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report\"/>
    </mc:Choice>
  </mc:AlternateContent>
  <bookViews>
    <workbookView xWindow="0" yWindow="0" windowWidth="12410" windowHeight="5710" firstSheet="1" activeTab="1"/>
  </bookViews>
  <sheets>
    <sheet name="main" sheetId="12" r:id="rId1"/>
    <sheet name="REAL base 900-100 (200318)" sheetId="11" r:id="rId2"/>
    <sheet name="REAL base 900-100 (200318_)" sheetId="14" r:id="rId3"/>
    <sheet name="REAL base 900-100 (200326)" sheetId="15" r:id="rId4"/>
    <sheet name="REAL base 900-100 (200330)" sheetId="16" r:id="rId5"/>
    <sheet name="REAL base 900-100 (200401)" sheetId="17" r:id="rId6"/>
    <sheet name="REAL base 900-100 (200403)" sheetId="18" r:id="rId7"/>
    <sheet name="REAL base 900-100 (200409)" sheetId="19" r:id="rId8"/>
    <sheet name="REAL base 900-100 (200412)" sheetId="2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1" l="1"/>
  <c r="H22" i="21"/>
  <c r="H20" i="21"/>
  <c r="H11" i="21"/>
  <c r="H9" i="21"/>
  <c r="H7" i="21"/>
  <c r="H24" i="19"/>
  <c r="H22" i="19"/>
  <c r="H20" i="19"/>
  <c r="H11" i="19"/>
  <c r="H9" i="19"/>
  <c r="H7" i="19"/>
  <c r="H24" i="18"/>
  <c r="H22" i="18"/>
  <c r="H20" i="18"/>
  <c r="H11" i="18"/>
  <c r="H9" i="18"/>
  <c r="H7" i="18"/>
  <c r="H24" i="17"/>
  <c r="H22" i="17"/>
  <c r="H20" i="17"/>
  <c r="H11" i="17"/>
  <c r="H9" i="17"/>
  <c r="H7" i="17"/>
  <c r="H24" i="16"/>
  <c r="H22" i="16"/>
  <c r="H20" i="16"/>
  <c r="H11" i="16"/>
  <c r="H9" i="16"/>
  <c r="H7" i="16"/>
  <c r="H24" i="15"/>
  <c r="H22" i="15"/>
  <c r="H20" i="15"/>
  <c r="H11" i="15"/>
  <c r="H9" i="15"/>
  <c r="H7" i="15"/>
  <c r="H24" i="14"/>
  <c r="H22" i="14"/>
  <c r="H20" i="14"/>
  <c r="H11" i="14"/>
  <c r="H9" i="14"/>
  <c r="H7" i="14"/>
  <c r="H24" i="11"/>
  <c r="H22" i="11"/>
  <c r="H20" i="11"/>
  <c r="H11" i="11"/>
  <c r="H9" i="11"/>
  <c r="H7" i="11"/>
  <c r="F12" i="11" l="1"/>
  <c r="E12" i="11"/>
  <c r="D12" i="11"/>
  <c r="C12" i="11"/>
  <c r="B12" i="11"/>
  <c r="F11" i="11"/>
  <c r="E11" i="11"/>
  <c r="D11" i="11"/>
  <c r="C11" i="11"/>
  <c r="B11" i="11"/>
  <c r="F10" i="11"/>
  <c r="E10" i="11"/>
  <c r="D10" i="11"/>
  <c r="C10" i="11"/>
  <c r="B10" i="11"/>
  <c r="F9" i="11"/>
  <c r="E9" i="11"/>
  <c r="D9" i="11"/>
  <c r="C9" i="11"/>
  <c r="B9" i="11"/>
  <c r="F8" i="11"/>
  <c r="E8" i="11"/>
  <c r="D8" i="11"/>
  <c r="C8" i="11"/>
  <c r="B8" i="11"/>
  <c r="F7" i="11"/>
  <c r="E7" i="11"/>
  <c r="D7" i="11"/>
  <c r="C7" i="11"/>
  <c r="B7" i="11"/>
  <c r="F6" i="11"/>
  <c r="E6" i="11"/>
  <c r="D6" i="11"/>
  <c r="C6" i="11"/>
  <c r="B6" i="11"/>
  <c r="F5" i="11"/>
  <c r="E5" i="11"/>
  <c r="D5" i="11"/>
  <c r="C5" i="11"/>
  <c r="B5" i="11"/>
  <c r="F4" i="11"/>
  <c r="E4" i="11"/>
  <c r="D4" i="11"/>
  <c r="C4" i="11"/>
  <c r="B4" i="11"/>
  <c r="F3" i="11"/>
  <c r="E3" i="11"/>
  <c r="D3" i="11"/>
  <c r="C3" i="11"/>
  <c r="F25" i="11"/>
  <c r="E25" i="11"/>
  <c r="D25" i="11"/>
  <c r="C25" i="11"/>
  <c r="B25" i="11"/>
  <c r="F24" i="11"/>
  <c r="E24" i="11"/>
  <c r="D24" i="11"/>
  <c r="C24" i="11"/>
  <c r="B24" i="11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F18" i="11"/>
  <c r="E18" i="11"/>
  <c r="D18" i="11"/>
  <c r="C18" i="11"/>
  <c r="B18" i="11"/>
  <c r="F17" i="11"/>
  <c r="E17" i="11"/>
  <c r="D17" i="11"/>
  <c r="C17" i="11"/>
  <c r="B17" i="11"/>
  <c r="F16" i="11"/>
  <c r="E16" i="11"/>
  <c r="D16" i="11"/>
  <c r="C16" i="11"/>
  <c r="H3" i="11" l="1"/>
  <c r="H5" i="11" l="1"/>
  <c r="F25" i="21"/>
  <c r="E25" i="21"/>
  <c r="D25" i="21"/>
  <c r="C25" i="21"/>
  <c r="B25" i="21"/>
  <c r="F24" i="21"/>
  <c r="E24" i="21"/>
  <c r="D24" i="21"/>
  <c r="C24" i="21"/>
  <c r="B24" i="21"/>
  <c r="F23" i="21"/>
  <c r="E23" i="21"/>
  <c r="D23" i="21"/>
  <c r="C23" i="21"/>
  <c r="B23" i="21"/>
  <c r="F22" i="21"/>
  <c r="E22" i="21"/>
  <c r="D22" i="21"/>
  <c r="C22" i="21"/>
  <c r="B22" i="21"/>
  <c r="F21" i="21"/>
  <c r="E21" i="21"/>
  <c r="D21" i="21"/>
  <c r="C21" i="21"/>
  <c r="B21" i="21"/>
  <c r="F20" i="21"/>
  <c r="E20" i="21"/>
  <c r="D20" i="21"/>
  <c r="C20" i="21"/>
  <c r="B20" i="21"/>
  <c r="F19" i="21"/>
  <c r="E19" i="21"/>
  <c r="D19" i="21"/>
  <c r="C19" i="21"/>
  <c r="B19" i="21"/>
  <c r="F18" i="21"/>
  <c r="E18" i="21"/>
  <c r="D18" i="21"/>
  <c r="C18" i="21"/>
  <c r="B18" i="21"/>
  <c r="F17" i="21"/>
  <c r="E17" i="21"/>
  <c r="D17" i="21"/>
  <c r="C17" i="21"/>
  <c r="B17" i="21"/>
  <c r="F16" i="21"/>
  <c r="E16" i="21"/>
  <c r="D16" i="21"/>
  <c r="C16" i="21"/>
  <c r="B16" i="21"/>
  <c r="F12" i="21"/>
  <c r="E12" i="21"/>
  <c r="D12" i="21"/>
  <c r="C12" i="21"/>
  <c r="B12" i="21"/>
  <c r="F11" i="21"/>
  <c r="E11" i="21"/>
  <c r="D11" i="21"/>
  <c r="C11" i="21"/>
  <c r="B11" i="21"/>
  <c r="F10" i="21"/>
  <c r="E10" i="21"/>
  <c r="D10" i="21"/>
  <c r="C10" i="21"/>
  <c r="B10" i="21"/>
  <c r="F9" i="21"/>
  <c r="E9" i="21"/>
  <c r="D9" i="21"/>
  <c r="C9" i="21"/>
  <c r="B9" i="21"/>
  <c r="F8" i="21"/>
  <c r="E8" i="21"/>
  <c r="D8" i="21"/>
  <c r="C8" i="21"/>
  <c r="B8" i="21"/>
  <c r="F7" i="21"/>
  <c r="E7" i="21"/>
  <c r="D7" i="21"/>
  <c r="C7" i="21"/>
  <c r="B7" i="21"/>
  <c r="F6" i="21"/>
  <c r="E6" i="21"/>
  <c r="D6" i="21"/>
  <c r="C6" i="21"/>
  <c r="B6" i="21"/>
  <c r="F5" i="21"/>
  <c r="E5" i="21"/>
  <c r="D5" i="21"/>
  <c r="C5" i="21"/>
  <c r="B5" i="21"/>
  <c r="F4" i="21"/>
  <c r="E4" i="21"/>
  <c r="D4" i="21"/>
  <c r="C4" i="21"/>
  <c r="B4" i="21"/>
  <c r="F3" i="21"/>
  <c r="E3" i="21"/>
  <c r="D3" i="21"/>
  <c r="C3" i="21"/>
  <c r="B3" i="21"/>
  <c r="F25" i="19"/>
  <c r="E25" i="19"/>
  <c r="D25" i="19"/>
  <c r="C25" i="19"/>
  <c r="B25" i="19"/>
  <c r="F24" i="19"/>
  <c r="E24" i="19"/>
  <c r="D24" i="19"/>
  <c r="C24" i="19"/>
  <c r="B24" i="19"/>
  <c r="F23" i="19"/>
  <c r="E23" i="19"/>
  <c r="D23" i="19"/>
  <c r="C23" i="19"/>
  <c r="B23" i="19"/>
  <c r="F22" i="19"/>
  <c r="E22" i="19"/>
  <c r="D22" i="19"/>
  <c r="C22" i="19"/>
  <c r="B22" i="19"/>
  <c r="F21" i="19"/>
  <c r="E21" i="19"/>
  <c r="D21" i="19"/>
  <c r="C21" i="19"/>
  <c r="B21" i="19"/>
  <c r="F20" i="19"/>
  <c r="E20" i="19"/>
  <c r="D20" i="19"/>
  <c r="C20" i="19"/>
  <c r="B20" i="19"/>
  <c r="F19" i="19"/>
  <c r="E19" i="19"/>
  <c r="D19" i="19"/>
  <c r="C19" i="19"/>
  <c r="B19" i="19"/>
  <c r="F18" i="19"/>
  <c r="E18" i="19"/>
  <c r="D18" i="19"/>
  <c r="C18" i="19"/>
  <c r="B18" i="19"/>
  <c r="F17" i="19"/>
  <c r="E17" i="19"/>
  <c r="D17" i="19"/>
  <c r="C17" i="19"/>
  <c r="B17" i="19"/>
  <c r="F16" i="19"/>
  <c r="E16" i="19"/>
  <c r="D16" i="19"/>
  <c r="C16" i="19"/>
  <c r="B16" i="19"/>
  <c r="F12" i="19"/>
  <c r="E12" i="19"/>
  <c r="D12" i="19"/>
  <c r="C12" i="19"/>
  <c r="B12" i="19"/>
  <c r="F11" i="19"/>
  <c r="E11" i="19"/>
  <c r="D11" i="19"/>
  <c r="C11" i="19"/>
  <c r="B11" i="19"/>
  <c r="F10" i="19"/>
  <c r="E10" i="19"/>
  <c r="D10" i="19"/>
  <c r="C10" i="19"/>
  <c r="B10" i="19"/>
  <c r="F9" i="19"/>
  <c r="E9" i="19"/>
  <c r="D9" i="19"/>
  <c r="C9" i="19"/>
  <c r="B9" i="19"/>
  <c r="F8" i="19"/>
  <c r="E8" i="19"/>
  <c r="D8" i="19"/>
  <c r="C8" i="19"/>
  <c r="B8" i="19"/>
  <c r="F7" i="19"/>
  <c r="E7" i="19"/>
  <c r="D7" i="19"/>
  <c r="C7" i="19"/>
  <c r="B7" i="19"/>
  <c r="F6" i="19"/>
  <c r="E6" i="19"/>
  <c r="D6" i="19"/>
  <c r="C6" i="19"/>
  <c r="B6" i="19"/>
  <c r="F5" i="19"/>
  <c r="E5" i="19"/>
  <c r="D5" i="19"/>
  <c r="C5" i="19"/>
  <c r="B5" i="19"/>
  <c r="F4" i="19"/>
  <c r="E4" i="19"/>
  <c r="D4" i="19"/>
  <c r="C4" i="19"/>
  <c r="B4" i="19"/>
  <c r="F3" i="19"/>
  <c r="E3" i="19"/>
  <c r="D3" i="19"/>
  <c r="C3" i="19"/>
  <c r="B3" i="19"/>
  <c r="F25" i="18"/>
  <c r="E25" i="18"/>
  <c r="D25" i="18"/>
  <c r="C25" i="18"/>
  <c r="B25" i="18"/>
  <c r="F24" i="18"/>
  <c r="E24" i="18"/>
  <c r="D24" i="18"/>
  <c r="C24" i="18"/>
  <c r="B24" i="18"/>
  <c r="F23" i="18"/>
  <c r="E23" i="18"/>
  <c r="D23" i="18"/>
  <c r="C23" i="18"/>
  <c r="B23" i="18"/>
  <c r="F22" i="18"/>
  <c r="E22" i="18"/>
  <c r="D22" i="18"/>
  <c r="C22" i="18"/>
  <c r="B22" i="18"/>
  <c r="F21" i="18"/>
  <c r="E21" i="18"/>
  <c r="D21" i="18"/>
  <c r="C21" i="18"/>
  <c r="B21" i="18"/>
  <c r="F20" i="18"/>
  <c r="E20" i="18"/>
  <c r="D20" i="18"/>
  <c r="C20" i="18"/>
  <c r="B20" i="18"/>
  <c r="F19" i="18"/>
  <c r="E19" i="18"/>
  <c r="D19" i="18"/>
  <c r="C19" i="18"/>
  <c r="B19" i="18"/>
  <c r="F18" i="18"/>
  <c r="E18" i="18"/>
  <c r="D18" i="18"/>
  <c r="C18" i="18"/>
  <c r="B18" i="18"/>
  <c r="F17" i="18"/>
  <c r="E17" i="18"/>
  <c r="D17" i="18"/>
  <c r="C17" i="18"/>
  <c r="B17" i="18"/>
  <c r="F16" i="18"/>
  <c r="E16" i="18"/>
  <c r="D16" i="18"/>
  <c r="C16" i="18"/>
  <c r="B16" i="18"/>
  <c r="F12" i="18"/>
  <c r="E12" i="18"/>
  <c r="D12" i="18"/>
  <c r="C12" i="18"/>
  <c r="B12" i="18"/>
  <c r="F11" i="18"/>
  <c r="E11" i="18"/>
  <c r="D11" i="18"/>
  <c r="C11" i="18"/>
  <c r="B11" i="18"/>
  <c r="F10" i="18"/>
  <c r="E10" i="18"/>
  <c r="D10" i="18"/>
  <c r="C10" i="18"/>
  <c r="B10" i="18"/>
  <c r="F9" i="18"/>
  <c r="E9" i="18"/>
  <c r="D9" i="18"/>
  <c r="C9" i="18"/>
  <c r="B9" i="18"/>
  <c r="F8" i="18"/>
  <c r="E8" i="18"/>
  <c r="D8" i="18"/>
  <c r="C8" i="18"/>
  <c r="B8" i="18"/>
  <c r="F7" i="18"/>
  <c r="E7" i="18"/>
  <c r="D7" i="18"/>
  <c r="C7" i="18"/>
  <c r="B7" i="18"/>
  <c r="F6" i="18"/>
  <c r="E6" i="18"/>
  <c r="D6" i="18"/>
  <c r="C6" i="18"/>
  <c r="B6" i="18"/>
  <c r="F5" i="18"/>
  <c r="E5" i="18"/>
  <c r="D5" i="18"/>
  <c r="C5" i="18"/>
  <c r="B5" i="18"/>
  <c r="F4" i="18"/>
  <c r="E4" i="18"/>
  <c r="D4" i="18"/>
  <c r="C4" i="18"/>
  <c r="B4" i="18"/>
  <c r="F3" i="18"/>
  <c r="E3" i="18"/>
  <c r="D3" i="18"/>
  <c r="C3" i="18"/>
  <c r="B3" i="18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19" i="17"/>
  <c r="E19" i="17"/>
  <c r="D19" i="17"/>
  <c r="C19" i="17"/>
  <c r="B19" i="17"/>
  <c r="F18" i="17"/>
  <c r="E18" i="17"/>
  <c r="D18" i="17"/>
  <c r="C18" i="17"/>
  <c r="B18" i="17"/>
  <c r="F17" i="17"/>
  <c r="E17" i="17"/>
  <c r="D17" i="17"/>
  <c r="C17" i="17"/>
  <c r="B17" i="17"/>
  <c r="F16" i="17"/>
  <c r="E16" i="17"/>
  <c r="D16" i="17"/>
  <c r="C16" i="17"/>
  <c r="B16" i="17"/>
  <c r="F12" i="17"/>
  <c r="E12" i="17"/>
  <c r="D12" i="17"/>
  <c r="C12" i="17"/>
  <c r="B12" i="17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F8" i="17"/>
  <c r="E8" i="17"/>
  <c r="D8" i="17"/>
  <c r="C8" i="17"/>
  <c r="B8" i="17"/>
  <c r="F7" i="17"/>
  <c r="E7" i="17"/>
  <c r="D7" i="17"/>
  <c r="C7" i="17"/>
  <c r="B7" i="17"/>
  <c r="F6" i="17"/>
  <c r="E6" i="17"/>
  <c r="D6" i="17"/>
  <c r="C6" i="17"/>
  <c r="B6" i="17"/>
  <c r="F5" i="17"/>
  <c r="E5" i="17"/>
  <c r="D5" i="17"/>
  <c r="C5" i="17"/>
  <c r="B5" i="17"/>
  <c r="F4" i="17"/>
  <c r="E4" i="17"/>
  <c r="D4" i="17"/>
  <c r="C4" i="17"/>
  <c r="B4" i="17"/>
  <c r="F3" i="17"/>
  <c r="E3" i="17"/>
  <c r="D3" i="17"/>
  <c r="C3" i="17"/>
  <c r="B3" i="17"/>
  <c r="F25" i="16"/>
  <c r="E25" i="16"/>
  <c r="D25" i="16"/>
  <c r="C25" i="16"/>
  <c r="B25" i="16"/>
  <c r="F24" i="16"/>
  <c r="E24" i="16"/>
  <c r="D24" i="16"/>
  <c r="C24" i="16"/>
  <c r="B24" i="16"/>
  <c r="F23" i="16"/>
  <c r="E23" i="16"/>
  <c r="D23" i="16"/>
  <c r="C23" i="16"/>
  <c r="B23" i="16"/>
  <c r="F22" i="16"/>
  <c r="E22" i="16"/>
  <c r="D22" i="16"/>
  <c r="C22" i="16"/>
  <c r="B22" i="16"/>
  <c r="F21" i="16"/>
  <c r="E21" i="16"/>
  <c r="D21" i="16"/>
  <c r="C21" i="16"/>
  <c r="B21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F17" i="16"/>
  <c r="E17" i="16"/>
  <c r="D17" i="16"/>
  <c r="C17" i="16"/>
  <c r="B17" i="16"/>
  <c r="F16" i="16"/>
  <c r="E16" i="16"/>
  <c r="D16" i="16"/>
  <c r="C16" i="16"/>
  <c r="B16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B10" i="16"/>
  <c r="F9" i="16"/>
  <c r="E9" i="16"/>
  <c r="D9" i="16"/>
  <c r="C9" i="16"/>
  <c r="B9" i="16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F4" i="16"/>
  <c r="E4" i="16"/>
  <c r="D4" i="16"/>
  <c r="C4" i="16"/>
  <c r="B4" i="16"/>
  <c r="F3" i="16"/>
  <c r="E3" i="16"/>
  <c r="D3" i="16"/>
  <c r="C3" i="16"/>
  <c r="B3" i="16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F19" i="15"/>
  <c r="E19" i="15"/>
  <c r="D19" i="15"/>
  <c r="C19" i="15"/>
  <c r="B19" i="15"/>
  <c r="F18" i="15"/>
  <c r="E18" i="15"/>
  <c r="D18" i="15"/>
  <c r="C18" i="15"/>
  <c r="B18" i="15"/>
  <c r="F17" i="15"/>
  <c r="E17" i="15"/>
  <c r="D17" i="15"/>
  <c r="C17" i="15"/>
  <c r="B17" i="15"/>
  <c r="F16" i="15"/>
  <c r="E16" i="15"/>
  <c r="D16" i="15"/>
  <c r="C16" i="15"/>
  <c r="B16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  <c r="F25" i="14"/>
  <c r="E25" i="14"/>
  <c r="D25" i="14"/>
  <c r="C25" i="14"/>
  <c r="B25" i="14"/>
  <c r="F24" i="14"/>
  <c r="E24" i="14"/>
  <c r="D24" i="14"/>
  <c r="C24" i="14"/>
  <c r="B24" i="14"/>
  <c r="F23" i="14"/>
  <c r="E23" i="14"/>
  <c r="D23" i="14"/>
  <c r="C23" i="14"/>
  <c r="B23" i="14"/>
  <c r="F22" i="14"/>
  <c r="E22" i="14"/>
  <c r="D22" i="14"/>
  <c r="C22" i="14"/>
  <c r="B22" i="14"/>
  <c r="F21" i="14"/>
  <c r="E21" i="14"/>
  <c r="D21" i="14"/>
  <c r="C21" i="14"/>
  <c r="B21" i="14"/>
  <c r="F20" i="14"/>
  <c r="E20" i="14"/>
  <c r="D20" i="14"/>
  <c r="C20" i="14"/>
  <c r="B20" i="14"/>
  <c r="F19" i="14"/>
  <c r="E19" i="14"/>
  <c r="D19" i="14"/>
  <c r="C19" i="14"/>
  <c r="B19" i="14"/>
  <c r="F18" i="14"/>
  <c r="E18" i="14"/>
  <c r="D18" i="14"/>
  <c r="C18" i="14"/>
  <c r="B18" i="14"/>
  <c r="F17" i="14"/>
  <c r="E17" i="14"/>
  <c r="D17" i="14"/>
  <c r="C17" i="14"/>
  <c r="B17" i="14"/>
  <c r="F16" i="14"/>
  <c r="E16" i="14"/>
  <c r="D16" i="14"/>
  <c r="C16" i="14"/>
  <c r="B16" i="14"/>
  <c r="F12" i="14"/>
  <c r="E12" i="14"/>
  <c r="D12" i="14"/>
  <c r="C12" i="14"/>
  <c r="B12" i="14"/>
  <c r="F11" i="14"/>
  <c r="E11" i="14"/>
  <c r="D11" i="14"/>
  <c r="C11" i="14"/>
  <c r="B11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B16" i="11"/>
  <c r="B3" i="11"/>
  <c r="H18" i="21" l="1"/>
  <c r="H16" i="21"/>
  <c r="H5" i="21"/>
  <c r="H3" i="21"/>
  <c r="H16" i="19"/>
  <c r="H18" i="19"/>
  <c r="H5" i="19"/>
  <c r="H3" i="19"/>
  <c r="H18" i="18"/>
  <c r="H16" i="18"/>
  <c r="H5" i="18"/>
  <c r="H3" i="18"/>
  <c r="H18" i="17"/>
  <c r="H16" i="17"/>
  <c r="H5" i="17"/>
  <c r="H3" i="17"/>
  <c r="H16" i="16"/>
  <c r="H18" i="16"/>
  <c r="H5" i="16"/>
  <c r="H3" i="16"/>
  <c r="H18" i="15"/>
  <c r="H16" i="15"/>
  <c r="H5" i="15"/>
  <c r="H3" i="15"/>
  <c r="H18" i="14"/>
  <c r="H16" i="14"/>
  <c r="H5" i="14"/>
  <c r="H3" i="14"/>
  <c r="H16" i="11"/>
  <c r="H18" i="11"/>
</calcChain>
</file>

<file path=xl/sharedStrings.xml><?xml version="1.0" encoding="utf-8"?>
<sst xmlns="http://schemas.openxmlformats.org/spreadsheetml/2006/main" count="245" uniqueCount="43">
  <si>
    <t xml:space="preserve"> &lt;&lt;&lt; ESTIMATION RESULT &gt;&gt;&gt;</t>
  </si>
  <si>
    <t>Sheet</t>
    <phoneticPr fontId="1" type="noConversion"/>
  </si>
  <si>
    <t>Python code</t>
    <phoneticPr fontId="1" type="noConversion"/>
  </si>
  <si>
    <t>REAL base 900-100 (200318)</t>
    <phoneticPr fontId="1" type="noConversion"/>
  </si>
  <si>
    <t>deepLearning_WPCN_REAL_GPU_200318.py</t>
    <phoneticPr fontId="1" type="noConversion"/>
  </si>
  <si>
    <t>REAL base 900-100 (200318_)</t>
    <phoneticPr fontId="1" type="noConversion"/>
  </si>
  <si>
    <t>deepLearning_WPCN_REAL_GPU_200318_.py</t>
    <phoneticPr fontId="1" type="noConversion"/>
  </si>
  <si>
    <t>MAP</t>
    <phoneticPr fontId="1" type="noConversion"/>
  </si>
  <si>
    <t>report/200313_WPCN_base900100.zip</t>
    <phoneticPr fontId="1" type="noConversion"/>
  </si>
  <si>
    <t>Report</t>
    <phoneticPr fontId="1" type="noConversion"/>
  </si>
  <si>
    <t>Problem</t>
    <phoneticPr fontId="1" type="noConversion"/>
  </si>
  <si>
    <t>Sum, Common</t>
    <phoneticPr fontId="1" type="noConversion"/>
  </si>
  <si>
    <t>REAL base 900-100 (200326)</t>
    <phoneticPr fontId="1" type="noConversion"/>
  </si>
  <si>
    <t>deepLearning_WPCN_REAL_GPU_200326.py</t>
    <phoneticPr fontId="1" type="noConversion"/>
  </si>
  <si>
    <t>REAL base 900-100 (200330)</t>
    <phoneticPr fontId="1" type="noConversion"/>
  </si>
  <si>
    <t>deepLearning_WPCN_REAL_GPU_200330.py</t>
    <phoneticPr fontId="1" type="noConversion"/>
  </si>
  <si>
    <t>REAL base 900-100 (200401)</t>
    <phoneticPr fontId="1" type="noConversion"/>
  </si>
  <si>
    <t>deepLearning_WPCN_REAL_GPU_200401.py</t>
    <phoneticPr fontId="1" type="noConversion"/>
  </si>
  <si>
    <t>REAL base 900-100 (200403)</t>
    <phoneticPr fontId="1" type="noConversion"/>
  </si>
  <si>
    <t>deepLearning_WPCN_REAL_GPU_200403.py</t>
    <phoneticPr fontId="1" type="noConversion"/>
  </si>
  <si>
    <t>deepLearning_WPCN_REAL_GPU_200409.py</t>
    <phoneticPr fontId="1" type="noConversion"/>
  </si>
  <si>
    <t>REAL base 900-100 (200409)</t>
    <phoneticPr fontId="1" type="noConversion"/>
  </si>
  <si>
    <t>deepLearning_WPCN_REAL_GPU_200412.py</t>
    <phoneticPr fontId="1" type="noConversion"/>
  </si>
  <si>
    <t>REAL base 900-100 (200412)</t>
    <phoneticPr fontId="1" type="noConversion"/>
  </si>
  <si>
    <t>AVERAGE</t>
    <phoneticPr fontId="1" type="noConversion"/>
  </si>
  <si>
    <t>1000 / 0.05</t>
    <phoneticPr fontId="1" type="noConversion"/>
  </si>
  <si>
    <r>
      <t xml:space="preserve">&lt;Common throughput maximization&gt; setting: </t>
    </r>
    <r>
      <rPr>
        <b/>
        <sz val="10"/>
        <color theme="3" tint="0.39997558519241921"/>
        <rFont val="맑은 고딕"/>
        <family val="3"/>
        <charset val="129"/>
        <scheme val="minor"/>
      </rPr>
      <t>12x12 board, 8 WDs, 900 for train, 100 for test</t>
    </r>
    <phoneticPr fontId="1" type="noConversion"/>
  </si>
  <si>
    <r>
      <t xml:space="preserve">&lt;SUM-throughput maximization&gt; setting: </t>
    </r>
    <r>
      <rPr>
        <b/>
        <sz val="10"/>
        <color theme="3" tint="0.39997558519241921"/>
        <rFont val="맑은 고딕"/>
        <family val="3"/>
        <charset val="129"/>
        <scheme val="minor"/>
      </rPr>
      <t>12x12 board, 8 WDs, 900 for train, 100 for test</t>
    </r>
    <phoneticPr fontId="1" type="noConversion"/>
  </si>
  <si>
    <t>[MAPS IN report/200313_WPCN_base900100.zip]</t>
    <phoneticPr fontId="1" type="noConversion"/>
  </si>
  <si>
    <t>No.</t>
  </si>
  <si>
    <t>size</t>
  </si>
  <si>
    <t>train</t>
  </si>
  <si>
    <t>test</t>
  </si>
  <si>
    <t>problem</t>
  </si>
  <si>
    <t>epoch</t>
  </si>
  <si>
    <t>dropout</t>
  </si>
  <si>
    <t>percentage</t>
  </si>
  <si>
    <t>STDEVP</t>
    <phoneticPr fontId="1" type="noConversion"/>
  </si>
  <si>
    <t>95% Conf Interval</t>
    <phoneticPr fontId="1" type="noConversion"/>
  </si>
  <si>
    <t>99% Conf Interval</t>
    <phoneticPr fontId="1" type="noConversion"/>
  </si>
  <si>
    <t>99.9% Conf Interval</t>
    <phoneticPr fontId="1" type="noConversion"/>
  </si>
  <si>
    <t>ALL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</si>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</sst>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0"/>
      <color theme="3" tint="0.3999755851924192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3" fillId="0" borderId="0" xfId="0" applyFont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6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176" fontId="5" fillId="0" borderId="8" xfId="0" applyNumberFormat="1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E653"/>
      <color rgb="FFFF8181"/>
      <color rgb="FFEC63FF"/>
      <color rgb="FFFFED09"/>
      <color rgb="FFFFD009"/>
      <color rgb="FFFF9201"/>
      <color rgb="FF8863FF"/>
      <color rgb="FFFFEB09"/>
      <color rgb="FFEB00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 x14ac:dyDescent="0.45"/>
  <cols>
    <col min="1" max="1" width="25.58203125" customWidth="1"/>
    <col min="2" max="2" width="14.6640625" customWidth="1"/>
    <col min="3" max="3" width="38.5" customWidth="1"/>
    <col min="4" max="4" width="33.5" customWidth="1"/>
    <col min="5" max="5" width="48" customWidth="1"/>
  </cols>
  <sheetData>
    <row r="1" spans="1:5" x14ac:dyDescent="0.45">
      <c r="A1" s="1" t="s">
        <v>1</v>
      </c>
      <c r="B1" s="1" t="s">
        <v>10</v>
      </c>
      <c r="C1" s="1" t="s">
        <v>2</v>
      </c>
      <c r="D1" s="1" t="s">
        <v>7</v>
      </c>
      <c r="E1" s="1" t="s">
        <v>9</v>
      </c>
    </row>
    <row r="2" spans="1:5" x14ac:dyDescent="0.45">
      <c r="A2" s="2" t="s">
        <v>3</v>
      </c>
      <c r="B2" t="s">
        <v>11</v>
      </c>
      <c r="C2" t="s">
        <v>4</v>
      </c>
      <c r="D2" t="s">
        <v>8</v>
      </c>
    </row>
    <row r="3" spans="1:5" x14ac:dyDescent="0.45">
      <c r="A3" s="2" t="s">
        <v>5</v>
      </c>
      <c r="B3" t="s">
        <v>11</v>
      </c>
      <c r="C3" t="s">
        <v>6</v>
      </c>
      <c r="D3" t="s">
        <v>8</v>
      </c>
    </row>
    <row r="4" spans="1:5" x14ac:dyDescent="0.45">
      <c r="A4" s="2" t="s">
        <v>12</v>
      </c>
      <c r="B4" t="s">
        <v>11</v>
      </c>
      <c r="C4" t="s">
        <v>13</v>
      </c>
      <c r="D4" t="s">
        <v>8</v>
      </c>
    </row>
    <row r="5" spans="1:5" x14ac:dyDescent="0.45">
      <c r="A5" s="2" t="s">
        <v>14</v>
      </c>
      <c r="B5" t="s">
        <v>11</v>
      </c>
      <c r="C5" t="s">
        <v>15</v>
      </c>
      <c r="D5" t="s">
        <v>8</v>
      </c>
    </row>
    <row r="6" spans="1:5" x14ac:dyDescent="0.45">
      <c r="A6" s="2" t="s">
        <v>16</v>
      </c>
      <c r="B6" t="s">
        <v>11</v>
      </c>
      <c r="C6" t="s">
        <v>17</v>
      </c>
      <c r="D6" t="s">
        <v>8</v>
      </c>
    </row>
    <row r="7" spans="1:5" x14ac:dyDescent="0.45">
      <c r="A7" s="2" t="s">
        <v>18</v>
      </c>
      <c r="B7" t="s">
        <v>11</v>
      </c>
      <c r="C7" t="s">
        <v>19</v>
      </c>
      <c r="D7" t="s">
        <v>8</v>
      </c>
    </row>
    <row r="8" spans="1:5" x14ac:dyDescent="0.45">
      <c r="A8" s="2" t="s">
        <v>21</v>
      </c>
      <c r="B8" t="s">
        <v>11</v>
      </c>
      <c r="C8" t="s">
        <v>20</v>
      </c>
      <c r="D8" t="s">
        <v>8</v>
      </c>
    </row>
    <row r="9" spans="1:5" x14ac:dyDescent="0.45">
      <c r="A9" s="2" t="s">
        <v>23</v>
      </c>
      <c r="B9" t="s">
        <v>11</v>
      </c>
      <c r="C9" t="s">
        <v>22</v>
      </c>
      <c r="D9" t="s">
        <v>8</v>
      </c>
    </row>
  </sheetData>
  <phoneticPr fontId="1" type="noConversion"/>
  <hyperlinks>
    <hyperlink ref="A2" location="'REAL base 900-100 (200318)'!A1" display="REAL base 900-100 (200318)"/>
    <hyperlink ref="A3" location="'REAL base 900-100 (200318_)'!A1" display="REAL base 900-100 (200318_)"/>
    <hyperlink ref="A4" location="'REAL base 900-100 (200326)'!A1" display="REAL base 900-100 (200326)"/>
    <hyperlink ref="A5" location="'REAL base 900-100 (200330)'!A1" display="REAL base 900-100 (200330)"/>
    <hyperlink ref="A6" location="'REAL base 900-100 (200401)'!A1" display="REAL base 900-100 (200401)"/>
    <hyperlink ref="A7" location="'REAL base 900-100 (200403)'!A1" display="REAL base 900-100 (200403)"/>
    <hyperlink ref="A8" location="'REAL base 900-100 (200409)'!A1" display="REAL base 900-100 (200409)"/>
    <hyperlink ref="A9" location="'REAL base 900-100 (200412)'!A1" display="REAL base 900-100 (200412)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workbookViewId="0"/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93.508899999999997</v>
      </c>
      <c r="C3" s="4">
        <f t="shared" ref="C3:F12" si="0">INDEX($R$3:$R$52, C$2+$A3+1)</f>
        <v>93.029600000000002</v>
      </c>
      <c r="D3" s="4">
        <f t="shared" si="0"/>
        <v>93.847099999999998</v>
      </c>
      <c r="E3" s="4">
        <f t="shared" si="0"/>
        <v>94.0398</v>
      </c>
      <c r="F3" s="5">
        <f t="shared" si="0"/>
        <v>92.8904</v>
      </c>
      <c r="G3" s="3"/>
      <c r="H3" s="23">
        <f>AVERAGE(B3:F12)</f>
        <v>93.528117999999978</v>
      </c>
      <c r="I3" s="24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93.508899999999997</v>
      </c>
    </row>
    <row r="4" spans="1:18" x14ac:dyDescent="0.45">
      <c r="A4" s="9">
        <v>5</v>
      </c>
      <c r="B4" s="4">
        <f t="shared" ref="B4:B12" si="1">INDEX($R$3:$R$52, B$2+$A4+1)</f>
        <v>93.090999999999994</v>
      </c>
      <c r="C4" s="4">
        <f t="shared" si="0"/>
        <v>93.774799999999999</v>
      </c>
      <c r="D4" s="4">
        <f t="shared" si="0"/>
        <v>93.342100000000002</v>
      </c>
      <c r="E4" s="4">
        <f t="shared" si="0"/>
        <v>94.613600000000005</v>
      </c>
      <c r="F4" s="5">
        <f t="shared" si="0"/>
        <v>94.134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93.029600000000002</v>
      </c>
    </row>
    <row r="5" spans="1:18" ht="17.5" thickBot="1" x14ac:dyDescent="0.5">
      <c r="A5" s="9">
        <v>10</v>
      </c>
      <c r="B5" s="4">
        <f t="shared" si="1"/>
        <v>92.834500000000006</v>
      </c>
      <c r="C5" s="4">
        <f t="shared" si="0"/>
        <v>93.513800000000003</v>
      </c>
      <c r="D5" s="4">
        <f t="shared" si="0"/>
        <v>93.715100000000007</v>
      </c>
      <c r="E5" s="4">
        <f t="shared" si="0"/>
        <v>93.256299999999996</v>
      </c>
      <c r="F5" s="5">
        <f t="shared" si="0"/>
        <v>93.479200000000006</v>
      </c>
      <c r="G5" s="3"/>
      <c r="H5" s="20">
        <f>_xlfn.STDEV.P(B3:F12)</f>
        <v>0.426726388070857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93.847099999999998</v>
      </c>
    </row>
    <row r="6" spans="1:18" x14ac:dyDescent="0.45">
      <c r="A6" s="9">
        <v>15</v>
      </c>
      <c r="B6" s="4">
        <f t="shared" si="1"/>
        <v>93.681600000000003</v>
      </c>
      <c r="C6" s="4">
        <f t="shared" si="0"/>
        <v>93.919899999999998</v>
      </c>
      <c r="D6" s="4">
        <f t="shared" si="0"/>
        <v>93.442099999999996</v>
      </c>
      <c r="E6" s="4">
        <f t="shared" si="0"/>
        <v>93.499399999999994</v>
      </c>
      <c r="F6" s="5">
        <f t="shared" si="0"/>
        <v>93.302099999999996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94.0398</v>
      </c>
    </row>
    <row r="7" spans="1:18" ht="17.5" thickBot="1" x14ac:dyDescent="0.5">
      <c r="A7" s="9">
        <v>20</v>
      </c>
      <c r="B7" s="4">
        <f t="shared" si="1"/>
        <v>93.816000000000003</v>
      </c>
      <c r="C7" s="4">
        <f t="shared" si="0"/>
        <v>92.965400000000002</v>
      </c>
      <c r="D7" s="4">
        <f t="shared" si="0"/>
        <v>93.4482</v>
      </c>
      <c r="E7" s="4">
        <f t="shared" si="0"/>
        <v>93.5167</v>
      </c>
      <c r="F7" s="5">
        <f t="shared" si="0"/>
        <v>93.159700000000001</v>
      </c>
      <c r="G7" s="3"/>
      <c r="H7" s="23" t="str">
        <f>TEXT(H3-_xlfn.NORM.INV(0.975, 0, 1)*H5/IF(H12="ALL", SQRT(50), 1), "0.00")&amp;" ~ "&amp;TEXT(H3+_xlfn.NORM.INV(0.975, 0, 1)*H5/IF(H12="ALL", SQRT(50), 1), "0.00")</f>
        <v>93.41 ~ 93.65</v>
      </c>
      <c r="I7" s="26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92.8904</v>
      </c>
    </row>
    <row r="8" spans="1:18" x14ac:dyDescent="0.45">
      <c r="A8" s="9">
        <v>25</v>
      </c>
      <c r="B8" s="4">
        <f t="shared" si="1"/>
        <v>94.020700000000005</v>
      </c>
      <c r="C8" s="4">
        <f t="shared" si="0"/>
        <v>92.824600000000004</v>
      </c>
      <c r="D8" s="4">
        <f t="shared" si="0"/>
        <v>93.272499999999994</v>
      </c>
      <c r="E8" s="4">
        <f t="shared" si="0"/>
        <v>93.5</v>
      </c>
      <c r="F8" s="5">
        <f t="shared" si="0"/>
        <v>93.987300000000005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93.090999999999994</v>
      </c>
    </row>
    <row r="9" spans="1:18" ht="17.5" thickBot="1" x14ac:dyDescent="0.5">
      <c r="A9" s="9">
        <v>30</v>
      </c>
      <c r="B9" s="4">
        <f t="shared" si="1"/>
        <v>93.563800000000001</v>
      </c>
      <c r="C9" s="4">
        <f t="shared" si="0"/>
        <v>93.449100000000001</v>
      </c>
      <c r="D9" s="4">
        <f t="shared" si="0"/>
        <v>92.748400000000004</v>
      </c>
      <c r="E9" s="4">
        <f t="shared" si="0"/>
        <v>94.16</v>
      </c>
      <c r="F9" s="5">
        <f t="shared" si="0"/>
        <v>93.29</v>
      </c>
      <c r="G9" s="3"/>
      <c r="H9" s="20" t="str">
        <f>TEXT(H3-_xlfn.NORM.INV(0.995, 0, 1)*H5/IF(H12="ALL", SQRT(50), 1), "0.00")&amp;" ~ "&amp;TEXT(H3+_xlfn.NORM.INV(0.995, 0, 1)*H5/IF(H12="ALL", SQRT(50), 1), "0.00")</f>
        <v>93.37 ~ 93.68</v>
      </c>
      <c r="I9" s="21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93.774799999999999</v>
      </c>
    </row>
    <row r="10" spans="1:18" x14ac:dyDescent="0.45">
      <c r="A10" s="9">
        <v>35</v>
      </c>
      <c r="B10" s="4">
        <f t="shared" si="1"/>
        <v>93.981099999999998</v>
      </c>
      <c r="C10" s="4">
        <f t="shared" si="0"/>
        <v>92.894400000000005</v>
      </c>
      <c r="D10" s="4">
        <f t="shared" si="0"/>
        <v>93.987499999999997</v>
      </c>
      <c r="E10" s="4">
        <f t="shared" si="0"/>
        <v>93.3185</v>
      </c>
      <c r="F10" s="5">
        <f t="shared" si="0"/>
        <v>93.439099999999996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93.342100000000002</v>
      </c>
    </row>
    <row r="11" spans="1:18" ht="17.5" thickBot="1" x14ac:dyDescent="0.5">
      <c r="A11" s="9">
        <v>40</v>
      </c>
      <c r="B11" s="4">
        <f t="shared" si="1"/>
        <v>93.147800000000004</v>
      </c>
      <c r="C11" s="4">
        <f t="shared" si="0"/>
        <v>92.915599999999998</v>
      </c>
      <c r="D11" s="4">
        <f t="shared" si="0"/>
        <v>93.661600000000007</v>
      </c>
      <c r="E11" s="4">
        <f t="shared" si="0"/>
        <v>93.668000000000006</v>
      </c>
      <c r="F11" s="5">
        <f t="shared" si="0"/>
        <v>93.034000000000006</v>
      </c>
      <c r="G11" s="3"/>
      <c r="H11" s="20" t="str">
        <f>TEXT(H3-_xlfn.NORM.INV(0.9995, 0, 1)*H5/IF(H12="ALL", SQRT(50), 1), "0.00")&amp;" ~ "&amp;TEXT(H3+_xlfn.NORM.INV(0.9995, 0, 1)*H5/IF(H12="ALL", SQRT(50), 1), "0.00")</f>
        <v>93.33 ~ 93.73</v>
      </c>
      <c r="I11" s="21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94.613600000000005</v>
      </c>
    </row>
    <row r="12" spans="1:18" ht="17.5" thickBot="1" x14ac:dyDescent="0.5">
      <c r="A12" s="10">
        <v>45</v>
      </c>
      <c r="B12" s="6">
        <f t="shared" si="1"/>
        <v>94.353899999999996</v>
      </c>
      <c r="C12" s="6">
        <f t="shared" si="0"/>
        <v>93.785399999999996</v>
      </c>
      <c r="D12" s="6">
        <f t="shared" si="0"/>
        <v>94.034599999999998</v>
      </c>
      <c r="E12" s="6">
        <f t="shared" si="0"/>
        <v>93.75</v>
      </c>
      <c r="F12" s="7">
        <f t="shared" si="0"/>
        <v>93.796700000000001</v>
      </c>
      <c r="G12" s="3"/>
      <c r="H12" s="27" t="s">
        <v>41</v>
      </c>
      <c r="I12" s="28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94.134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92.834500000000006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93.513800000000003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93.715100000000007</v>
      </c>
    </row>
    <row r="16" spans="1:18" ht="17.5" thickBot="1" x14ac:dyDescent="0.5">
      <c r="A16" s="9">
        <v>0</v>
      </c>
      <c r="B16" s="4">
        <f>INDEX($R$54:$R$103, B$15+$A16+1)</f>
        <v>91.619399999999999</v>
      </c>
      <c r="C16" s="4">
        <f t="shared" ref="C16:F25" si="2">INDEX($R$54:$R$103, C$15+$A16+1)</f>
        <v>95.118499999999997</v>
      </c>
      <c r="D16" s="4">
        <f t="shared" si="2"/>
        <v>96.661799999999999</v>
      </c>
      <c r="E16" s="4">
        <f t="shared" si="2"/>
        <v>95.1935</v>
      </c>
      <c r="F16" s="5">
        <f t="shared" si="2"/>
        <v>97.736800000000002</v>
      </c>
      <c r="G16" s="3"/>
      <c r="H16" s="16">
        <f>AVERAGE(B16:F25)</f>
        <v>95.68743400000001</v>
      </c>
      <c r="I16" s="17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93.256299999999996</v>
      </c>
    </row>
    <row r="17" spans="1:18" x14ac:dyDescent="0.45">
      <c r="A17" s="9">
        <v>5</v>
      </c>
      <c r="B17" s="4">
        <f t="shared" ref="B17:B25" si="3">INDEX($R$54:$R$103, B$15+$A17+1)</f>
        <v>93.044799999999995</v>
      </c>
      <c r="C17" s="4">
        <f t="shared" si="2"/>
        <v>96.961299999999994</v>
      </c>
      <c r="D17" s="4">
        <f t="shared" si="2"/>
        <v>96.774299999999997</v>
      </c>
      <c r="E17" s="4">
        <f t="shared" si="2"/>
        <v>93.001599999999996</v>
      </c>
      <c r="F17" s="5">
        <f t="shared" si="2"/>
        <v>99.444999999999993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93.479200000000006</v>
      </c>
    </row>
    <row r="18" spans="1:18" ht="17.5" thickBot="1" x14ac:dyDescent="0.5">
      <c r="A18" s="9">
        <v>10</v>
      </c>
      <c r="B18" s="4">
        <f t="shared" si="3"/>
        <v>93.339200000000005</v>
      </c>
      <c r="C18" s="4">
        <f t="shared" si="2"/>
        <v>94.624300000000005</v>
      </c>
      <c r="D18" s="4">
        <f t="shared" si="2"/>
        <v>97.219300000000004</v>
      </c>
      <c r="E18" s="4">
        <f t="shared" si="2"/>
        <v>94.205200000000005</v>
      </c>
      <c r="F18" s="5">
        <f t="shared" si="2"/>
        <v>94.363900000000001</v>
      </c>
      <c r="G18" s="3"/>
      <c r="H18" s="20">
        <f>_xlfn.STDEV.P(B16:F25)</f>
        <v>1.675034164500534</v>
      </c>
      <c r="I18" s="21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93.681600000000003</v>
      </c>
    </row>
    <row r="19" spans="1:18" x14ac:dyDescent="0.45">
      <c r="A19" s="9">
        <v>15</v>
      </c>
      <c r="B19" s="4">
        <f t="shared" si="3"/>
        <v>95.591700000000003</v>
      </c>
      <c r="C19" s="4">
        <f t="shared" si="2"/>
        <v>97.053600000000003</v>
      </c>
      <c r="D19" s="4">
        <f t="shared" si="2"/>
        <v>94.9803</v>
      </c>
      <c r="E19" s="4">
        <f t="shared" si="2"/>
        <v>94.242599999999996</v>
      </c>
      <c r="F19" s="5">
        <f t="shared" si="2"/>
        <v>96.296099999999996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93.919899999999998</v>
      </c>
    </row>
    <row r="20" spans="1:18" ht="17.5" thickBot="1" x14ac:dyDescent="0.5">
      <c r="A20" s="9">
        <v>20</v>
      </c>
      <c r="B20" s="4">
        <f t="shared" si="3"/>
        <v>95.631699999999995</v>
      </c>
      <c r="C20" s="4">
        <f t="shared" si="2"/>
        <v>93.672799999999995</v>
      </c>
      <c r="D20" s="4">
        <f t="shared" si="2"/>
        <v>93.857299999999995</v>
      </c>
      <c r="E20" s="4">
        <f t="shared" si="2"/>
        <v>97.295900000000003</v>
      </c>
      <c r="F20" s="5">
        <f t="shared" si="2"/>
        <v>94.679900000000004</v>
      </c>
      <c r="G20" s="3"/>
      <c r="H20" s="16" t="str">
        <f>TEXT(H16-_xlfn.NORM.INV(0.975, 0, 1)*H18/IF(H25="ALL", SQRT(50), 1), "0.00")&amp;" ~ "&amp;TEXT(H16+_xlfn.NORM.INV(0.975, 0, 1)*H18/IF(H25="ALL", SQRT(50), 1), "0.00")</f>
        <v>95.22 ~ 96.15</v>
      </c>
      <c r="I20" s="17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93.442099999999996</v>
      </c>
    </row>
    <row r="21" spans="1:18" x14ac:dyDescent="0.45">
      <c r="A21" s="9">
        <v>25</v>
      </c>
      <c r="B21" s="4">
        <f t="shared" si="3"/>
        <v>96.097099999999998</v>
      </c>
      <c r="C21" s="4">
        <f t="shared" si="2"/>
        <v>97.709500000000006</v>
      </c>
      <c r="D21" s="4">
        <f t="shared" si="2"/>
        <v>95.150700000000001</v>
      </c>
      <c r="E21" s="4">
        <f t="shared" si="2"/>
        <v>92.392899999999997</v>
      </c>
      <c r="F21" s="5">
        <f t="shared" si="2"/>
        <v>96.404899999999998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93.499399999999994</v>
      </c>
    </row>
    <row r="22" spans="1:18" ht="17.5" thickBot="1" x14ac:dyDescent="0.5">
      <c r="A22" s="9">
        <v>30</v>
      </c>
      <c r="B22" s="4">
        <f t="shared" si="3"/>
        <v>94.667100000000005</v>
      </c>
      <c r="C22" s="4">
        <f t="shared" si="2"/>
        <v>93.736000000000004</v>
      </c>
      <c r="D22" s="4">
        <f t="shared" si="2"/>
        <v>97.616</v>
      </c>
      <c r="E22" s="4">
        <f t="shared" si="2"/>
        <v>96.741200000000006</v>
      </c>
      <c r="F22" s="5">
        <f t="shared" si="2"/>
        <v>96.218400000000003</v>
      </c>
      <c r="G22" s="3"/>
      <c r="H22" s="20" t="str">
        <f>TEXT(H16-_xlfn.NORM.INV(0.995, 0, 1)*H18/IF(H25="ALL", SQRT(50), 1), "0.00")&amp;" ~ "&amp;TEXT(H16+_xlfn.NORM.INV(0.995, 0, 1)*H18/IF(H25="ALL", SQRT(50), 1), "0.00")</f>
        <v>95.08 ~ 96.30</v>
      </c>
      <c r="I22" s="21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93.302099999999996</v>
      </c>
    </row>
    <row r="23" spans="1:18" x14ac:dyDescent="0.45">
      <c r="A23" s="9">
        <v>35</v>
      </c>
      <c r="B23" s="4">
        <f t="shared" si="3"/>
        <v>96.009299999999996</v>
      </c>
      <c r="C23" s="4">
        <f t="shared" si="2"/>
        <v>95.153800000000004</v>
      </c>
      <c r="D23" s="4">
        <f t="shared" si="2"/>
        <v>94.267499999999998</v>
      </c>
      <c r="E23" s="4">
        <f t="shared" si="2"/>
        <v>96.336200000000005</v>
      </c>
      <c r="F23" s="5">
        <f t="shared" si="2"/>
        <v>96.823800000000006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93.816000000000003</v>
      </c>
    </row>
    <row r="24" spans="1:18" ht="17.5" thickBot="1" x14ac:dyDescent="0.5">
      <c r="A24" s="9">
        <v>40</v>
      </c>
      <c r="B24" s="4">
        <f t="shared" si="3"/>
        <v>97.243899999999996</v>
      </c>
      <c r="C24" s="4">
        <f t="shared" si="2"/>
        <v>97.409099999999995</v>
      </c>
      <c r="D24" s="4">
        <f t="shared" si="2"/>
        <v>97.398600000000002</v>
      </c>
      <c r="E24" s="4">
        <f t="shared" si="2"/>
        <v>97.478800000000007</v>
      </c>
      <c r="F24" s="5">
        <f t="shared" si="2"/>
        <v>94.841800000000006</v>
      </c>
      <c r="G24" s="3"/>
      <c r="H24" s="20" t="str">
        <f>TEXT(H16-_xlfn.NORM.INV(0.9995, 0, 1)*H18/IF(H25="ALL", SQRT(50), 1), "0.00")&amp;" ~ "&amp;TEXT(H16+_xlfn.NORM.INV(0.9995, 0, 1)*H18/IF(H25="ALL", SQRT(50), 1), "0.00")</f>
        <v>94.91 ~ 96.47</v>
      </c>
      <c r="I24" s="21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92.965400000000002</v>
      </c>
    </row>
    <row r="25" spans="1:18" ht="17.5" thickBot="1" x14ac:dyDescent="0.5">
      <c r="A25" s="10">
        <v>45</v>
      </c>
      <c r="B25" s="6">
        <f t="shared" si="3"/>
        <v>97.790199999999999</v>
      </c>
      <c r="C25" s="6">
        <f t="shared" si="2"/>
        <v>93.528700000000001</v>
      </c>
      <c r="D25" s="6">
        <f t="shared" si="2"/>
        <v>95.813500000000005</v>
      </c>
      <c r="E25" s="6">
        <f t="shared" si="2"/>
        <v>96.986500000000007</v>
      </c>
      <c r="F25" s="7">
        <f t="shared" si="2"/>
        <v>97.945400000000006</v>
      </c>
      <c r="G25" s="3"/>
      <c r="H25" s="27" t="s">
        <v>42</v>
      </c>
      <c r="I25" s="28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93.4482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93.5167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93.159700000000001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94.020700000000005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92.824600000000004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93.272499999999994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93.5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93.987300000000005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93.563800000000001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93.449100000000001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92.748400000000004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94.16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93.29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93.981099999999998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92.894400000000005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93.987499999999997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93.3185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93.439099999999996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93.147800000000004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92.915599999999998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93.661600000000007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93.668000000000006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93.034000000000006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94.353899999999996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93.785399999999996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94.034599999999998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93.75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93.796700000000001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91.619399999999999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95.118499999999997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96.661799999999999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95.1935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97.736800000000002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93.044799999999995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96.961299999999994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96.774299999999997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93.001599999999996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99.444999999999993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93.339200000000005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94.624300000000005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97.219300000000004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94.205200000000005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94.363900000000001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95.591700000000003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97.053600000000003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94.9803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94.242599999999996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96.296099999999996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95.631699999999995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93.672799999999995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93.857299999999995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97.295900000000003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94.679900000000004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96.097099999999998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97.709500000000006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95.150700000000001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92.392899999999997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96.404899999999998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94.667100000000005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93.736000000000004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97.616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96.741200000000006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96.218400000000003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96.009299999999996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95.153800000000004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94.267499999999998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96.336200000000005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96.823800000000006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97.243899999999996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97.409099999999995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97.398600000000002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97.478800000000007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94.841800000000006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97.790199999999999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93.528700000000001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95.813500000000005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96.986500000000007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97.945400000000006</v>
      </c>
    </row>
  </sheetData>
  <mergeCells count="22">
    <mergeCell ref="H24:I24"/>
    <mergeCell ref="H12:I12"/>
    <mergeCell ref="H25:I25"/>
    <mergeCell ref="H11:I1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  <mergeCell ref="H20:I20"/>
    <mergeCell ref="H21:I21"/>
    <mergeCell ref="H22:I22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C29" sqref="C29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85.326499999999996</v>
      </c>
      <c r="C3" s="4">
        <f t="shared" ref="C3:F12" si="0">INDEX($R$3:$R$52, C$2+$A3+1)</f>
        <v>86.8352</v>
      </c>
      <c r="D3" s="4">
        <f t="shared" si="0"/>
        <v>88.549300000000002</v>
      </c>
      <c r="E3" s="4">
        <f t="shared" si="0"/>
        <v>76.925299999999993</v>
      </c>
      <c r="F3" s="5">
        <f t="shared" si="0"/>
        <v>81.384100000000004</v>
      </c>
      <c r="G3" s="3"/>
      <c r="H3" s="16">
        <f>AVERAGE(B3:F12)</f>
        <v>84.798109999999994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85.326499999999996</v>
      </c>
    </row>
    <row r="4" spans="1:18" x14ac:dyDescent="0.45">
      <c r="A4" s="9">
        <v>5</v>
      </c>
      <c r="B4" s="4">
        <f t="shared" ref="B4:B12" si="1">INDEX($R$3:$R$52, B$2+$A4+1)</f>
        <v>82.676000000000002</v>
      </c>
      <c r="C4" s="4">
        <f t="shared" si="0"/>
        <v>82.104399999999998</v>
      </c>
      <c r="D4" s="4">
        <f t="shared" si="0"/>
        <v>88.905799999999999</v>
      </c>
      <c r="E4" s="4">
        <f t="shared" si="0"/>
        <v>92.771799999999999</v>
      </c>
      <c r="F4" s="5">
        <f t="shared" si="0"/>
        <v>82.408600000000007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86.8352</v>
      </c>
    </row>
    <row r="5" spans="1:18" ht="17.5" thickBot="1" x14ac:dyDescent="0.5">
      <c r="A5" s="9">
        <v>10</v>
      </c>
      <c r="B5" s="4">
        <f t="shared" si="1"/>
        <v>86.338999999999999</v>
      </c>
      <c r="C5" s="4">
        <f t="shared" si="0"/>
        <v>81.562799999999996</v>
      </c>
      <c r="D5" s="4">
        <f t="shared" si="0"/>
        <v>79.988100000000003</v>
      </c>
      <c r="E5" s="4">
        <f t="shared" si="0"/>
        <v>87.184399999999997</v>
      </c>
      <c r="F5" s="5">
        <f t="shared" si="0"/>
        <v>83.875200000000007</v>
      </c>
      <c r="G5" s="3"/>
      <c r="H5" s="20">
        <f>_xlfn.STDEV.P(B3:F12)</f>
        <v>5.0006105811290675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88.549300000000002</v>
      </c>
    </row>
    <row r="6" spans="1:18" x14ac:dyDescent="0.45">
      <c r="A6" s="9">
        <v>15</v>
      </c>
      <c r="B6" s="4">
        <f t="shared" si="1"/>
        <v>82.881699999999995</v>
      </c>
      <c r="C6" s="4">
        <f t="shared" si="0"/>
        <v>82.976299999999995</v>
      </c>
      <c r="D6" s="4">
        <f t="shared" si="0"/>
        <v>87.624899999999997</v>
      </c>
      <c r="E6" s="4">
        <f t="shared" si="0"/>
        <v>85.166700000000006</v>
      </c>
      <c r="F6" s="5">
        <f t="shared" si="0"/>
        <v>81.652900000000002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76.925299999999993</v>
      </c>
    </row>
    <row r="7" spans="1:18" ht="17.5" thickBot="1" x14ac:dyDescent="0.5">
      <c r="A7" s="9">
        <v>20</v>
      </c>
      <c r="B7" s="4">
        <f t="shared" si="1"/>
        <v>84.227500000000006</v>
      </c>
      <c r="C7" s="4">
        <f t="shared" si="0"/>
        <v>83.447999999999993</v>
      </c>
      <c r="D7" s="4">
        <f t="shared" si="0"/>
        <v>82.229200000000006</v>
      </c>
      <c r="E7" s="4">
        <f t="shared" si="0"/>
        <v>92.721500000000006</v>
      </c>
      <c r="F7" s="5">
        <f t="shared" si="0"/>
        <v>90.125900000000001</v>
      </c>
      <c r="G7" s="3"/>
      <c r="H7" s="16" t="str">
        <f>TEXT(H3-_xlfn.NORM.INV(0.975, 0, 1)*H5/IF(H12="ALL", SQRT(50), 1), "0.00")&amp;" ~ "&amp;TEXT(H3+_xlfn.NORM.INV(0.975, 0, 1)*H5/IF(H12="ALL", SQRT(50), 1), "0.00")</f>
        <v>83.41 ~ 86.18</v>
      </c>
      <c r="I7" s="17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81.384100000000004</v>
      </c>
    </row>
    <row r="8" spans="1:18" x14ac:dyDescent="0.45">
      <c r="A8" s="9">
        <v>25</v>
      </c>
      <c r="B8" s="4">
        <f t="shared" si="1"/>
        <v>89.088399999999993</v>
      </c>
      <c r="C8" s="4">
        <f t="shared" si="0"/>
        <v>87.156400000000005</v>
      </c>
      <c r="D8" s="4">
        <f t="shared" si="0"/>
        <v>90.512799999999999</v>
      </c>
      <c r="E8" s="4">
        <f t="shared" si="0"/>
        <v>90.875200000000007</v>
      </c>
      <c r="F8" s="5">
        <f t="shared" si="0"/>
        <v>93.210999999999999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82.676000000000002</v>
      </c>
    </row>
    <row r="9" spans="1:18" ht="17.5" thickBot="1" x14ac:dyDescent="0.5">
      <c r="A9" s="9">
        <v>30</v>
      </c>
      <c r="B9" s="4">
        <f t="shared" si="1"/>
        <v>82.589500000000001</v>
      </c>
      <c r="C9" s="4">
        <f t="shared" si="0"/>
        <v>82.679599999999994</v>
      </c>
      <c r="D9" s="4">
        <f t="shared" si="0"/>
        <v>92.191199999999995</v>
      </c>
      <c r="E9" s="4">
        <f t="shared" si="0"/>
        <v>91.081599999999995</v>
      </c>
      <c r="F9" s="5">
        <f t="shared" si="0"/>
        <v>85.104600000000005</v>
      </c>
      <c r="G9" s="3"/>
      <c r="H9" s="20" t="str">
        <f>TEXT(H3-_xlfn.NORM.INV(0.995, 0, 1)*H5/IF(H12="ALL", SQRT(50), 1), "0.00")&amp;" ~ "&amp;TEXT(H3+_xlfn.NORM.INV(0.995, 0, 1)*H5/IF(H12="ALL", SQRT(50), 1), "0.00")</f>
        <v>82.98 ~ 86.62</v>
      </c>
      <c r="I9" s="21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82.104399999999998</v>
      </c>
    </row>
    <row r="10" spans="1:18" x14ac:dyDescent="0.45">
      <c r="A10" s="9">
        <v>35</v>
      </c>
      <c r="B10" s="4">
        <f t="shared" si="1"/>
        <v>94.135800000000003</v>
      </c>
      <c r="C10" s="4">
        <f t="shared" si="0"/>
        <v>80.618099999999998</v>
      </c>
      <c r="D10" s="4">
        <f t="shared" si="0"/>
        <v>70.759799999999998</v>
      </c>
      <c r="E10" s="4">
        <f t="shared" si="0"/>
        <v>76.404700000000005</v>
      </c>
      <c r="F10" s="5">
        <f t="shared" si="0"/>
        <v>87.743300000000005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88.905799999999999</v>
      </c>
    </row>
    <row r="11" spans="1:18" ht="17.5" thickBot="1" x14ac:dyDescent="0.5">
      <c r="A11" s="9">
        <v>40</v>
      </c>
      <c r="B11" s="4">
        <f t="shared" si="1"/>
        <v>80.595500000000001</v>
      </c>
      <c r="C11" s="4">
        <f t="shared" si="0"/>
        <v>79.464399999999998</v>
      </c>
      <c r="D11" s="4">
        <f t="shared" si="0"/>
        <v>76.295000000000002</v>
      </c>
      <c r="E11" s="4">
        <f t="shared" si="0"/>
        <v>80.029300000000006</v>
      </c>
      <c r="F11" s="5">
        <f t="shared" si="0"/>
        <v>77.1524</v>
      </c>
      <c r="G11" s="3"/>
      <c r="H11" s="20" t="str">
        <f>TEXT(H3-_xlfn.NORM.INV(0.9995, 0, 1)*H5/IF(H12="ALL", SQRT(50), 1), "0.00")&amp;" ~ "&amp;TEXT(H3+_xlfn.NORM.INV(0.9995, 0, 1)*H5/IF(H12="ALL", SQRT(50), 1), "0.00")</f>
        <v>82.47 ~ 87.13</v>
      </c>
      <c r="I11" s="21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92.771799999999999</v>
      </c>
    </row>
    <row r="12" spans="1:18" ht="17.5" thickBot="1" x14ac:dyDescent="0.5">
      <c r="A12" s="10">
        <v>45</v>
      </c>
      <c r="B12" s="6">
        <f t="shared" si="1"/>
        <v>85.789100000000005</v>
      </c>
      <c r="C12" s="6">
        <f t="shared" si="0"/>
        <v>90.685699999999997</v>
      </c>
      <c r="D12" s="6">
        <f t="shared" si="0"/>
        <v>87.170400000000001</v>
      </c>
      <c r="E12" s="6">
        <f t="shared" si="0"/>
        <v>83.178799999999995</v>
      </c>
      <c r="F12" s="7">
        <f t="shared" si="0"/>
        <v>85.501800000000003</v>
      </c>
      <c r="G12" s="3"/>
      <c r="H12" s="27" t="s">
        <v>42</v>
      </c>
      <c r="I12" s="28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82.408600000000007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86.338999999999999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81.562799999999996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79.988100000000003</v>
      </c>
    </row>
    <row r="16" spans="1:18" ht="17.5" thickBot="1" x14ac:dyDescent="0.5">
      <c r="A16" s="9">
        <v>0</v>
      </c>
      <c r="B16" s="4">
        <f>INDEX($R$54:$R$103, B$15+$A16+1)</f>
        <v>95.997799999999998</v>
      </c>
      <c r="C16" s="4">
        <f t="shared" ref="C16:F25" si="2">INDEX($R$54:$R$103, C$15+$A16+1)</f>
        <v>92.180300000000003</v>
      </c>
      <c r="D16" s="4">
        <f t="shared" si="2"/>
        <v>94.696399999999997</v>
      </c>
      <c r="E16" s="4">
        <f t="shared" si="2"/>
        <v>94.650499999999994</v>
      </c>
      <c r="F16" s="5">
        <f t="shared" si="2"/>
        <v>96.995099999999994</v>
      </c>
      <c r="G16" s="3"/>
      <c r="H16" s="16">
        <f>AVERAGE(B16:F25)</f>
        <v>94.919955999999971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87.184399999999997</v>
      </c>
    </row>
    <row r="17" spans="1:18" x14ac:dyDescent="0.45">
      <c r="A17" s="9">
        <v>5</v>
      </c>
      <c r="B17" s="4">
        <f t="shared" ref="B17:B25" si="3">INDEX($R$54:$R$103, B$15+$A17+1)</f>
        <v>94.251400000000004</v>
      </c>
      <c r="C17" s="4">
        <f t="shared" si="2"/>
        <v>94.550700000000006</v>
      </c>
      <c r="D17" s="4">
        <f t="shared" si="2"/>
        <v>95.846299999999999</v>
      </c>
      <c r="E17" s="4">
        <f t="shared" si="2"/>
        <v>94.248800000000003</v>
      </c>
      <c r="F17" s="5">
        <f t="shared" si="2"/>
        <v>95.530199999999994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83.875200000000007</v>
      </c>
    </row>
    <row r="18" spans="1:18" ht="17.5" thickBot="1" x14ac:dyDescent="0.5">
      <c r="A18" s="9">
        <v>10</v>
      </c>
      <c r="B18" s="4">
        <f t="shared" si="3"/>
        <v>93.815600000000003</v>
      </c>
      <c r="C18" s="4">
        <f t="shared" si="2"/>
        <v>90.6661</v>
      </c>
      <c r="D18" s="4">
        <f t="shared" si="2"/>
        <v>94.682500000000005</v>
      </c>
      <c r="E18" s="4">
        <f t="shared" si="2"/>
        <v>93.982799999999997</v>
      </c>
      <c r="F18" s="5">
        <f t="shared" si="2"/>
        <v>95.128600000000006</v>
      </c>
      <c r="G18" s="3"/>
      <c r="H18" s="20">
        <f>_xlfn.STDEV.P(B16:F25)</f>
        <v>1.9116620682704348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82.881699999999995</v>
      </c>
    </row>
    <row r="19" spans="1:18" x14ac:dyDescent="0.45">
      <c r="A19" s="9">
        <v>15</v>
      </c>
      <c r="B19" s="4">
        <f t="shared" si="3"/>
        <v>95.494699999999995</v>
      </c>
      <c r="C19" s="4">
        <f t="shared" si="2"/>
        <v>92.520799999999994</v>
      </c>
      <c r="D19" s="4">
        <f t="shared" si="2"/>
        <v>96.3202</v>
      </c>
      <c r="E19" s="4">
        <f t="shared" si="2"/>
        <v>96.883099999999999</v>
      </c>
      <c r="F19" s="5">
        <f t="shared" si="2"/>
        <v>97.472899999999996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82.976299999999995</v>
      </c>
    </row>
    <row r="20" spans="1:18" ht="17.5" thickBot="1" x14ac:dyDescent="0.5">
      <c r="A20" s="9">
        <v>20</v>
      </c>
      <c r="B20" s="4">
        <f t="shared" si="3"/>
        <v>94.689099999999996</v>
      </c>
      <c r="C20" s="4">
        <f t="shared" si="2"/>
        <v>97.360799999999998</v>
      </c>
      <c r="D20" s="4">
        <f t="shared" si="2"/>
        <v>94.259100000000004</v>
      </c>
      <c r="E20" s="4">
        <f t="shared" si="2"/>
        <v>92.907700000000006</v>
      </c>
      <c r="F20" s="5">
        <f t="shared" si="2"/>
        <v>94.847899999999996</v>
      </c>
      <c r="G20" s="3"/>
      <c r="H20" s="16" t="str">
        <f>TEXT(H16-_xlfn.NORM.INV(0.975, 0, 1)*H18/IF(H25="ALL", SQRT(50), 1), "0.00")&amp;" ~ "&amp;TEXT(H16+_xlfn.NORM.INV(0.975, 0, 1)*H18/IF(H25="ALL", SQRT(50), 1), "0.00")</f>
        <v>94.39 ~ 95.45</v>
      </c>
      <c r="I20" s="17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87.624899999999997</v>
      </c>
    </row>
    <row r="21" spans="1:18" x14ac:dyDescent="0.45">
      <c r="A21" s="9">
        <v>25</v>
      </c>
      <c r="B21" s="4">
        <f t="shared" si="3"/>
        <v>93.696100000000001</v>
      </c>
      <c r="C21" s="4">
        <f t="shared" si="2"/>
        <v>95.000500000000002</v>
      </c>
      <c r="D21" s="4">
        <f t="shared" si="2"/>
        <v>94.529399999999995</v>
      </c>
      <c r="E21" s="4">
        <f t="shared" si="2"/>
        <v>95.371300000000005</v>
      </c>
      <c r="F21" s="5">
        <f t="shared" si="2"/>
        <v>97.378500000000003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85.166700000000006</v>
      </c>
    </row>
    <row r="22" spans="1:18" ht="17.5" thickBot="1" x14ac:dyDescent="0.5">
      <c r="A22" s="9">
        <v>30</v>
      </c>
      <c r="B22" s="4">
        <f t="shared" si="3"/>
        <v>93.901899999999998</v>
      </c>
      <c r="C22" s="4">
        <f t="shared" si="2"/>
        <v>93.515900000000002</v>
      </c>
      <c r="D22" s="4">
        <f t="shared" si="2"/>
        <v>94.483599999999996</v>
      </c>
      <c r="E22" s="4">
        <f t="shared" si="2"/>
        <v>93.955699999999993</v>
      </c>
      <c r="F22" s="5">
        <f t="shared" si="2"/>
        <v>94.4345</v>
      </c>
      <c r="G22" s="3"/>
      <c r="H22" s="20" t="str">
        <f>TEXT(H16-_xlfn.NORM.INV(0.995, 0, 1)*H18/IF(H25="ALL", SQRT(50), 1), "0.00")&amp;" ~ "&amp;TEXT(H16+_xlfn.NORM.INV(0.995, 0, 1)*H18/IF(H25="ALL", SQRT(50), 1), "0.00")</f>
        <v>94.22 ~ 95.62</v>
      </c>
      <c r="I22" s="21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81.652900000000002</v>
      </c>
    </row>
    <row r="23" spans="1:18" x14ac:dyDescent="0.45">
      <c r="A23" s="9">
        <v>35</v>
      </c>
      <c r="B23" s="4">
        <f t="shared" si="3"/>
        <v>94.937299999999993</v>
      </c>
      <c r="C23" s="4">
        <f t="shared" si="2"/>
        <v>92.254800000000003</v>
      </c>
      <c r="D23" s="4">
        <f t="shared" si="2"/>
        <v>92.9345</v>
      </c>
      <c r="E23" s="4">
        <f t="shared" si="2"/>
        <v>94.409400000000005</v>
      </c>
      <c r="F23" s="5">
        <f t="shared" si="2"/>
        <v>95.464600000000004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84.227500000000006</v>
      </c>
    </row>
    <row r="24" spans="1:18" ht="17.5" thickBot="1" x14ac:dyDescent="0.5">
      <c r="A24" s="9">
        <v>40</v>
      </c>
      <c r="B24" s="4">
        <f t="shared" si="3"/>
        <v>94.177300000000002</v>
      </c>
      <c r="C24" s="4">
        <f t="shared" si="2"/>
        <v>92.601600000000005</v>
      </c>
      <c r="D24" s="4">
        <f t="shared" si="2"/>
        <v>97.776700000000005</v>
      </c>
      <c r="E24" s="4">
        <f t="shared" si="2"/>
        <v>91.512200000000007</v>
      </c>
      <c r="F24" s="5">
        <f t="shared" si="2"/>
        <v>98.685500000000005</v>
      </c>
      <c r="G24" s="3"/>
      <c r="H24" s="20" t="str">
        <f>TEXT(H16-_xlfn.NORM.INV(0.9995, 0, 1)*H18/IF(H25="ALL", SQRT(50), 1), "0.00")&amp;" ~ "&amp;TEXT(H16+_xlfn.NORM.INV(0.9995, 0, 1)*H18/IF(H25="ALL", SQRT(50), 1), "0.00")</f>
        <v>94.03 ~ 95.81</v>
      </c>
      <c r="I24" s="21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83.447999999999993</v>
      </c>
    </row>
    <row r="25" spans="1:18" ht="17.5" thickBot="1" x14ac:dyDescent="0.5">
      <c r="A25" s="10">
        <v>45</v>
      </c>
      <c r="B25" s="6">
        <f t="shared" si="3"/>
        <v>93.393699999999995</v>
      </c>
      <c r="C25" s="6">
        <f t="shared" si="2"/>
        <v>95.416600000000003</v>
      </c>
      <c r="D25" s="6">
        <f t="shared" si="2"/>
        <v>96.384299999999996</v>
      </c>
      <c r="E25" s="6">
        <f t="shared" si="2"/>
        <v>100.0604</v>
      </c>
      <c r="F25" s="7">
        <f t="shared" si="2"/>
        <v>99.742099999999994</v>
      </c>
      <c r="G25" s="3"/>
      <c r="H25" s="27" t="s">
        <v>42</v>
      </c>
      <c r="I25" s="28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82.229200000000006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92.721500000000006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90.125900000000001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89.088399999999993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87.156400000000005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90.512799999999999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90.875200000000007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93.210999999999999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82.589500000000001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82.679599999999994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92.191199999999995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91.081599999999995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85.104600000000005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94.135800000000003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80.618099999999998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70.759799999999998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76.404700000000005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87.743300000000005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80.595500000000001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79.464399999999998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76.295000000000002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80.029300000000006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77.1524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85.789100000000005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90.685699999999997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87.170400000000001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83.178799999999995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85.501800000000003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95.997799999999998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92.180300000000003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94.696399999999997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94.650499999999994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96.995099999999994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94.251400000000004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94.550700000000006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95.846299999999999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94.248800000000003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95.530199999999994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93.815600000000003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90.6661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94.682500000000005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93.982799999999997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95.128600000000006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95.494699999999995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92.520799999999994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96.3202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96.883099999999999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97.472899999999996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94.689099999999996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97.360799999999998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94.259100000000004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92.907700000000006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94.847899999999996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93.696100000000001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95.000500000000002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94.529399999999995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95.371300000000005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97.378500000000003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93.901899999999998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93.515900000000002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94.483599999999996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93.955699999999993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94.4345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94.937299999999993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92.254800000000003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92.9345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94.409400000000005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95.464600000000004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94.177300000000002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92.601600000000005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97.776700000000005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91.512200000000007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98.685500000000005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93.393699999999995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95.416600000000003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96.384299999999996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100.0604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99.742099999999994</v>
      </c>
    </row>
  </sheetData>
  <mergeCells count="22">
    <mergeCell ref="H25:I25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2:I12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E14" sqref="E14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93.020499999999998</v>
      </c>
      <c r="C3" s="4">
        <f t="shared" ref="C3:F12" si="0">INDEX($R$3:$R$52, C$2+$A3+1)</f>
        <v>91.929100000000005</v>
      </c>
      <c r="D3" s="4">
        <f t="shared" si="0"/>
        <v>93.168199999999999</v>
      </c>
      <c r="E3" s="4">
        <f t="shared" si="0"/>
        <v>91.801000000000002</v>
      </c>
      <c r="F3" s="5">
        <f t="shared" si="0"/>
        <v>92.786799999999999</v>
      </c>
      <c r="G3" s="3"/>
      <c r="H3" s="16">
        <f>AVERAGE(B3:F12)</f>
        <v>92.763849999999991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93.020499999999998</v>
      </c>
    </row>
    <row r="4" spans="1:18" x14ac:dyDescent="0.45">
      <c r="A4" s="9">
        <v>5</v>
      </c>
      <c r="B4" s="4">
        <f t="shared" ref="B4:B12" si="1">INDEX($R$3:$R$52, B$2+$A4+1)</f>
        <v>91.194100000000006</v>
      </c>
      <c r="C4" s="4">
        <f t="shared" si="0"/>
        <v>93.034899999999993</v>
      </c>
      <c r="D4" s="4">
        <f t="shared" si="0"/>
        <v>93.667199999999994</v>
      </c>
      <c r="E4" s="4">
        <f t="shared" si="0"/>
        <v>93.242400000000004</v>
      </c>
      <c r="F4" s="5">
        <f t="shared" si="0"/>
        <v>92.019300000000001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91.929100000000005</v>
      </c>
    </row>
    <row r="5" spans="1:18" ht="17.5" thickBot="1" x14ac:dyDescent="0.5">
      <c r="A5" s="9">
        <v>10</v>
      </c>
      <c r="B5" s="4">
        <f t="shared" si="1"/>
        <v>92.413899999999998</v>
      </c>
      <c r="C5" s="4">
        <f t="shared" si="0"/>
        <v>92.632499999999993</v>
      </c>
      <c r="D5" s="4">
        <f t="shared" si="0"/>
        <v>93.131399999999999</v>
      </c>
      <c r="E5" s="4">
        <f t="shared" si="0"/>
        <v>93.040099999999995</v>
      </c>
      <c r="F5" s="5">
        <f t="shared" si="0"/>
        <v>92.416799999999995</v>
      </c>
      <c r="G5" s="3"/>
      <c r="H5" s="20">
        <f>_xlfn.STDEV.P(B3:F12)</f>
        <v>0.61011879638313071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93.168199999999999</v>
      </c>
    </row>
    <row r="6" spans="1:18" x14ac:dyDescent="0.45">
      <c r="A6" s="9">
        <v>15</v>
      </c>
      <c r="B6" s="4">
        <f t="shared" si="1"/>
        <v>92.465999999999994</v>
      </c>
      <c r="C6" s="4">
        <f t="shared" si="0"/>
        <v>93.264300000000006</v>
      </c>
      <c r="D6" s="4">
        <f t="shared" si="0"/>
        <v>93.168899999999994</v>
      </c>
      <c r="E6" s="4">
        <f t="shared" si="0"/>
        <v>92.893000000000001</v>
      </c>
      <c r="F6" s="5">
        <f t="shared" si="0"/>
        <v>92.748199999999997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91.801000000000002</v>
      </c>
    </row>
    <row r="7" spans="1:18" ht="17.5" thickBot="1" x14ac:dyDescent="0.5">
      <c r="A7" s="9">
        <v>20</v>
      </c>
      <c r="B7" s="4">
        <f t="shared" si="1"/>
        <v>93.051500000000004</v>
      </c>
      <c r="C7" s="4">
        <f t="shared" si="0"/>
        <v>92.336699999999993</v>
      </c>
      <c r="D7" s="4">
        <f t="shared" si="0"/>
        <v>93.620099999999994</v>
      </c>
      <c r="E7" s="4">
        <f t="shared" si="0"/>
        <v>94.206500000000005</v>
      </c>
      <c r="F7" s="5">
        <f t="shared" si="0"/>
        <v>92.477900000000005</v>
      </c>
      <c r="G7" s="3"/>
      <c r="H7" s="16" t="str">
        <f>TEXT(H3-_xlfn.NORM.INV(0.975, 0, 1)*H5/IF(H12="ALL", SQRT(50), 1), "0.00")&amp;" ~ "&amp;TEXT(H3+_xlfn.NORM.INV(0.975, 0, 1)*H5/IF(H12="ALL", SQRT(50), 1), "0.00")</f>
        <v>92.59 ~ 92.93</v>
      </c>
      <c r="I7" s="17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92.786799999999999</v>
      </c>
    </row>
    <row r="8" spans="1:18" x14ac:dyDescent="0.45">
      <c r="A8" s="9">
        <v>25</v>
      </c>
      <c r="B8" s="4">
        <f t="shared" si="1"/>
        <v>91.598699999999994</v>
      </c>
      <c r="C8" s="4">
        <f t="shared" si="0"/>
        <v>92.893199999999993</v>
      </c>
      <c r="D8" s="4">
        <f t="shared" si="0"/>
        <v>92.860900000000001</v>
      </c>
      <c r="E8" s="4">
        <f t="shared" si="0"/>
        <v>91.959100000000007</v>
      </c>
      <c r="F8" s="5">
        <f t="shared" si="0"/>
        <v>92.104699999999994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91.194100000000006</v>
      </c>
    </row>
    <row r="9" spans="1:18" ht="17.5" thickBot="1" x14ac:dyDescent="0.5">
      <c r="A9" s="9">
        <v>30</v>
      </c>
      <c r="B9" s="4">
        <f t="shared" si="1"/>
        <v>92.788200000000003</v>
      </c>
      <c r="C9" s="4">
        <f t="shared" si="0"/>
        <v>92.543599999999998</v>
      </c>
      <c r="D9" s="4">
        <f t="shared" si="0"/>
        <v>92.936300000000003</v>
      </c>
      <c r="E9" s="4">
        <f t="shared" si="0"/>
        <v>93.296400000000006</v>
      </c>
      <c r="F9" s="5">
        <f t="shared" si="0"/>
        <v>92.769000000000005</v>
      </c>
      <c r="G9" s="3"/>
      <c r="H9" s="20" t="str">
        <f>TEXT(H3-_xlfn.NORM.INV(0.995, 0, 1)*H5/IF(H12="ALL", SQRT(50), 1), "0.00")&amp;" ~ "&amp;TEXT(H3+_xlfn.NORM.INV(0.995, 0, 1)*H5/IF(H12="ALL", SQRT(50), 1), "0.00")</f>
        <v>92.54 ~ 92.99</v>
      </c>
      <c r="I9" s="21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93.034899999999993</v>
      </c>
    </row>
    <row r="10" spans="1:18" x14ac:dyDescent="0.45">
      <c r="A10" s="9">
        <v>35</v>
      </c>
      <c r="B10" s="4">
        <f t="shared" si="1"/>
        <v>91.931600000000003</v>
      </c>
      <c r="C10" s="4">
        <f t="shared" si="0"/>
        <v>92.46</v>
      </c>
      <c r="D10" s="4">
        <f t="shared" si="0"/>
        <v>93.196100000000001</v>
      </c>
      <c r="E10" s="4">
        <f t="shared" si="0"/>
        <v>92.540599999999998</v>
      </c>
      <c r="F10" s="5">
        <f t="shared" si="0"/>
        <v>92.958100000000002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93.667199999999994</v>
      </c>
    </row>
    <row r="11" spans="1:18" ht="17.5" thickBot="1" x14ac:dyDescent="0.5">
      <c r="A11" s="9">
        <v>40</v>
      </c>
      <c r="B11" s="4">
        <f t="shared" si="1"/>
        <v>92.124700000000004</v>
      </c>
      <c r="C11" s="4">
        <f t="shared" si="0"/>
        <v>92.479299999999995</v>
      </c>
      <c r="D11" s="4">
        <f t="shared" si="0"/>
        <v>92.667100000000005</v>
      </c>
      <c r="E11" s="4">
        <f t="shared" si="0"/>
        <v>93.903000000000006</v>
      </c>
      <c r="F11" s="5">
        <f t="shared" si="0"/>
        <v>93.6554</v>
      </c>
      <c r="G11" s="3"/>
      <c r="H11" s="20" t="str">
        <f>TEXT(H3-_xlfn.NORM.INV(0.9995, 0, 1)*H5/IF(H12="ALL", SQRT(50), 1), "0.00")&amp;" ~ "&amp;TEXT(H3+_xlfn.NORM.INV(0.9995, 0, 1)*H5/IF(H12="ALL", SQRT(50), 1), "0.00")</f>
        <v>92.48 ~ 93.05</v>
      </c>
      <c r="I11" s="21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93.242400000000004</v>
      </c>
    </row>
    <row r="12" spans="1:18" ht="17.5" thickBot="1" x14ac:dyDescent="0.5">
      <c r="A12" s="10">
        <v>45</v>
      </c>
      <c r="B12" s="6">
        <f t="shared" si="1"/>
        <v>93.314099999999996</v>
      </c>
      <c r="C12" s="6">
        <f t="shared" si="0"/>
        <v>93.151300000000006</v>
      </c>
      <c r="D12" s="6">
        <f t="shared" si="0"/>
        <v>93.121399999999994</v>
      </c>
      <c r="E12" s="6">
        <f t="shared" si="0"/>
        <v>93.428100000000001</v>
      </c>
      <c r="F12" s="7">
        <f t="shared" si="0"/>
        <v>91.780299999999997</v>
      </c>
      <c r="G12" s="3"/>
      <c r="H12" s="27" t="s">
        <v>42</v>
      </c>
      <c r="I12" s="28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92.019300000000001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92.413899999999998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92.632499999999993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93.131399999999999</v>
      </c>
    </row>
    <row r="16" spans="1:18" ht="17.5" thickBot="1" x14ac:dyDescent="0.5">
      <c r="A16" s="9">
        <v>0</v>
      </c>
      <c r="B16" s="4">
        <f>INDEX($R$54:$R$103, B$15+$A16+1)</f>
        <v>91.585499999999996</v>
      </c>
      <c r="C16" s="4">
        <f t="shared" ref="C16:F25" si="2">INDEX($R$54:$R$103, C$15+$A16+1)</f>
        <v>94.814800000000005</v>
      </c>
      <c r="D16" s="4">
        <f t="shared" si="2"/>
        <v>97.6965</v>
      </c>
      <c r="E16" s="4">
        <f t="shared" si="2"/>
        <v>97.583399999999997</v>
      </c>
      <c r="F16" s="5">
        <f t="shared" si="2"/>
        <v>97.588999999999999</v>
      </c>
      <c r="G16" s="3"/>
      <c r="H16" s="23">
        <f>AVERAGE(B16:F25)</f>
        <v>95.848697999999999</v>
      </c>
      <c r="I16" s="24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93.040099999999995</v>
      </c>
    </row>
    <row r="17" spans="1:18" x14ac:dyDescent="0.45">
      <c r="A17" s="9">
        <v>5</v>
      </c>
      <c r="B17" s="4">
        <f t="shared" ref="B17:B25" si="3">INDEX($R$54:$R$103, B$15+$A17+1)</f>
        <v>97.657499999999999</v>
      </c>
      <c r="C17" s="4">
        <f t="shared" si="2"/>
        <v>95.685000000000002</v>
      </c>
      <c r="D17" s="4">
        <f t="shared" si="2"/>
        <v>93.669200000000004</v>
      </c>
      <c r="E17" s="4">
        <f t="shared" si="2"/>
        <v>93.670500000000004</v>
      </c>
      <c r="F17" s="5">
        <f t="shared" si="2"/>
        <v>99.1357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92.416799999999995</v>
      </c>
    </row>
    <row r="18" spans="1:18" ht="17.5" thickBot="1" x14ac:dyDescent="0.5">
      <c r="A18" s="9">
        <v>10</v>
      </c>
      <c r="B18" s="4">
        <f t="shared" si="3"/>
        <v>90.861500000000007</v>
      </c>
      <c r="C18" s="4">
        <f t="shared" si="2"/>
        <v>98.169899999999998</v>
      </c>
      <c r="D18" s="4">
        <f t="shared" si="2"/>
        <v>95.470200000000006</v>
      </c>
      <c r="E18" s="4">
        <f t="shared" si="2"/>
        <v>97.841899999999995</v>
      </c>
      <c r="F18" s="5">
        <f t="shared" si="2"/>
        <v>94.172200000000004</v>
      </c>
      <c r="G18" s="3"/>
      <c r="H18" s="20">
        <f>_xlfn.STDEV.P(B16:F25)</f>
        <v>1.9633654490685115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92.465999999999994</v>
      </c>
    </row>
    <row r="19" spans="1:18" x14ac:dyDescent="0.45">
      <c r="A19" s="9">
        <v>15</v>
      </c>
      <c r="B19" s="4">
        <f t="shared" si="3"/>
        <v>94.707099999999997</v>
      </c>
      <c r="C19" s="4">
        <f t="shared" si="2"/>
        <v>99.436400000000006</v>
      </c>
      <c r="D19" s="4">
        <f t="shared" si="2"/>
        <v>93.352199999999996</v>
      </c>
      <c r="E19" s="4">
        <f t="shared" si="2"/>
        <v>95.4315</v>
      </c>
      <c r="F19" s="5">
        <f t="shared" si="2"/>
        <v>98.6738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93.264300000000006</v>
      </c>
    </row>
    <row r="20" spans="1:18" ht="17.5" thickBot="1" x14ac:dyDescent="0.5">
      <c r="A20" s="9">
        <v>20</v>
      </c>
      <c r="B20" s="4">
        <f t="shared" si="3"/>
        <v>97.337599999999995</v>
      </c>
      <c r="C20" s="4">
        <f t="shared" si="2"/>
        <v>96.107699999999994</v>
      </c>
      <c r="D20" s="4">
        <f t="shared" si="2"/>
        <v>95.532799999999995</v>
      </c>
      <c r="E20" s="4">
        <f t="shared" si="2"/>
        <v>97.290899999999993</v>
      </c>
      <c r="F20" s="5">
        <f t="shared" si="2"/>
        <v>93.796000000000006</v>
      </c>
      <c r="G20" s="3"/>
      <c r="H20" s="23" t="str">
        <f>TEXT(H16-_xlfn.NORM.INV(0.975, 0, 1)*H18/IF(H25="ALL", SQRT(50), 1), "0.00")&amp;" ~ "&amp;TEXT(H16+_xlfn.NORM.INV(0.975, 0, 1)*H18/IF(H25="ALL", SQRT(50), 1), "0.00")</f>
        <v>95.30 ~ 96.39</v>
      </c>
      <c r="I20" s="26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93.168899999999994</v>
      </c>
    </row>
    <row r="21" spans="1:18" x14ac:dyDescent="0.45">
      <c r="A21" s="9">
        <v>25</v>
      </c>
      <c r="B21" s="4">
        <f t="shared" si="3"/>
        <v>96.103200000000001</v>
      </c>
      <c r="C21" s="4">
        <f t="shared" si="2"/>
        <v>93.822299999999998</v>
      </c>
      <c r="D21" s="4">
        <f t="shared" si="2"/>
        <v>95.834100000000007</v>
      </c>
      <c r="E21" s="4">
        <f t="shared" si="2"/>
        <v>97.801900000000003</v>
      </c>
      <c r="F21" s="5">
        <f t="shared" si="2"/>
        <v>93.637299999999996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92.893000000000001</v>
      </c>
    </row>
    <row r="22" spans="1:18" ht="17.5" thickBot="1" x14ac:dyDescent="0.5">
      <c r="A22" s="9">
        <v>30</v>
      </c>
      <c r="B22" s="4">
        <f t="shared" si="3"/>
        <v>96.614000000000004</v>
      </c>
      <c r="C22" s="4">
        <f t="shared" si="2"/>
        <v>95.947500000000005</v>
      </c>
      <c r="D22" s="4">
        <f t="shared" si="2"/>
        <v>96.479299999999995</v>
      </c>
      <c r="E22" s="4">
        <f t="shared" si="2"/>
        <v>93.220200000000006</v>
      </c>
      <c r="F22" s="5">
        <f t="shared" si="2"/>
        <v>97.129099999999994</v>
      </c>
      <c r="G22" s="3"/>
      <c r="H22" s="20" t="str">
        <f>TEXT(H16-_xlfn.NORM.INV(0.995, 0, 1)*H18/IF(H25="ALL", SQRT(50), 1), "0.00")&amp;" ~ "&amp;TEXT(H16+_xlfn.NORM.INV(0.995, 0, 1)*H18/IF(H25="ALL", SQRT(50), 1), "0.00")</f>
        <v>95.13 ~ 96.56</v>
      </c>
      <c r="I22" s="21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92.748199999999997</v>
      </c>
    </row>
    <row r="23" spans="1:18" x14ac:dyDescent="0.45">
      <c r="A23" s="9">
        <v>35</v>
      </c>
      <c r="B23" s="4">
        <f t="shared" si="3"/>
        <v>97.3245</v>
      </c>
      <c r="C23" s="4">
        <f t="shared" si="2"/>
        <v>97.624899999999997</v>
      </c>
      <c r="D23" s="4">
        <f t="shared" si="2"/>
        <v>93.804699999999997</v>
      </c>
      <c r="E23" s="4">
        <f t="shared" si="2"/>
        <v>94.581699999999998</v>
      </c>
      <c r="F23" s="5">
        <f t="shared" si="2"/>
        <v>95.874600000000001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93.051500000000004</v>
      </c>
    </row>
    <row r="24" spans="1:18" ht="17.5" thickBot="1" x14ac:dyDescent="0.5">
      <c r="A24" s="9">
        <v>40</v>
      </c>
      <c r="B24" s="4">
        <f t="shared" si="3"/>
        <v>98.355900000000005</v>
      </c>
      <c r="C24" s="4">
        <f t="shared" si="2"/>
        <v>95.553200000000004</v>
      </c>
      <c r="D24" s="4">
        <f t="shared" si="2"/>
        <v>97.7</v>
      </c>
      <c r="E24" s="4">
        <f t="shared" si="2"/>
        <v>98.555499999999995</v>
      </c>
      <c r="F24" s="5">
        <f t="shared" si="2"/>
        <v>94.859700000000004</v>
      </c>
      <c r="G24" s="3"/>
      <c r="H24" s="20" t="str">
        <f>TEXT(H16-_xlfn.NORM.INV(0.9995, 0, 1)*H18/IF(H25="ALL", SQRT(50), 1), "0.00")&amp;" ~ "&amp;TEXT(H16+_xlfn.NORM.INV(0.9995, 0, 1)*H18/IF(H25="ALL", SQRT(50), 1), "0.00")</f>
        <v>94.94 ~ 96.76</v>
      </c>
      <c r="I24" s="21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92.336699999999993</v>
      </c>
    </row>
    <row r="25" spans="1:18" ht="17.5" thickBot="1" x14ac:dyDescent="0.5">
      <c r="A25" s="10">
        <v>45</v>
      </c>
      <c r="B25" s="6">
        <f t="shared" si="3"/>
        <v>96.722399999999993</v>
      </c>
      <c r="C25" s="6">
        <f t="shared" si="2"/>
        <v>93.482500000000002</v>
      </c>
      <c r="D25" s="6">
        <f t="shared" si="2"/>
        <v>96.250900000000001</v>
      </c>
      <c r="E25" s="6">
        <f t="shared" si="2"/>
        <v>93.398099999999999</v>
      </c>
      <c r="F25" s="7">
        <f t="shared" si="2"/>
        <v>94.488600000000005</v>
      </c>
      <c r="G25" s="3"/>
      <c r="H25" s="27" t="s">
        <v>42</v>
      </c>
      <c r="I25" s="28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93.620099999999994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94.206500000000005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92.477900000000005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91.598699999999994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92.893199999999993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92.860900000000001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91.959100000000007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92.104699999999994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92.788200000000003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92.543599999999998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92.936300000000003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93.296400000000006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92.769000000000005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91.931600000000003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92.46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93.196100000000001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92.540599999999998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92.958100000000002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92.124700000000004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92.479299999999995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92.667100000000005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93.903000000000006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93.6554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93.314099999999996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93.151300000000006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93.121399999999994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93.428100000000001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91.780299999999997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91.585499999999996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94.814800000000005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97.6965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97.583399999999997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97.588999999999999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97.657499999999999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95.685000000000002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93.669200000000004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93.670500000000004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99.1357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90.861500000000007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98.169899999999998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95.470200000000006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97.841899999999995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94.172200000000004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94.707099999999997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99.436400000000006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93.352199999999996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95.4315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98.6738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97.337599999999995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96.107699999999994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95.532799999999995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97.290899999999993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93.796000000000006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96.103200000000001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93.822299999999998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95.834100000000007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97.801900000000003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93.637299999999996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96.614000000000004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95.947500000000005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96.479299999999995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93.220200000000006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97.129099999999994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97.3245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97.624899999999997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93.804699999999997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94.581699999999998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95.874600000000001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98.355900000000005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95.553200000000004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97.7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98.555499999999995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94.859700000000004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96.722399999999993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93.482500000000002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96.250900000000001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93.398099999999999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94.488600000000005</v>
      </c>
    </row>
  </sheetData>
  <mergeCells count="22">
    <mergeCell ref="H25:I25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2:I12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G26" sqref="G26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92.803200000000004</v>
      </c>
      <c r="C3" s="4">
        <f t="shared" ref="C3:F12" si="0">INDEX($R$3:$R$52, C$2+$A3+1)</f>
        <v>92.934299999999993</v>
      </c>
      <c r="D3" s="4">
        <f t="shared" si="0"/>
        <v>93.908799999999999</v>
      </c>
      <c r="E3" s="4">
        <f t="shared" si="0"/>
        <v>93.802999999999997</v>
      </c>
      <c r="F3" s="5">
        <f t="shared" si="0"/>
        <v>93.709100000000007</v>
      </c>
      <c r="G3" s="3"/>
      <c r="H3" s="16">
        <f>AVERAGE(B3:F12)</f>
        <v>93.193764000000016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92.803200000000004</v>
      </c>
    </row>
    <row r="4" spans="1:18" x14ac:dyDescent="0.45">
      <c r="A4" s="9">
        <v>5</v>
      </c>
      <c r="B4" s="4">
        <f t="shared" ref="B4:B12" si="1">INDEX($R$3:$R$52, B$2+$A4+1)</f>
        <v>91.987399999999994</v>
      </c>
      <c r="C4" s="4">
        <f t="shared" si="0"/>
        <v>94.122500000000002</v>
      </c>
      <c r="D4" s="4">
        <f t="shared" si="0"/>
        <v>93.489599999999996</v>
      </c>
      <c r="E4" s="4">
        <f t="shared" si="0"/>
        <v>93.226399999999998</v>
      </c>
      <c r="F4" s="5">
        <f t="shared" si="0"/>
        <v>93.266499999999994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92.934299999999993</v>
      </c>
    </row>
    <row r="5" spans="1:18" ht="17.5" thickBot="1" x14ac:dyDescent="0.5">
      <c r="A5" s="9">
        <v>10</v>
      </c>
      <c r="B5" s="4">
        <f t="shared" si="1"/>
        <v>93.559200000000004</v>
      </c>
      <c r="C5" s="4">
        <f t="shared" si="0"/>
        <v>93.124099999999999</v>
      </c>
      <c r="D5" s="4">
        <f t="shared" si="0"/>
        <v>93.628500000000003</v>
      </c>
      <c r="E5" s="4">
        <f t="shared" si="0"/>
        <v>93.494699999999995</v>
      </c>
      <c r="F5" s="5">
        <f t="shared" si="0"/>
        <v>93.2607</v>
      </c>
      <c r="G5" s="3"/>
      <c r="H5" s="20">
        <f>_xlfn.STDEV.P(B3:F12)</f>
        <v>0.61046929808467854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93.908799999999999</v>
      </c>
    </row>
    <row r="6" spans="1:18" x14ac:dyDescent="0.45">
      <c r="A6" s="9">
        <v>15</v>
      </c>
      <c r="B6" s="4">
        <f t="shared" si="1"/>
        <v>94.534199999999998</v>
      </c>
      <c r="C6" s="4">
        <f t="shared" si="0"/>
        <v>93.759200000000007</v>
      </c>
      <c r="D6" s="4">
        <f t="shared" si="0"/>
        <v>93.154399999999995</v>
      </c>
      <c r="E6" s="4">
        <f t="shared" si="0"/>
        <v>92.312399999999997</v>
      </c>
      <c r="F6" s="5">
        <f t="shared" si="0"/>
        <v>93.181899999999999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93.802999999999997</v>
      </c>
    </row>
    <row r="7" spans="1:18" ht="17.5" thickBot="1" x14ac:dyDescent="0.5">
      <c r="A7" s="9">
        <v>20</v>
      </c>
      <c r="B7" s="4">
        <f t="shared" si="1"/>
        <v>93.211600000000004</v>
      </c>
      <c r="C7" s="4">
        <f t="shared" si="0"/>
        <v>93.621499999999997</v>
      </c>
      <c r="D7" s="4">
        <f t="shared" si="0"/>
        <v>93.805700000000002</v>
      </c>
      <c r="E7" s="4">
        <f t="shared" si="0"/>
        <v>92.844800000000006</v>
      </c>
      <c r="F7" s="5">
        <f t="shared" si="0"/>
        <v>93.502200000000002</v>
      </c>
      <c r="G7" s="3"/>
      <c r="H7" s="16" t="str">
        <f>TEXT(H3-_xlfn.NORM.INV(0.975, 0, 1)*H5/IF(H12="ALL", SQRT(50), 1), "0.00")&amp;" ~ "&amp;TEXT(H3+_xlfn.NORM.INV(0.975, 0, 1)*H5/IF(H12="ALL", SQRT(50), 1), "0.00")</f>
        <v>93.02 ~ 93.36</v>
      </c>
      <c r="I7" s="17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93.709100000000007</v>
      </c>
    </row>
    <row r="8" spans="1:18" x14ac:dyDescent="0.45">
      <c r="A8" s="9">
        <v>25</v>
      </c>
      <c r="B8" s="4">
        <f t="shared" si="1"/>
        <v>93.520799999999994</v>
      </c>
      <c r="C8" s="4">
        <f t="shared" si="0"/>
        <v>92.783699999999996</v>
      </c>
      <c r="D8" s="4">
        <f t="shared" si="0"/>
        <v>93.992000000000004</v>
      </c>
      <c r="E8" s="4">
        <f t="shared" si="0"/>
        <v>91.819299999999998</v>
      </c>
      <c r="F8" s="5">
        <f t="shared" si="0"/>
        <v>93.755600000000001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91.987399999999994</v>
      </c>
    </row>
    <row r="9" spans="1:18" ht="17.5" thickBot="1" x14ac:dyDescent="0.5">
      <c r="A9" s="9">
        <v>30</v>
      </c>
      <c r="B9" s="4">
        <f t="shared" si="1"/>
        <v>93.119900000000001</v>
      </c>
      <c r="C9" s="4">
        <f t="shared" si="0"/>
        <v>93.302999999999997</v>
      </c>
      <c r="D9" s="4">
        <f t="shared" si="0"/>
        <v>92.927000000000007</v>
      </c>
      <c r="E9" s="4">
        <f t="shared" si="0"/>
        <v>94.020799999999994</v>
      </c>
      <c r="F9" s="5">
        <f t="shared" si="0"/>
        <v>92.995900000000006</v>
      </c>
      <c r="G9" s="3"/>
      <c r="H9" s="20" t="str">
        <f>TEXT(H3-_xlfn.NORM.INV(0.995, 0, 1)*H5/IF(H12="ALL", SQRT(50), 1), "0.00")&amp;" ~ "&amp;TEXT(H3+_xlfn.NORM.INV(0.995, 0, 1)*H5/IF(H12="ALL", SQRT(50), 1), "0.00")</f>
        <v>92.97 ~ 93.42</v>
      </c>
      <c r="I9" s="21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94.122500000000002</v>
      </c>
    </row>
    <row r="10" spans="1:18" x14ac:dyDescent="0.45">
      <c r="A10" s="9">
        <v>35</v>
      </c>
      <c r="B10" s="4">
        <f t="shared" si="1"/>
        <v>93.412800000000004</v>
      </c>
      <c r="C10" s="4">
        <f t="shared" si="0"/>
        <v>93.2</v>
      </c>
      <c r="D10" s="4">
        <f t="shared" si="0"/>
        <v>93.512100000000004</v>
      </c>
      <c r="E10" s="4">
        <f t="shared" si="0"/>
        <v>92.438400000000001</v>
      </c>
      <c r="F10" s="5">
        <f t="shared" si="0"/>
        <v>92.827600000000004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93.489599999999996</v>
      </c>
    </row>
    <row r="11" spans="1:18" ht="17.5" thickBot="1" x14ac:dyDescent="0.5">
      <c r="A11" s="9">
        <v>40</v>
      </c>
      <c r="B11" s="4">
        <f t="shared" si="1"/>
        <v>93.456699999999998</v>
      </c>
      <c r="C11" s="4">
        <f t="shared" si="0"/>
        <v>92.765600000000006</v>
      </c>
      <c r="D11" s="4">
        <f t="shared" si="0"/>
        <v>92.893100000000004</v>
      </c>
      <c r="E11" s="4">
        <f t="shared" si="0"/>
        <v>92.031199999999998</v>
      </c>
      <c r="F11" s="5">
        <f t="shared" si="0"/>
        <v>91.696200000000005</v>
      </c>
      <c r="G11" s="3"/>
      <c r="H11" s="20" t="str">
        <f>TEXT(H3-_xlfn.NORM.INV(0.9995, 0, 1)*H5/IF(H12="ALL", SQRT(50), 1), "0.00")&amp;" ~ "&amp;TEXT(H3+_xlfn.NORM.INV(0.9995, 0, 1)*H5/IF(H12="ALL", SQRT(50), 1), "0.00")</f>
        <v>92.91 ~ 93.48</v>
      </c>
      <c r="I11" s="21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93.226399999999998</v>
      </c>
    </row>
    <row r="12" spans="1:18" ht="17.5" thickBot="1" x14ac:dyDescent="0.5">
      <c r="A12" s="10">
        <v>45</v>
      </c>
      <c r="B12" s="6">
        <f t="shared" si="1"/>
        <v>92.343999999999994</v>
      </c>
      <c r="C12" s="6">
        <f t="shared" si="0"/>
        <v>94.015199999999993</v>
      </c>
      <c r="D12" s="6">
        <f t="shared" si="0"/>
        <v>93.21</v>
      </c>
      <c r="E12" s="6">
        <f t="shared" si="0"/>
        <v>92.982399999999998</v>
      </c>
      <c r="F12" s="7">
        <f t="shared" si="0"/>
        <v>92.418999999999997</v>
      </c>
      <c r="G12" s="3"/>
      <c r="H12" s="27" t="s">
        <v>42</v>
      </c>
      <c r="I12" s="28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93.266499999999994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93.559200000000004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93.124099999999999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93.628500000000003</v>
      </c>
    </row>
    <row r="16" spans="1:18" ht="17.5" thickBot="1" x14ac:dyDescent="0.5">
      <c r="A16" s="9">
        <v>0</v>
      </c>
      <c r="B16" s="4">
        <f>INDEX($R$54:$R$103, B$15+$A16+1)</f>
        <v>92.165099999999995</v>
      </c>
      <c r="C16" s="4">
        <f t="shared" ref="C16:F25" si="2">INDEX($R$54:$R$103, C$15+$A16+1)</f>
        <v>87.532399999999996</v>
      </c>
      <c r="D16" s="4">
        <f t="shared" si="2"/>
        <v>84.264399999999995</v>
      </c>
      <c r="E16" s="4">
        <f t="shared" si="2"/>
        <v>93.749200000000002</v>
      </c>
      <c r="F16" s="5">
        <f t="shared" si="2"/>
        <v>88.9696</v>
      </c>
      <c r="G16" s="3"/>
      <c r="H16" s="16">
        <f>AVERAGE(B16:F25)</f>
        <v>87.729635999999985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93.494699999999995</v>
      </c>
    </row>
    <row r="17" spans="1:18" x14ac:dyDescent="0.45">
      <c r="A17" s="9">
        <v>5</v>
      </c>
      <c r="B17" s="4">
        <f t="shared" ref="B17:B25" si="3">INDEX($R$54:$R$103, B$15+$A17+1)</f>
        <v>88.569699999999997</v>
      </c>
      <c r="C17" s="4">
        <f t="shared" si="2"/>
        <v>86.021900000000002</v>
      </c>
      <c r="D17" s="4">
        <f t="shared" si="2"/>
        <v>89.548599999999993</v>
      </c>
      <c r="E17" s="4">
        <f t="shared" si="2"/>
        <v>87.661600000000007</v>
      </c>
      <c r="F17" s="5">
        <f t="shared" si="2"/>
        <v>88.122100000000003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93.2607</v>
      </c>
    </row>
    <row r="18" spans="1:18" ht="17.5" thickBot="1" x14ac:dyDescent="0.5">
      <c r="A18" s="9">
        <v>10</v>
      </c>
      <c r="B18" s="4">
        <f t="shared" si="3"/>
        <v>92.445700000000002</v>
      </c>
      <c r="C18" s="4">
        <f t="shared" si="2"/>
        <v>91.639099999999999</v>
      </c>
      <c r="D18" s="4">
        <f t="shared" si="2"/>
        <v>87.636799999999994</v>
      </c>
      <c r="E18" s="4">
        <f t="shared" si="2"/>
        <v>88.228999999999999</v>
      </c>
      <c r="F18" s="5">
        <f t="shared" si="2"/>
        <v>89.139300000000006</v>
      </c>
      <c r="G18" s="3"/>
      <c r="H18" s="20">
        <f>_xlfn.STDEV.P(B16:F25)</f>
        <v>2.9077972336296081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94.534199999999998</v>
      </c>
    </row>
    <row r="19" spans="1:18" x14ac:dyDescent="0.45">
      <c r="A19" s="9">
        <v>15</v>
      </c>
      <c r="B19" s="4">
        <f t="shared" si="3"/>
        <v>83.540999999999997</v>
      </c>
      <c r="C19" s="4">
        <f t="shared" si="2"/>
        <v>89.728399999999993</v>
      </c>
      <c r="D19" s="4">
        <f t="shared" si="2"/>
        <v>84.497200000000007</v>
      </c>
      <c r="E19" s="4">
        <f t="shared" si="2"/>
        <v>86.639099999999999</v>
      </c>
      <c r="F19" s="5">
        <f t="shared" si="2"/>
        <v>84.078100000000006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93.759200000000007</v>
      </c>
    </row>
    <row r="20" spans="1:18" ht="17.5" thickBot="1" x14ac:dyDescent="0.5">
      <c r="A20" s="9">
        <v>20</v>
      </c>
      <c r="B20" s="4">
        <f t="shared" si="3"/>
        <v>86.888099999999994</v>
      </c>
      <c r="C20" s="4">
        <f t="shared" si="2"/>
        <v>88.893600000000006</v>
      </c>
      <c r="D20" s="4">
        <f t="shared" si="2"/>
        <v>86.021799999999999</v>
      </c>
      <c r="E20" s="4">
        <f t="shared" si="2"/>
        <v>86.561999999999998</v>
      </c>
      <c r="F20" s="5">
        <f t="shared" si="2"/>
        <v>89.905199999999994</v>
      </c>
      <c r="G20" s="3"/>
      <c r="H20" s="16" t="str">
        <f>TEXT(H16-_xlfn.NORM.INV(0.975, 0, 1)*H18/IF(H25="ALL", SQRT(50), 1), "0.00")&amp;" ~ "&amp;TEXT(H16+_xlfn.NORM.INV(0.975, 0, 1)*H18/IF(H25="ALL", SQRT(50), 1), "0.00")</f>
        <v>86.92 ~ 88.54</v>
      </c>
      <c r="I20" s="17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93.154399999999995</v>
      </c>
    </row>
    <row r="21" spans="1:18" x14ac:dyDescent="0.45">
      <c r="A21" s="9">
        <v>25</v>
      </c>
      <c r="B21" s="4">
        <f t="shared" si="3"/>
        <v>81.1126</v>
      </c>
      <c r="C21" s="4">
        <f t="shared" si="2"/>
        <v>87.038799999999995</v>
      </c>
      <c r="D21" s="4">
        <f t="shared" si="2"/>
        <v>91.7697</v>
      </c>
      <c r="E21" s="4">
        <f t="shared" si="2"/>
        <v>83.755700000000004</v>
      </c>
      <c r="F21" s="5">
        <f t="shared" si="2"/>
        <v>85.034499999999994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92.312399999999997</v>
      </c>
    </row>
    <row r="22" spans="1:18" ht="17.5" thickBot="1" x14ac:dyDescent="0.5">
      <c r="A22" s="9">
        <v>30</v>
      </c>
      <c r="B22" s="4">
        <f t="shared" si="3"/>
        <v>88.417900000000003</v>
      </c>
      <c r="C22" s="4">
        <f t="shared" si="2"/>
        <v>86.467100000000002</v>
      </c>
      <c r="D22" s="4">
        <f t="shared" si="2"/>
        <v>89.776200000000003</v>
      </c>
      <c r="E22" s="4">
        <f t="shared" si="2"/>
        <v>95.077399999999997</v>
      </c>
      <c r="F22" s="5">
        <f t="shared" si="2"/>
        <v>82.129800000000003</v>
      </c>
      <c r="G22" s="3"/>
      <c r="H22" s="20" t="str">
        <f>TEXT(H16-_xlfn.NORM.INV(0.995, 0, 1)*H18/IF(H25="ALL", SQRT(50), 1), "0.00")&amp;" ~ "&amp;TEXT(H16+_xlfn.NORM.INV(0.995, 0, 1)*H18/IF(H25="ALL", SQRT(50), 1), "0.00")</f>
        <v>86.67 ~ 88.79</v>
      </c>
      <c r="I22" s="21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93.181899999999999</v>
      </c>
    </row>
    <row r="23" spans="1:18" x14ac:dyDescent="0.45">
      <c r="A23" s="9">
        <v>35</v>
      </c>
      <c r="B23" s="4">
        <f t="shared" si="3"/>
        <v>83.662700000000001</v>
      </c>
      <c r="C23" s="4">
        <f t="shared" si="2"/>
        <v>89.396000000000001</v>
      </c>
      <c r="D23" s="4">
        <f t="shared" si="2"/>
        <v>86.6995</v>
      </c>
      <c r="E23" s="4">
        <f t="shared" si="2"/>
        <v>91.065100000000001</v>
      </c>
      <c r="F23" s="5">
        <f t="shared" si="2"/>
        <v>84.863500000000002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93.211600000000004</v>
      </c>
    </row>
    <row r="24" spans="1:18" ht="17.5" thickBot="1" x14ac:dyDescent="0.5">
      <c r="A24" s="9">
        <v>40</v>
      </c>
      <c r="B24" s="4">
        <f t="shared" si="3"/>
        <v>85.471400000000003</v>
      </c>
      <c r="C24" s="4">
        <f t="shared" si="2"/>
        <v>88.040700000000001</v>
      </c>
      <c r="D24" s="4">
        <f t="shared" si="2"/>
        <v>87.606200000000001</v>
      </c>
      <c r="E24" s="4">
        <f t="shared" si="2"/>
        <v>88.630200000000002</v>
      </c>
      <c r="F24" s="5">
        <f t="shared" si="2"/>
        <v>88.379199999999997</v>
      </c>
      <c r="G24" s="3"/>
      <c r="H24" s="20" t="str">
        <f>TEXT(H16-_xlfn.NORM.INV(0.9995, 0, 1)*H18/IF(H25="ALL", SQRT(50), 1), "0.00")&amp;" ~ "&amp;TEXT(H16+_xlfn.NORM.INV(0.9995, 0, 1)*H18/IF(H25="ALL", SQRT(50), 1), "0.00")</f>
        <v>86.38 ~ 89.08</v>
      </c>
      <c r="I24" s="21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93.621499999999997</v>
      </c>
    </row>
    <row r="25" spans="1:18" ht="17.5" thickBot="1" x14ac:dyDescent="0.5">
      <c r="A25" s="10">
        <v>45</v>
      </c>
      <c r="B25" s="6">
        <f t="shared" si="3"/>
        <v>90.435500000000005</v>
      </c>
      <c r="C25" s="6">
        <f t="shared" si="2"/>
        <v>90.538600000000002</v>
      </c>
      <c r="D25" s="6">
        <f t="shared" si="2"/>
        <v>85.853700000000003</v>
      </c>
      <c r="E25" s="6">
        <f t="shared" si="2"/>
        <v>88.014600000000002</v>
      </c>
      <c r="F25" s="7">
        <f t="shared" si="2"/>
        <v>84.796199999999999</v>
      </c>
      <c r="G25" s="3"/>
      <c r="H25" s="27" t="s">
        <v>42</v>
      </c>
      <c r="I25" s="28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93.805700000000002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92.844800000000006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93.502200000000002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93.520799999999994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92.783699999999996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93.992000000000004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91.819299999999998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93.755600000000001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93.119900000000001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93.302999999999997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92.927000000000007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94.020799999999994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92.995900000000006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93.412800000000004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93.2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93.512100000000004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92.438400000000001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92.827600000000004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93.456699999999998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92.765600000000006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92.893100000000004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92.031199999999998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91.696200000000005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92.343999999999994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94.015199999999993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93.21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92.982399999999998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92.418999999999997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92.165099999999995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87.532399999999996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84.264399999999995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93.749200000000002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88.9696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88.569699999999997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86.021900000000002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89.548599999999993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87.661600000000007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88.122100000000003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92.445700000000002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91.639099999999999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87.636799999999994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88.228999999999999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89.139300000000006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83.540999999999997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89.728399999999993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84.497200000000007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86.639099999999999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84.078100000000006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86.888099999999994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88.893600000000006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86.021799999999999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86.561999999999998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89.905199999999994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81.1126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87.038799999999995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91.7697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83.755700000000004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85.034499999999994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88.417900000000003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86.467100000000002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89.776200000000003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95.077399999999997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82.129800000000003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83.662700000000001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89.396000000000001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86.6995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91.065100000000001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84.863500000000002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85.471400000000003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88.040700000000001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87.606200000000001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88.630200000000002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88.379199999999997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90.435500000000005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90.538600000000002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85.853700000000003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88.014600000000002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84.796199999999999</v>
      </c>
    </row>
  </sheetData>
  <mergeCells count="22">
    <mergeCell ref="H25:I25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2:I12"/>
    <mergeCell ref="H19:I19"/>
    <mergeCell ref="H20:I20"/>
    <mergeCell ref="H21:I21"/>
    <mergeCell ref="H22:I22"/>
    <mergeCell ref="H11:I11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C29" sqref="C29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91.235799999999998</v>
      </c>
      <c r="C3" s="4">
        <f t="shared" ref="C3:F12" si="0">INDEX($R$3:$R$52, C$2+$A3+1)</f>
        <v>91.575599999999994</v>
      </c>
      <c r="D3" s="4">
        <f t="shared" si="0"/>
        <v>92.693799999999996</v>
      </c>
      <c r="E3" s="4">
        <f t="shared" si="0"/>
        <v>91.761300000000006</v>
      </c>
      <c r="F3" s="5">
        <f t="shared" si="0"/>
        <v>92.278000000000006</v>
      </c>
      <c r="G3" s="3"/>
      <c r="H3" s="16">
        <f>AVERAGE(B3:F12)</f>
        <v>92.204223999999996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91.235799999999998</v>
      </c>
    </row>
    <row r="4" spans="1:18" x14ac:dyDescent="0.45">
      <c r="A4" s="9">
        <v>5</v>
      </c>
      <c r="B4" s="4">
        <f t="shared" ref="B4:B12" si="1">INDEX($R$3:$R$52, B$2+$A4+1)</f>
        <v>91.782200000000003</v>
      </c>
      <c r="C4" s="4">
        <f t="shared" si="0"/>
        <v>91.705100000000002</v>
      </c>
      <c r="D4" s="4">
        <f t="shared" si="0"/>
        <v>92.05</v>
      </c>
      <c r="E4" s="4">
        <f t="shared" si="0"/>
        <v>90.837599999999995</v>
      </c>
      <c r="F4" s="5">
        <f t="shared" si="0"/>
        <v>93.195899999999995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91.575599999999994</v>
      </c>
    </row>
    <row r="5" spans="1:18" ht="17.5" thickBot="1" x14ac:dyDescent="0.5">
      <c r="A5" s="9">
        <v>10</v>
      </c>
      <c r="B5" s="4">
        <f t="shared" si="1"/>
        <v>91.928700000000006</v>
      </c>
      <c r="C5" s="4">
        <f t="shared" si="0"/>
        <v>91.462599999999995</v>
      </c>
      <c r="D5" s="4">
        <f t="shared" si="0"/>
        <v>93.659000000000006</v>
      </c>
      <c r="E5" s="4">
        <f t="shared" si="0"/>
        <v>92.414900000000003</v>
      </c>
      <c r="F5" s="5">
        <f t="shared" si="0"/>
        <v>91.267899999999997</v>
      </c>
      <c r="G5" s="3"/>
      <c r="H5" s="20">
        <f>_xlfn.STDEV.P(B3:F12)</f>
        <v>0.68218288414764683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92.693799999999996</v>
      </c>
    </row>
    <row r="6" spans="1:18" x14ac:dyDescent="0.45">
      <c r="A6" s="9">
        <v>15</v>
      </c>
      <c r="B6" s="4">
        <f t="shared" si="1"/>
        <v>92.1751</v>
      </c>
      <c r="C6" s="4">
        <f t="shared" si="0"/>
        <v>91.987399999999994</v>
      </c>
      <c r="D6" s="4">
        <f t="shared" si="0"/>
        <v>93.125900000000001</v>
      </c>
      <c r="E6" s="4">
        <f t="shared" si="0"/>
        <v>91.305099999999996</v>
      </c>
      <c r="F6" s="5">
        <f t="shared" si="0"/>
        <v>92.078500000000005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91.761300000000006</v>
      </c>
    </row>
    <row r="7" spans="1:18" ht="17.5" thickBot="1" x14ac:dyDescent="0.5">
      <c r="A7" s="9">
        <v>20</v>
      </c>
      <c r="B7" s="4">
        <f t="shared" si="1"/>
        <v>93.086500000000001</v>
      </c>
      <c r="C7" s="4">
        <f t="shared" si="0"/>
        <v>91.728499999999997</v>
      </c>
      <c r="D7" s="4">
        <f t="shared" si="0"/>
        <v>92.106899999999996</v>
      </c>
      <c r="E7" s="4">
        <f t="shared" si="0"/>
        <v>91.681100000000001</v>
      </c>
      <c r="F7" s="5">
        <f t="shared" si="0"/>
        <v>92.258399999999995</v>
      </c>
      <c r="G7" s="3"/>
      <c r="H7" s="16" t="str">
        <f>TEXT(H3-_xlfn.NORM.INV(0.975, 0, 1)*H5/IF(H12="ALL", SQRT(50), 1), "0.00")&amp;" ~ "&amp;TEXT(H3+_xlfn.NORM.INV(0.975, 0, 1)*H5/IF(H12="ALL", SQRT(50), 1), "0.00")</f>
        <v>92.02 ~ 92.39</v>
      </c>
      <c r="I7" s="17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92.278000000000006</v>
      </c>
    </row>
    <row r="8" spans="1:18" x14ac:dyDescent="0.45">
      <c r="A8" s="9">
        <v>25</v>
      </c>
      <c r="B8" s="4">
        <f t="shared" si="1"/>
        <v>91.949100000000001</v>
      </c>
      <c r="C8" s="4">
        <f t="shared" si="0"/>
        <v>93.638000000000005</v>
      </c>
      <c r="D8" s="4">
        <f t="shared" si="0"/>
        <v>92.732200000000006</v>
      </c>
      <c r="E8" s="4">
        <f t="shared" si="0"/>
        <v>92.5167</v>
      </c>
      <c r="F8" s="5">
        <f t="shared" si="0"/>
        <v>91.702299999999994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91.782200000000003</v>
      </c>
    </row>
    <row r="9" spans="1:18" ht="17.5" thickBot="1" x14ac:dyDescent="0.5">
      <c r="A9" s="9">
        <v>30</v>
      </c>
      <c r="B9" s="4">
        <f t="shared" si="1"/>
        <v>93.8001</v>
      </c>
      <c r="C9" s="4">
        <f t="shared" si="0"/>
        <v>92.588999999999999</v>
      </c>
      <c r="D9" s="4">
        <f t="shared" si="0"/>
        <v>92.528000000000006</v>
      </c>
      <c r="E9" s="4">
        <f t="shared" si="0"/>
        <v>92.602999999999994</v>
      </c>
      <c r="F9" s="5">
        <f t="shared" si="0"/>
        <v>91.371099999999998</v>
      </c>
      <c r="G9" s="3"/>
      <c r="H9" s="20" t="str">
        <f>TEXT(H3-_xlfn.NORM.INV(0.995, 0, 1)*H5/IF(H12="ALL", SQRT(50), 1), "0.00")&amp;" ~ "&amp;TEXT(H3+_xlfn.NORM.INV(0.995, 0, 1)*H5/IF(H12="ALL", SQRT(50), 1), "0.00")</f>
        <v>91.96 ~ 92.45</v>
      </c>
      <c r="I9" s="21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91.705100000000002</v>
      </c>
    </row>
    <row r="10" spans="1:18" x14ac:dyDescent="0.45">
      <c r="A10" s="9">
        <v>35</v>
      </c>
      <c r="B10" s="4">
        <f t="shared" si="1"/>
        <v>91.639899999999997</v>
      </c>
      <c r="C10" s="4">
        <f t="shared" si="0"/>
        <v>91.605099999999993</v>
      </c>
      <c r="D10" s="4">
        <f t="shared" si="0"/>
        <v>92.661900000000003</v>
      </c>
      <c r="E10" s="4">
        <f t="shared" si="0"/>
        <v>92.544700000000006</v>
      </c>
      <c r="F10" s="5">
        <f t="shared" si="0"/>
        <v>93.329099999999997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92.05</v>
      </c>
    </row>
    <row r="11" spans="1:18" ht="17.5" thickBot="1" x14ac:dyDescent="0.5">
      <c r="A11" s="9">
        <v>40</v>
      </c>
      <c r="B11" s="4">
        <f t="shared" si="1"/>
        <v>91.227800000000002</v>
      </c>
      <c r="C11" s="4">
        <f t="shared" si="0"/>
        <v>92.352599999999995</v>
      </c>
      <c r="D11" s="4">
        <f t="shared" si="0"/>
        <v>92.794300000000007</v>
      </c>
      <c r="E11" s="4">
        <f t="shared" si="0"/>
        <v>92.687899999999999</v>
      </c>
      <c r="F11" s="5">
        <f t="shared" si="0"/>
        <v>91.609099999999998</v>
      </c>
      <c r="G11" s="3"/>
      <c r="H11" s="20" t="str">
        <f>TEXT(H3-_xlfn.NORM.INV(0.9995, 0, 1)*H5/IF(H12="ALL", SQRT(50), 1), "0.00")&amp;" ~ "&amp;TEXT(H3+_xlfn.NORM.INV(0.9995, 0, 1)*H5/IF(H12="ALL", SQRT(50), 1), "0.00")</f>
        <v>91.89 ~ 92.52</v>
      </c>
      <c r="I11" s="21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90.837599999999995</v>
      </c>
    </row>
    <row r="12" spans="1:18" ht="17.5" thickBot="1" x14ac:dyDescent="0.5">
      <c r="A12" s="10">
        <v>45</v>
      </c>
      <c r="B12" s="6">
        <f t="shared" si="1"/>
        <v>92.042400000000001</v>
      </c>
      <c r="C12" s="6">
        <f t="shared" si="0"/>
        <v>92.668999999999997</v>
      </c>
      <c r="D12" s="6">
        <f t="shared" si="0"/>
        <v>91.9983</v>
      </c>
      <c r="E12" s="6">
        <f t="shared" si="0"/>
        <v>92.682599999999994</v>
      </c>
      <c r="F12" s="7">
        <f t="shared" si="0"/>
        <v>91.555199999999999</v>
      </c>
      <c r="G12" s="3"/>
      <c r="H12" s="27" t="s">
        <v>42</v>
      </c>
      <c r="I12" s="28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93.195899999999995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91.928700000000006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91.462599999999995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93.659000000000006</v>
      </c>
    </row>
    <row r="16" spans="1:18" ht="17.5" thickBot="1" x14ac:dyDescent="0.5">
      <c r="A16" s="9">
        <v>0</v>
      </c>
      <c r="B16" s="4">
        <f>INDEX($R$54:$R$103, B$15+$A16+1)</f>
        <v>95.311400000000006</v>
      </c>
      <c r="C16" s="4">
        <f t="shared" ref="C16:F25" si="2">INDEX($R$54:$R$103, C$15+$A16+1)</f>
        <v>93.850899999999996</v>
      </c>
      <c r="D16" s="4">
        <f t="shared" si="2"/>
        <v>95.180899999999994</v>
      </c>
      <c r="E16" s="4">
        <f t="shared" si="2"/>
        <v>94.983999999999995</v>
      </c>
      <c r="F16" s="5">
        <f t="shared" si="2"/>
        <v>93.886499999999998</v>
      </c>
      <c r="G16" s="3"/>
      <c r="H16" s="16">
        <f>AVERAGE(B16:F25)</f>
        <v>95.748286000000007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92.414900000000003</v>
      </c>
    </row>
    <row r="17" spans="1:18" x14ac:dyDescent="0.45">
      <c r="A17" s="9">
        <v>5</v>
      </c>
      <c r="B17" s="4">
        <f t="shared" ref="B17:B25" si="3">INDEX($R$54:$R$103, B$15+$A17+1)</f>
        <v>99.459699999999998</v>
      </c>
      <c r="C17" s="4">
        <f t="shared" si="2"/>
        <v>94.439899999999994</v>
      </c>
      <c r="D17" s="4">
        <f t="shared" si="2"/>
        <v>94.253600000000006</v>
      </c>
      <c r="E17" s="4">
        <f t="shared" si="2"/>
        <v>97.220500000000001</v>
      </c>
      <c r="F17" s="5">
        <f t="shared" si="2"/>
        <v>96.898300000000006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91.267899999999997</v>
      </c>
    </row>
    <row r="18" spans="1:18" ht="17.5" thickBot="1" x14ac:dyDescent="0.5">
      <c r="A18" s="9">
        <v>10</v>
      </c>
      <c r="B18" s="4">
        <f t="shared" si="3"/>
        <v>94.720299999999995</v>
      </c>
      <c r="C18" s="4">
        <f t="shared" si="2"/>
        <v>95.596900000000005</v>
      </c>
      <c r="D18" s="4">
        <f t="shared" si="2"/>
        <v>97.2149</v>
      </c>
      <c r="E18" s="4">
        <f t="shared" si="2"/>
        <v>94.334999999999994</v>
      </c>
      <c r="F18" s="5">
        <f t="shared" si="2"/>
        <v>96.787899999999993</v>
      </c>
      <c r="G18" s="3"/>
      <c r="H18" s="20">
        <f>_xlfn.STDEV.P(B16:F25)</f>
        <v>1.6649582822413296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92.1751</v>
      </c>
    </row>
    <row r="19" spans="1:18" x14ac:dyDescent="0.45">
      <c r="A19" s="9">
        <v>15</v>
      </c>
      <c r="B19" s="4">
        <f t="shared" si="3"/>
        <v>96.942499999999995</v>
      </c>
      <c r="C19" s="4">
        <f t="shared" si="2"/>
        <v>95.361800000000002</v>
      </c>
      <c r="D19" s="4">
        <f t="shared" si="2"/>
        <v>97.826700000000002</v>
      </c>
      <c r="E19" s="4">
        <f t="shared" si="2"/>
        <v>96.043499999999995</v>
      </c>
      <c r="F19" s="5">
        <f t="shared" si="2"/>
        <v>95.116600000000005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91.987399999999994</v>
      </c>
    </row>
    <row r="20" spans="1:18" ht="17.5" thickBot="1" x14ac:dyDescent="0.5">
      <c r="A20" s="9">
        <v>20</v>
      </c>
      <c r="B20" s="4">
        <f t="shared" si="3"/>
        <v>93.191299999999998</v>
      </c>
      <c r="C20" s="4">
        <f t="shared" si="2"/>
        <v>99.412999999999997</v>
      </c>
      <c r="D20" s="4">
        <f t="shared" si="2"/>
        <v>96.202799999999996</v>
      </c>
      <c r="E20" s="4">
        <f t="shared" si="2"/>
        <v>94.3095</v>
      </c>
      <c r="F20" s="5">
        <f t="shared" si="2"/>
        <v>95.555000000000007</v>
      </c>
      <c r="G20" s="3"/>
      <c r="H20" s="16" t="str">
        <f>TEXT(H16-_xlfn.NORM.INV(0.975, 0, 1)*H18/IF(H25="ALL", SQRT(50), 1), "0.00")&amp;" ~ "&amp;TEXT(H16+_xlfn.NORM.INV(0.975, 0, 1)*H18/IF(H25="ALL", SQRT(50), 1), "0.00")</f>
        <v>95.29 ~ 96.21</v>
      </c>
      <c r="I20" s="17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93.125900000000001</v>
      </c>
    </row>
    <row r="21" spans="1:18" x14ac:dyDescent="0.45">
      <c r="A21" s="9">
        <v>25</v>
      </c>
      <c r="B21" s="4">
        <f t="shared" si="3"/>
        <v>94.802099999999996</v>
      </c>
      <c r="C21" s="4">
        <f t="shared" si="2"/>
        <v>97.208200000000005</v>
      </c>
      <c r="D21" s="4">
        <f t="shared" si="2"/>
        <v>95.992099999999994</v>
      </c>
      <c r="E21" s="4">
        <f t="shared" si="2"/>
        <v>92.250200000000007</v>
      </c>
      <c r="F21" s="5">
        <f t="shared" si="2"/>
        <v>94.168400000000005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91.305099999999996</v>
      </c>
    </row>
    <row r="22" spans="1:18" ht="17.5" thickBot="1" x14ac:dyDescent="0.5">
      <c r="A22" s="9">
        <v>30</v>
      </c>
      <c r="B22" s="4">
        <f t="shared" si="3"/>
        <v>95.828699999999998</v>
      </c>
      <c r="C22" s="4">
        <f t="shared" si="2"/>
        <v>95.711600000000004</v>
      </c>
      <c r="D22" s="4">
        <f t="shared" si="2"/>
        <v>96.960700000000003</v>
      </c>
      <c r="E22" s="4">
        <f t="shared" si="2"/>
        <v>95.416499999999999</v>
      </c>
      <c r="F22" s="5">
        <f t="shared" si="2"/>
        <v>91.935100000000006</v>
      </c>
      <c r="G22" s="3"/>
      <c r="H22" s="20" t="str">
        <f>TEXT(H16-_xlfn.NORM.INV(0.995, 0, 1)*H18/IF(H25="ALL", SQRT(50), 1), "0.00")&amp;" ~ "&amp;TEXT(H16+_xlfn.NORM.INV(0.995, 0, 1)*H18/IF(H25="ALL", SQRT(50), 1), "0.00")</f>
        <v>95.14 ~ 96.35</v>
      </c>
      <c r="I22" s="21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92.078500000000005</v>
      </c>
    </row>
    <row r="23" spans="1:18" x14ac:dyDescent="0.45">
      <c r="A23" s="9">
        <v>35</v>
      </c>
      <c r="B23" s="4">
        <f t="shared" si="3"/>
        <v>94.328000000000003</v>
      </c>
      <c r="C23" s="4">
        <f t="shared" si="2"/>
        <v>98.5501</v>
      </c>
      <c r="D23" s="4">
        <f t="shared" si="2"/>
        <v>94.825100000000006</v>
      </c>
      <c r="E23" s="4">
        <f t="shared" si="2"/>
        <v>95.487300000000005</v>
      </c>
      <c r="F23" s="5">
        <f t="shared" si="2"/>
        <v>96.491100000000003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93.086500000000001</v>
      </c>
    </row>
    <row r="24" spans="1:18" ht="17.5" thickBot="1" x14ac:dyDescent="0.5">
      <c r="A24" s="9">
        <v>40</v>
      </c>
      <c r="B24" s="4">
        <f t="shared" si="3"/>
        <v>98.170500000000004</v>
      </c>
      <c r="C24" s="4">
        <f t="shared" si="2"/>
        <v>95.454700000000003</v>
      </c>
      <c r="D24" s="4">
        <f t="shared" si="2"/>
        <v>95.626300000000001</v>
      </c>
      <c r="E24" s="4">
        <f t="shared" si="2"/>
        <v>94.296000000000006</v>
      </c>
      <c r="F24" s="5">
        <f t="shared" si="2"/>
        <v>95.983400000000003</v>
      </c>
      <c r="G24" s="3"/>
      <c r="H24" s="20" t="str">
        <f>TEXT(H16-_xlfn.NORM.INV(0.9995, 0, 1)*H18/IF(H25="ALL", SQRT(50), 1), "0.00")&amp;" ~ "&amp;TEXT(H16+_xlfn.NORM.INV(0.9995, 0, 1)*H18/IF(H25="ALL", SQRT(50), 1), "0.00")</f>
        <v>94.97 ~ 96.52</v>
      </c>
      <c r="I24" s="21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91.728499999999997</v>
      </c>
    </row>
    <row r="25" spans="1:18" ht="17.5" thickBot="1" x14ac:dyDescent="0.5">
      <c r="A25" s="10">
        <v>45</v>
      </c>
      <c r="B25" s="6">
        <f t="shared" si="3"/>
        <v>99.733900000000006</v>
      </c>
      <c r="C25" s="6">
        <f t="shared" si="2"/>
        <v>95.891400000000004</v>
      </c>
      <c r="D25" s="6">
        <f t="shared" si="2"/>
        <v>94.3249</v>
      </c>
      <c r="E25" s="6">
        <f t="shared" si="2"/>
        <v>97.136899999999997</v>
      </c>
      <c r="F25" s="7">
        <f t="shared" si="2"/>
        <v>96.737700000000004</v>
      </c>
      <c r="G25" s="3"/>
      <c r="H25" s="27" t="s">
        <v>42</v>
      </c>
      <c r="I25" s="28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92.106899999999996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91.681100000000001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92.258399999999995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91.949100000000001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93.638000000000005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92.732200000000006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92.5167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91.702299999999994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93.8001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92.588999999999999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92.528000000000006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92.602999999999994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91.371099999999998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91.639899999999997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91.605099999999993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92.661900000000003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92.544700000000006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93.329099999999997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91.227800000000002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92.352599999999995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92.794300000000007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92.687899999999999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91.609099999999998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92.042400000000001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92.668999999999997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91.9983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92.682599999999994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91.555199999999999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95.311400000000006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93.850899999999996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95.180899999999994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94.983999999999995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93.886499999999998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99.459699999999998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94.439899999999994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94.253600000000006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97.220500000000001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96.898300000000006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94.720299999999995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95.596900000000005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97.2149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94.334999999999994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96.787899999999993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96.942499999999995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95.361800000000002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97.826700000000002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96.043499999999995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95.116600000000005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93.191299999999998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99.412999999999997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96.202799999999996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94.3095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95.555000000000007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94.802099999999996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97.208200000000005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95.992099999999994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92.250200000000007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94.168400000000005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95.828699999999998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95.711600000000004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96.960700000000003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95.416499999999999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91.935100000000006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94.328000000000003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98.5501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94.825100000000006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95.487300000000005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96.491100000000003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98.170500000000004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95.454700000000003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95.626300000000001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94.296000000000006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95.983400000000003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99.733900000000006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95.891400000000004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94.3249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97.136899999999997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96.737700000000004</v>
      </c>
    </row>
  </sheetData>
  <mergeCells count="22">
    <mergeCell ref="H25:I25"/>
    <mergeCell ref="H19:I19"/>
    <mergeCell ref="H20:I20"/>
    <mergeCell ref="H21:I21"/>
    <mergeCell ref="H22:I22"/>
    <mergeCell ref="H12:I1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E27" sqref="E27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92.463700000000003</v>
      </c>
      <c r="C3" s="4">
        <f t="shared" ref="C3:F12" si="0">INDEX($R$3:$R$52, C$2+$A3+1)</f>
        <v>90.991799999999998</v>
      </c>
      <c r="D3" s="4">
        <f t="shared" si="0"/>
        <v>91.863399999999999</v>
      </c>
      <c r="E3" s="4">
        <f t="shared" si="0"/>
        <v>91.589200000000005</v>
      </c>
      <c r="F3" s="5">
        <f t="shared" si="0"/>
        <v>91.005600000000001</v>
      </c>
      <c r="G3" s="3"/>
      <c r="H3" s="16">
        <f>AVERAGE(B3:F12)</f>
        <v>92.166720000000041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92.463700000000003</v>
      </c>
    </row>
    <row r="4" spans="1:18" x14ac:dyDescent="0.45">
      <c r="A4" s="9">
        <v>5</v>
      </c>
      <c r="B4" s="4">
        <f t="shared" ref="B4:B12" si="1">INDEX($R$3:$R$52, B$2+$A4+1)</f>
        <v>91.749099999999999</v>
      </c>
      <c r="C4" s="4">
        <f t="shared" si="0"/>
        <v>92.346599999999995</v>
      </c>
      <c r="D4" s="4">
        <f t="shared" si="0"/>
        <v>91.960899999999995</v>
      </c>
      <c r="E4" s="4">
        <f t="shared" si="0"/>
        <v>92.110200000000006</v>
      </c>
      <c r="F4" s="5">
        <f t="shared" si="0"/>
        <v>92.794899999999998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90.991799999999998</v>
      </c>
    </row>
    <row r="5" spans="1:18" ht="17.5" thickBot="1" x14ac:dyDescent="0.5">
      <c r="A5" s="9">
        <v>10</v>
      </c>
      <c r="B5" s="4">
        <f t="shared" si="1"/>
        <v>90.588300000000004</v>
      </c>
      <c r="C5" s="4">
        <f t="shared" si="0"/>
        <v>91.934600000000003</v>
      </c>
      <c r="D5" s="4">
        <f t="shared" si="0"/>
        <v>92.672499999999999</v>
      </c>
      <c r="E5" s="4">
        <f t="shared" si="0"/>
        <v>91.348399999999998</v>
      </c>
      <c r="F5" s="5">
        <f t="shared" si="0"/>
        <v>91.664599999999993</v>
      </c>
      <c r="G5" s="3"/>
      <c r="H5" s="20">
        <f>_xlfn.STDEV.P(B3:F12)</f>
        <v>0.80272137706678792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91.863399999999999</v>
      </c>
    </row>
    <row r="6" spans="1:18" x14ac:dyDescent="0.45">
      <c r="A6" s="9">
        <v>15</v>
      </c>
      <c r="B6" s="4">
        <f t="shared" si="1"/>
        <v>91.948599999999999</v>
      </c>
      <c r="C6" s="4">
        <f t="shared" si="0"/>
        <v>93.072500000000005</v>
      </c>
      <c r="D6" s="4">
        <f t="shared" si="0"/>
        <v>92.991699999999994</v>
      </c>
      <c r="E6" s="4">
        <f t="shared" si="0"/>
        <v>92.623800000000003</v>
      </c>
      <c r="F6" s="5">
        <f t="shared" si="0"/>
        <v>90.565100000000001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91.589200000000005</v>
      </c>
    </row>
    <row r="7" spans="1:18" ht="17.5" thickBot="1" x14ac:dyDescent="0.5">
      <c r="A7" s="9">
        <v>20</v>
      </c>
      <c r="B7" s="4">
        <f t="shared" si="1"/>
        <v>91.723200000000006</v>
      </c>
      <c r="C7" s="4">
        <f t="shared" si="0"/>
        <v>92.716700000000003</v>
      </c>
      <c r="D7" s="4">
        <f t="shared" si="0"/>
        <v>92.551699999999997</v>
      </c>
      <c r="E7" s="4">
        <f t="shared" si="0"/>
        <v>92.343299999999999</v>
      </c>
      <c r="F7" s="5">
        <f t="shared" si="0"/>
        <v>92.569500000000005</v>
      </c>
      <c r="G7" s="3"/>
      <c r="H7" s="16" t="str">
        <f>TEXT(H3-_xlfn.NORM.INV(0.975, 0, 1)*H5/IF(H12="ALL", SQRT(50), 1), "0.00")&amp;" ~ "&amp;TEXT(H3+_xlfn.NORM.INV(0.975, 0, 1)*H5/IF(H12="ALL", SQRT(50), 1), "0.00")</f>
        <v>91.94 ~ 92.39</v>
      </c>
      <c r="I7" s="17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91.005600000000001</v>
      </c>
    </row>
    <row r="8" spans="1:18" x14ac:dyDescent="0.45">
      <c r="A8" s="9">
        <v>25</v>
      </c>
      <c r="B8" s="4">
        <f t="shared" si="1"/>
        <v>93.325000000000003</v>
      </c>
      <c r="C8" s="4">
        <f t="shared" si="0"/>
        <v>90.762100000000004</v>
      </c>
      <c r="D8" s="4">
        <f t="shared" si="0"/>
        <v>93.119699999999995</v>
      </c>
      <c r="E8" s="4">
        <f t="shared" si="0"/>
        <v>91.931600000000003</v>
      </c>
      <c r="F8" s="5">
        <f t="shared" si="0"/>
        <v>91.039500000000004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91.749099999999999</v>
      </c>
    </row>
    <row r="9" spans="1:18" ht="17.5" thickBot="1" x14ac:dyDescent="0.5">
      <c r="A9" s="9">
        <v>30</v>
      </c>
      <c r="B9" s="4">
        <f t="shared" si="1"/>
        <v>92.293700000000001</v>
      </c>
      <c r="C9" s="4">
        <f t="shared" si="0"/>
        <v>91.694400000000002</v>
      </c>
      <c r="D9" s="4">
        <f t="shared" si="0"/>
        <v>93.583500000000001</v>
      </c>
      <c r="E9" s="4">
        <f t="shared" si="0"/>
        <v>91.7393</v>
      </c>
      <c r="F9" s="5">
        <f t="shared" si="0"/>
        <v>93.108199999999997</v>
      </c>
      <c r="G9" s="3"/>
      <c r="H9" s="20" t="str">
        <f>TEXT(H3-_xlfn.NORM.INV(0.995, 0, 1)*H5/IF(H12="ALL", SQRT(50), 1), "0.00")&amp;" ~ "&amp;TEXT(H3+_xlfn.NORM.INV(0.995, 0, 1)*H5/IF(H12="ALL", SQRT(50), 1), "0.00")</f>
        <v>91.87 ~ 92.46</v>
      </c>
      <c r="I9" s="21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92.346599999999995</v>
      </c>
    </row>
    <row r="10" spans="1:18" x14ac:dyDescent="0.45">
      <c r="A10" s="9">
        <v>35</v>
      </c>
      <c r="B10" s="4">
        <f t="shared" si="1"/>
        <v>93.436000000000007</v>
      </c>
      <c r="C10" s="4">
        <f t="shared" si="0"/>
        <v>90.334599999999995</v>
      </c>
      <c r="D10" s="4">
        <f t="shared" si="0"/>
        <v>92.766300000000001</v>
      </c>
      <c r="E10" s="4">
        <f t="shared" si="0"/>
        <v>93.077100000000002</v>
      </c>
      <c r="F10" s="5">
        <f t="shared" si="0"/>
        <v>92.047399999999996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91.960899999999995</v>
      </c>
    </row>
    <row r="11" spans="1:18" ht="17.5" thickBot="1" x14ac:dyDescent="0.5">
      <c r="A11" s="9">
        <v>40</v>
      </c>
      <c r="B11" s="4">
        <f t="shared" si="1"/>
        <v>92.545100000000005</v>
      </c>
      <c r="C11" s="4">
        <f t="shared" si="0"/>
        <v>92.476600000000005</v>
      </c>
      <c r="D11" s="4">
        <f t="shared" si="0"/>
        <v>92.745599999999996</v>
      </c>
      <c r="E11" s="4">
        <f t="shared" si="0"/>
        <v>91.938000000000002</v>
      </c>
      <c r="F11" s="5">
        <f t="shared" si="0"/>
        <v>93.206100000000006</v>
      </c>
      <c r="G11" s="3"/>
      <c r="H11" s="20" t="str">
        <f>TEXT(H3-_xlfn.NORM.INV(0.9995, 0, 1)*H5/IF(H12="ALL", SQRT(50), 1), "0.00")&amp;" ~ "&amp;TEXT(H3+_xlfn.NORM.INV(0.9995, 0, 1)*H5/IF(H12="ALL", SQRT(50), 1), "0.00")</f>
        <v>91.79 ~ 92.54</v>
      </c>
      <c r="I11" s="21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92.110200000000006</v>
      </c>
    </row>
    <row r="12" spans="1:18" ht="17.5" thickBot="1" x14ac:dyDescent="0.5">
      <c r="A12" s="10">
        <v>45</v>
      </c>
      <c r="B12" s="6">
        <f t="shared" si="1"/>
        <v>92.319400000000002</v>
      </c>
      <c r="C12" s="6">
        <f t="shared" si="0"/>
        <v>92.769099999999995</v>
      </c>
      <c r="D12" s="6">
        <f t="shared" si="0"/>
        <v>91.887299999999996</v>
      </c>
      <c r="E12" s="6">
        <f t="shared" si="0"/>
        <v>90.9559</v>
      </c>
      <c r="F12" s="7">
        <f t="shared" si="0"/>
        <v>93.044600000000003</v>
      </c>
      <c r="G12" s="3"/>
      <c r="H12" s="27" t="s">
        <v>42</v>
      </c>
      <c r="I12" s="28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92.794899999999998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90.588300000000004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91.934600000000003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92.672499999999999</v>
      </c>
    </row>
    <row r="16" spans="1:18" ht="17.5" thickBot="1" x14ac:dyDescent="0.5">
      <c r="A16" s="9">
        <v>0</v>
      </c>
      <c r="B16" s="4">
        <f>INDEX($R$54:$R$103, B$15+$A16+1)</f>
        <v>91.907899999999998</v>
      </c>
      <c r="C16" s="4">
        <f t="shared" ref="C16:F25" si="2">INDEX($R$54:$R$103, C$15+$A16+1)</f>
        <v>93.746099999999998</v>
      </c>
      <c r="D16" s="4">
        <f t="shared" si="2"/>
        <v>97.084500000000006</v>
      </c>
      <c r="E16" s="4">
        <f t="shared" si="2"/>
        <v>95.836399999999998</v>
      </c>
      <c r="F16" s="5">
        <f t="shared" si="2"/>
        <v>90.177300000000002</v>
      </c>
      <c r="G16" s="3"/>
      <c r="H16" s="16">
        <f>AVERAGE(B16:F25)</f>
        <v>95.186847999999998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91.348399999999998</v>
      </c>
    </row>
    <row r="17" spans="1:18" x14ac:dyDescent="0.45">
      <c r="A17" s="9">
        <v>5</v>
      </c>
      <c r="B17" s="4">
        <f t="shared" ref="B17:B25" si="3">INDEX($R$54:$R$103, B$15+$A17+1)</f>
        <v>95.654899999999998</v>
      </c>
      <c r="C17" s="4">
        <f t="shared" si="2"/>
        <v>95.263599999999997</v>
      </c>
      <c r="D17" s="4">
        <f t="shared" si="2"/>
        <v>94.678799999999995</v>
      </c>
      <c r="E17" s="4">
        <f t="shared" si="2"/>
        <v>95.301100000000005</v>
      </c>
      <c r="F17" s="5">
        <f t="shared" si="2"/>
        <v>96.339500000000001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91.664599999999993</v>
      </c>
    </row>
    <row r="18" spans="1:18" ht="17.5" thickBot="1" x14ac:dyDescent="0.5">
      <c r="A18" s="9">
        <v>10</v>
      </c>
      <c r="B18" s="4">
        <f t="shared" si="3"/>
        <v>95.312200000000004</v>
      </c>
      <c r="C18" s="4">
        <f t="shared" si="2"/>
        <v>97.222999999999999</v>
      </c>
      <c r="D18" s="4">
        <f t="shared" si="2"/>
        <v>94.639099999999999</v>
      </c>
      <c r="E18" s="4">
        <f t="shared" si="2"/>
        <v>96.915899999999993</v>
      </c>
      <c r="F18" s="5">
        <f t="shared" si="2"/>
        <v>96.8767</v>
      </c>
      <c r="G18" s="3"/>
      <c r="H18" s="20">
        <f>_xlfn.STDEV.P(B16:F25)</f>
        <v>1.8663711143542694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91.948599999999999</v>
      </c>
    </row>
    <row r="19" spans="1:18" x14ac:dyDescent="0.45">
      <c r="A19" s="9">
        <v>15</v>
      </c>
      <c r="B19" s="4">
        <f t="shared" si="3"/>
        <v>97.222399999999993</v>
      </c>
      <c r="C19" s="4">
        <f t="shared" si="2"/>
        <v>93.907300000000006</v>
      </c>
      <c r="D19" s="4">
        <f t="shared" si="2"/>
        <v>94.371700000000004</v>
      </c>
      <c r="E19" s="4">
        <f t="shared" si="2"/>
        <v>94.699200000000005</v>
      </c>
      <c r="F19" s="5">
        <f t="shared" si="2"/>
        <v>95.408500000000004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93.072500000000005</v>
      </c>
    </row>
    <row r="20" spans="1:18" ht="17.5" thickBot="1" x14ac:dyDescent="0.5">
      <c r="A20" s="9">
        <v>20</v>
      </c>
      <c r="B20" s="4">
        <f t="shared" si="3"/>
        <v>96.108599999999996</v>
      </c>
      <c r="C20" s="4">
        <f t="shared" si="2"/>
        <v>98.282499999999999</v>
      </c>
      <c r="D20" s="4">
        <f t="shared" si="2"/>
        <v>98.3352</v>
      </c>
      <c r="E20" s="4">
        <f t="shared" si="2"/>
        <v>96.865499999999997</v>
      </c>
      <c r="F20" s="5">
        <f t="shared" si="2"/>
        <v>96.718800000000002</v>
      </c>
      <c r="G20" s="3"/>
      <c r="H20" s="16" t="str">
        <f>TEXT(H16-_xlfn.NORM.INV(0.975, 0, 1)*H18/IF(H25="ALL", SQRT(50), 1), "0.00")&amp;" ~ "&amp;TEXT(H16+_xlfn.NORM.INV(0.975, 0, 1)*H18/IF(H25="ALL", SQRT(50), 1), "0.00")</f>
        <v>94.67 ~ 95.70</v>
      </c>
      <c r="I20" s="17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92.991699999999994</v>
      </c>
    </row>
    <row r="21" spans="1:18" x14ac:dyDescent="0.45">
      <c r="A21" s="9">
        <v>25</v>
      </c>
      <c r="B21" s="4">
        <f t="shared" si="3"/>
        <v>94.480800000000002</v>
      </c>
      <c r="C21" s="4">
        <f t="shared" si="2"/>
        <v>96.612799999999993</v>
      </c>
      <c r="D21" s="4">
        <f t="shared" si="2"/>
        <v>92.5839</v>
      </c>
      <c r="E21" s="4">
        <f t="shared" si="2"/>
        <v>92.519800000000004</v>
      </c>
      <c r="F21" s="5">
        <f t="shared" si="2"/>
        <v>93.942300000000003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92.623800000000003</v>
      </c>
    </row>
    <row r="22" spans="1:18" ht="17.5" thickBot="1" x14ac:dyDescent="0.5">
      <c r="A22" s="9">
        <v>30</v>
      </c>
      <c r="B22" s="4">
        <f t="shared" si="3"/>
        <v>97.305999999999997</v>
      </c>
      <c r="C22" s="4">
        <f t="shared" si="2"/>
        <v>93.572999999999993</v>
      </c>
      <c r="D22" s="4">
        <f t="shared" si="2"/>
        <v>97.350800000000007</v>
      </c>
      <c r="E22" s="4">
        <f t="shared" si="2"/>
        <v>93.205600000000004</v>
      </c>
      <c r="F22" s="5">
        <f t="shared" si="2"/>
        <v>95.271699999999996</v>
      </c>
      <c r="G22" s="3"/>
      <c r="H22" s="20" t="str">
        <f>TEXT(H16-_xlfn.NORM.INV(0.995, 0, 1)*H18/IF(H25="ALL", SQRT(50), 1), "0.00")&amp;" ~ "&amp;TEXT(H16+_xlfn.NORM.INV(0.995, 0, 1)*H18/IF(H25="ALL", SQRT(50), 1), "0.00")</f>
        <v>94.51 ~ 95.87</v>
      </c>
      <c r="I22" s="21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90.565100000000001</v>
      </c>
    </row>
    <row r="23" spans="1:18" x14ac:dyDescent="0.45">
      <c r="A23" s="9">
        <v>35</v>
      </c>
      <c r="B23" s="4">
        <f t="shared" si="3"/>
        <v>97.494699999999995</v>
      </c>
      <c r="C23" s="4">
        <f t="shared" si="2"/>
        <v>94.383499999999998</v>
      </c>
      <c r="D23" s="4">
        <f t="shared" si="2"/>
        <v>94.395499999999998</v>
      </c>
      <c r="E23" s="4">
        <f t="shared" si="2"/>
        <v>95.446299999999994</v>
      </c>
      <c r="F23" s="5">
        <f t="shared" si="2"/>
        <v>97.435599999999994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91.723200000000006</v>
      </c>
    </row>
    <row r="24" spans="1:18" ht="17.5" thickBot="1" x14ac:dyDescent="0.5">
      <c r="A24" s="9">
        <v>40</v>
      </c>
      <c r="B24" s="4">
        <f t="shared" si="3"/>
        <v>95.51</v>
      </c>
      <c r="C24" s="4">
        <f t="shared" si="2"/>
        <v>93.990300000000005</v>
      </c>
      <c r="D24" s="4">
        <f t="shared" si="2"/>
        <v>97.000600000000006</v>
      </c>
      <c r="E24" s="4">
        <f t="shared" si="2"/>
        <v>93.776399999999995</v>
      </c>
      <c r="F24" s="5">
        <f t="shared" si="2"/>
        <v>94.320099999999996</v>
      </c>
      <c r="G24" s="3"/>
      <c r="H24" s="20" t="str">
        <f>TEXT(H16-_xlfn.NORM.INV(0.9995, 0, 1)*H18/IF(H25="ALL", SQRT(50), 1), "0.00")&amp;" ~ "&amp;TEXT(H16+_xlfn.NORM.INV(0.9995, 0, 1)*H18/IF(H25="ALL", SQRT(50), 1), "0.00")</f>
        <v>94.32 ~ 96.06</v>
      </c>
      <c r="I24" s="21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92.716700000000003</v>
      </c>
    </row>
    <row r="25" spans="1:18" ht="17.5" thickBot="1" x14ac:dyDescent="0.5">
      <c r="A25" s="10">
        <v>45</v>
      </c>
      <c r="B25" s="6">
        <f t="shared" si="3"/>
        <v>89.886600000000001</v>
      </c>
      <c r="C25" s="6">
        <f t="shared" si="2"/>
        <v>93.489900000000006</v>
      </c>
      <c r="D25" s="6">
        <f t="shared" si="2"/>
        <v>94.515799999999999</v>
      </c>
      <c r="E25" s="6">
        <f t="shared" si="2"/>
        <v>97.030199999999994</v>
      </c>
      <c r="F25" s="7">
        <f t="shared" si="2"/>
        <v>94.9435</v>
      </c>
      <c r="G25" s="3"/>
      <c r="H25" s="27" t="s">
        <v>42</v>
      </c>
      <c r="I25" s="28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92.551699999999997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92.343299999999999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92.569500000000005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93.325000000000003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90.762100000000004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93.119699999999995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91.931600000000003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91.039500000000004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92.293700000000001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91.694400000000002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93.583500000000001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91.7393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93.108199999999997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93.436000000000007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90.334599999999995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92.766300000000001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93.077100000000002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92.047399999999996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92.545100000000005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92.476600000000005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92.745599999999996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91.938000000000002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93.206100000000006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92.319400000000002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92.769099999999995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91.887299999999996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90.9559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93.044600000000003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91.907899999999998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93.746099999999998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97.084500000000006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95.836399999999998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90.177300000000002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95.654899999999998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95.263599999999997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94.678799999999995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95.301100000000005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96.339500000000001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95.312200000000004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97.222999999999999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94.639099999999999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96.915899999999993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96.8767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97.222399999999993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93.907300000000006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94.371700000000004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94.699200000000005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95.408500000000004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96.108599999999996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98.282499999999999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98.3352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96.865499999999997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96.718800000000002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94.480800000000002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96.612799999999993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92.5839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92.519800000000004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93.942300000000003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97.305999999999997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93.572999999999993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97.350800000000007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93.205600000000004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95.271699999999996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97.494699999999995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94.383499999999998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94.395499999999998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95.446299999999994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97.435599999999994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95.51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93.990300000000005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97.000600000000006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93.776399999999995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94.320099999999996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89.886600000000001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93.489900000000006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94.515799999999999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97.030199999999994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94.9435</v>
      </c>
    </row>
  </sheetData>
  <mergeCells count="22">
    <mergeCell ref="H25:I25"/>
    <mergeCell ref="H19:I19"/>
    <mergeCell ref="H20:I20"/>
    <mergeCell ref="H21:I21"/>
    <mergeCell ref="H22:I22"/>
    <mergeCell ref="H12:I1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H31" sqref="H31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92.829700000000003</v>
      </c>
      <c r="C3" s="4">
        <f t="shared" ref="C3:F12" si="0">INDEX($R$3:$R$52, C$2+$A3+1)</f>
        <v>92.230999999999995</v>
      </c>
      <c r="D3" s="4">
        <f t="shared" si="0"/>
        <v>92.089399999999998</v>
      </c>
      <c r="E3" s="4">
        <f t="shared" si="0"/>
        <v>92.5899</v>
      </c>
      <c r="F3" s="5">
        <f t="shared" si="0"/>
        <v>91.199200000000005</v>
      </c>
      <c r="G3" s="3"/>
      <c r="H3" s="16">
        <f>AVERAGE(B3:F12)</f>
        <v>92.451089999999979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92.829700000000003</v>
      </c>
    </row>
    <row r="4" spans="1:18" x14ac:dyDescent="0.45">
      <c r="A4" s="9">
        <v>5</v>
      </c>
      <c r="B4" s="4">
        <f t="shared" ref="B4:B12" si="1">INDEX($R$3:$R$52, B$2+$A4+1)</f>
        <v>93.150099999999995</v>
      </c>
      <c r="C4" s="4">
        <f t="shared" si="0"/>
        <v>93.058999999999997</v>
      </c>
      <c r="D4" s="4">
        <f t="shared" si="0"/>
        <v>93.778300000000002</v>
      </c>
      <c r="E4" s="4">
        <f t="shared" si="0"/>
        <v>92.374700000000004</v>
      </c>
      <c r="F4" s="5">
        <f t="shared" si="0"/>
        <v>92.924099999999996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92.230999999999995</v>
      </c>
    </row>
    <row r="5" spans="1:18" ht="17.5" thickBot="1" x14ac:dyDescent="0.5">
      <c r="A5" s="9">
        <v>10</v>
      </c>
      <c r="B5" s="4">
        <f t="shared" si="1"/>
        <v>93.286299999999997</v>
      </c>
      <c r="C5" s="4">
        <f t="shared" si="0"/>
        <v>93.647300000000001</v>
      </c>
      <c r="D5" s="4">
        <f t="shared" si="0"/>
        <v>92.747699999999995</v>
      </c>
      <c r="E5" s="4">
        <f t="shared" si="0"/>
        <v>92.814800000000005</v>
      </c>
      <c r="F5" s="5">
        <f t="shared" si="0"/>
        <v>92.357799999999997</v>
      </c>
      <c r="G5" s="3"/>
      <c r="H5" s="20">
        <f>_xlfn.STDEV.P(B3:F12)</f>
        <v>0.73303170497598547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92.089399999999998</v>
      </c>
    </row>
    <row r="6" spans="1:18" x14ac:dyDescent="0.45">
      <c r="A6" s="9">
        <v>15</v>
      </c>
      <c r="B6" s="4">
        <f t="shared" si="1"/>
        <v>91.956800000000001</v>
      </c>
      <c r="C6" s="4">
        <f t="shared" si="0"/>
        <v>93.157700000000006</v>
      </c>
      <c r="D6" s="4">
        <f t="shared" si="0"/>
        <v>92.014200000000002</v>
      </c>
      <c r="E6" s="4">
        <f t="shared" si="0"/>
        <v>93.203299999999999</v>
      </c>
      <c r="F6" s="5">
        <f t="shared" si="0"/>
        <v>92.708799999999997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92.5899</v>
      </c>
    </row>
    <row r="7" spans="1:18" ht="17.5" thickBot="1" x14ac:dyDescent="0.5">
      <c r="A7" s="9">
        <v>20</v>
      </c>
      <c r="B7" s="4">
        <f t="shared" si="1"/>
        <v>93.7</v>
      </c>
      <c r="C7" s="4">
        <f t="shared" si="0"/>
        <v>92.716099999999997</v>
      </c>
      <c r="D7" s="4">
        <f t="shared" si="0"/>
        <v>92.7149</v>
      </c>
      <c r="E7" s="4">
        <f t="shared" si="0"/>
        <v>92.776899999999998</v>
      </c>
      <c r="F7" s="5">
        <f t="shared" si="0"/>
        <v>91.8095</v>
      </c>
      <c r="G7" s="3"/>
      <c r="H7" s="16" t="str">
        <f>TEXT(H3-_xlfn.NORM.INV(0.975, 0, 1)*H5/IF(H12="ALL", SQRT(50), 1), "0.00")&amp;" ~ "&amp;TEXT(H3+_xlfn.NORM.INV(0.975, 0, 1)*H5/IF(H12="ALL", SQRT(50), 1), "0.00")</f>
        <v>92.25 ~ 92.65</v>
      </c>
      <c r="I7" s="17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91.199200000000005</v>
      </c>
    </row>
    <row r="8" spans="1:18" x14ac:dyDescent="0.45">
      <c r="A8" s="9">
        <v>25</v>
      </c>
      <c r="B8" s="4">
        <f t="shared" si="1"/>
        <v>91.990499999999997</v>
      </c>
      <c r="C8" s="4">
        <f t="shared" si="0"/>
        <v>91.302099999999996</v>
      </c>
      <c r="D8" s="4">
        <f t="shared" si="0"/>
        <v>92.285200000000003</v>
      </c>
      <c r="E8" s="4">
        <f t="shared" si="0"/>
        <v>92.604399999999998</v>
      </c>
      <c r="F8" s="5">
        <f t="shared" si="0"/>
        <v>92.475200000000001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93.150099999999995</v>
      </c>
    </row>
    <row r="9" spans="1:18" ht="17.5" thickBot="1" x14ac:dyDescent="0.5">
      <c r="A9" s="9">
        <v>30</v>
      </c>
      <c r="B9" s="4">
        <f t="shared" si="1"/>
        <v>91.295500000000004</v>
      </c>
      <c r="C9" s="4">
        <f t="shared" si="0"/>
        <v>92.294799999999995</v>
      </c>
      <c r="D9" s="4">
        <f t="shared" si="0"/>
        <v>92.040099999999995</v>
      </c>
      <c r="E9" s="4">
        <f t="shared" si="0"/>
        <v>92.987300000000005</v>
      </c>
      <c r="F9" s="5">
        <f t="shared" si="0"/>
        <v>91.318799999999996</v>
      </c>
      <c r="G9" s="3"/>
      <c r="H9" s="20" t="str">
        <f>TEXT(H3-_xlfn.NORM.INV(0.995, 0, 1)*H5/IF(H12="ALL", SQRT(50), 1), "0.00")&amp;" ~ "&amp;TEXT(H3+_xlfn.NORM.INV(0.995, 0, 1)*H5/IF(H12="ALL", SQRT(50), 1), "0.00")</f>
        <v>92.18 ~ 92.72</v>
      </c>
      <c r="I9" s="21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93.058999999999997</v>
      </c>
    </row>
    <row r="10" spans="1:18" x14ac:dyDescent="0.45">
      <c r="A10" s="9">
        <v>35</v>
      </c>
      <c r="B10" s="4">
        <f t="shared" si="1"/>
        <v>92.097200000000001</v>
      </c>
      <c r="C10" s="4">
        <f t="shared" si="0"/>
        <v>91.839100000000002</v>
      </c>
      <c r="D10" s="4">
        <f t="shared" si="0"/>
        <v>90.786600000000007</v>
      </c>
      <c r="E10" s="4">
        <f t="shared" si="0"/>
        <v>90.8386</v>
      </c>
      <c r="F10" s="5">
        <f t="shared" si="0"/>
        <v>92.088200000000001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93.778300000000002</v>
      </c>
    </row>
    <row r="11" spans="1:18" ht="17.5" thickBot="1" x14ac:dyDescent="0.5">
      <c r="A11" s="9">
        <v>40</v>
      </c>
      <c r="B11" s="4">
        <f t="shared" si="1"/>
        <v>93.5428</v>
      </c>
      <c r="C11" s="4">
        <f t="shared" si="0"/>
        <v>92.248699999999999</v>
      </c>
      <c r="D11" s="4">
        <f t="shared" si="0"/>
        <v>91.483599999999996</v>
      </c>
      <c r="E11" s="4">
        <f t="shared" si="0"/>
        <v>91.955699999999993</v>
      </c>
      <c r="F11" s="5">
        <f t="shared" si="0"/>
        <v>92.965500000000006</v>
      </c>
      <c r="G11" s="3"/>
      <c r="H11" s="20" t="str">
        <f>TEXT(H3-_xlfn.NORM.INV(0.9995, 0, 1)*H5/IF(H12="ALL", SQRT(50), 1), "0.00")&amp;" ~ "&amp;TEXT(H3+_xlfn.NORM.INV(0.9995, 0, 1)*H5/IF(H12="ALL", SQRT(50), 1), "0.00")</f>
        <v>92.11 ~ 92.79</v>
      </c>
      <c r="I11" s="21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92.374700000000004</v>
      </c>
    </row>
    <row r="12" spans="1:18" ht="17.5" thickBot="1" x14ac:dyDescent="0.5">
      <c r="A12" s="10">
        <v>45</v>
      </c>
      <c r="B12" s="6">
        <f t="shared" si="1"/>
        <v>93.243099999999998</v>
      </c>
      <c r="C12" s="6">
        <f t="shared" si="0"/>
        <v>93.4589</v>
      </c>
      <c r="D12" s="6">
        <f t="shared" si="0"/>
        <v>93.2761</v>
      </c>
      <c r="E12" s="6">
        <f t="shared" si="0"/>
        <v>92.370999999999995</v>
      </c>
      <c r="F12" s="7">
        <f t="shared" si="0"/>
        <v>91.927999999999997</v>
      </c>
      <c r="G12" s="3"/>
      <c r="H12" s="27" t="s">
        <v>42</v>
      </c>
      <c r="I12" s="28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92.924099999999996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93.286299999999997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93.647300000000001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92.747699999999995</v>
      </c>
    </row>
    <row r="16" spans="1:18" ht="17.5" thickBot="1" x14ac:dyDescent="0.5">
      <c r="A16" s="9">
        <v>0</v>
      </c>
      <c r="B16" s="4">
        <f>INDEX($R$54:$R$103, B$15+$A16+1)</f>
        <v>96.314800000000005</v>
      </c>
      <c r="C16" s="4">
        <f t="shared" ref="C16:F25" si="2">INDEX($R$54:$R$103, C$15+$A16+1)</f>
        <v>98.896000000000001</v>
      </c>
      <c r="D16" s="4">
        <f t="shared" si="2"/>
        <v>94.812299999999993</v>
      </c>
      <c r="E16" s="4">
        <f t="shared" si="2"/>
        <v>92.7333</v>
      </c>
      <c r="F16" s="5">
        <f t="shared" si="2"/>
        <v>99.208600000000004</v>
      </c>
      <c r="G16" s="3"/>
      <c r="H16" s="16">
        <f>AVERAGE(B16:F25)</f>
        <v>95.818833999999967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92.814800000000005</v>
      </c>
    </row>
    <row r="17" spans="1:18" x14ac:dyDescent="0.45">
      <c r="A17" s="9">
        <v>5</v>
      </c>
      <c r="B17" s="4">
        <f t="shared" ref="B17:B25" si="3">INDEX($R$54:$R$103, B$15+$A17+1)</f>
        <v>94.027000000000001</v>
      </c>
      <c r="C17" s="4">
        <f t="shared" si="2"/>
        <v>96.741299999999995</v>
      </c>
      <c r="D17" s="4">
        <f t="shared" si="2"/>
        <v>96.13</v>
      </c>
      <c r="E17" s="4">
        <f t="shared" si="2"/>
        <v>98.414400000000001</v>
      </c>
      <c r="F17" s="5">
        <f t="shared" si="2"/>
        <v>97.233699999999999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92.357799999999997</v>
      </c>
    </row>
    <row r="18" spans="1:18" ht="17.5" thickBot="1" x14ac:dyDescent="0.5">
      <c r="A18" s="9">
        <v>10</v>
      </c>
      <c r="B18" s="4">
        <f t="shared" si="3"/>
        <v>93.823300000000003</v>
      </c>
      <c r="C18" s="4">
        <f t="shared" si="2"/>
        <v>96.563599999999994</v>
      </c>
      <c r="D18" s="4">
        <f t="shared" si="2"/>
        <v>97.699700000000007</v>
      </c>
      <c r="E18" s="4">
        <f t="shared" si="2"/>
        <v>95.355699999999999</v>
      </c>
      <c r="F18" s="5">
        <f t="shared" si="2"/>
        <v>92.713300000000004</v>
      </c>
      <c r="G18" s="3"/>
      <c r="H18" s="20">
        <f>_xlfn.STDEV.P(B16:F25)</f>
        <v>1.835488134160502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91.956800000000001</v>
      </c>
    </row>
    <row r="19" spans="1:18" x14ac:dyDescent="0.45">
      <c r="A19" s="9">
        <v>15</v>
      </c>
      <c r="B19" s="4">
        <f t="shared" si="3"/>
        <v>96.757599999999996</v>
      </c>
      <c r="C19" s="4">
        <f t="shared" si="2"/>
        <v>94.523700000000005</v>
      </c>
      <c r="D19" s="4">
        <f t="shared" si="2"/>
        <v>98.944000000000003</v>
      </c>
      <c r="E19" s="4">
        <f t="shared" si="2"/>
        <v>96.629000000000005</v>
      </c>
      <c r="F19" s="5">
        <f t="shared" si="2"/>
        <v>96.655199999999994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93.157700000000006</v>
      </c>
    </row>
    <row r="20" spans="1:18" ht="17.5" thickBot="1" x14ac:dyDescent="0.5">
      <c r="A20" s="9">
        <v>20</v>
      </c>
      <c r="B20" s="4">
        <f t="shared" si="3"/>
        <v>97.247</v>
      </c>
      <c r="C20" s="4">
        <f t="shared" si="2"/>
        <v>92.187799999999996</v>
      </c>
      <c r="D20" s="4">
        <f t="shared" si="2"/>
        <v>94.5304</v>
      </c>
      <c r="E20" s="4">
        <f t="shared" si="2"/>
        <v>93.856099999999998</v>
      </c>
      <c r="F20" s="5">
        <f t="shared" si="2"/>
        <v>97.876199999999997</v>
      </c>
      <c r="G20" s="3"/>
      <c r="H20" s="16" t="str">
        <f>TEXT(H16-_xlfn.NORM.INV(0.975, 0, 1)*H18/IF(H25="ALL", SQRT(50), 1), "0.00")&amp;" ~ "&amp;TEXT(H16+_xlfn.NORM.INV(0.975, 0, 1)*H18/IF(H25="ALL", SQRT(50), 1), "0.00")</f>
        <v>95.31 ~ 96.33</v>
      </c>
      <c r="I20" s="17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92.014200000000002</v>
      </c>
    </row>
    <row r="21" spans="1:18" x14ac:dyDescent="0.45">
      <c r="A21" s="9">
        <v>25</v>
      </c>
      <c r="B21" s="4">
        <f t="shared" si="3"/>
        <v>97.830799999999996</v>
      </c>
      <c r="C21" s="4">
        <f t="shared" si="2"/>
        <v>96.341399999999993</v>
      </c>
      <c r="D21" s="4">
        <f t="shared" si="2"/>
        <v>95.465199999999996</v>
      </c>
      <c r="E21" s="4">
        <f t="shared" si="2"/>
        <v>95.704999999999998</v>
      </c>
      <c r="F21" s="5">
        <f t="shared" si="2"/>
        <v>95.213200000000001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93.203299999999999</v>
      </c>
    </row>
    <row r="22" spans="1:18" ht="17.5" thickBot="1" x14ac:dyDescent="0.5">
      <c r="A22" s="9">
        <v>30</v>
      </c>
      <c r="B22" s="4">
        <f t="shared" si="3"/>
        <v>94.887299999999996</v>
      </c>
      <c r="C22" s="4">
        <f t="shared" si="2"/>
        <v>97.350800000000007</v>
      </c>
      <c r="D22" s="4">
        <f t="shared" si="2"/>
        <v>97.706900000000005</v>
      </c>
      <c r="E22" s="4">
        <f t="shared" si="2"/>
        <v>94.335999999999999</v>
      </c>
      <c r="F22" s="5">
        <f t="shared" si="2"/>
        <v>92.821700000000007</v>
      </c>
      <c r="G22" s="3"/>
      <c r="H22" s="20" t="str">
        <f>TEXT(H16-_xlfn.NORM.INV(0.995, 0, 1)*H18/IF(H25="ALL", SQRT(50), 1), "0.00")&amp;" ~ "&amp;TEXT(H16+_xlfn.NORM.INV(0.995, 0, 1)*H18/IF(H25="ALL", SQRT(50), 1), "0.00")</f>
        <v>95.15 ~ 96.49</v>
      </c>
      <c r="I22" s="21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92.708799999999997</v>
      </c>
    </row>
    <row r="23" spans="1:18" x14ac:dyDescent="0.45">
      <c r="A23" s="9">
        <v>35</v>
      </c>
      <c r="B23" s="4">
        <f t="shared" si="3"/>
        <v>92.768600000000006</v>
      </c>
      <c r="C23" s="4">
        <f t="shared" si="2"/>
        <v>94.531999999999996</v>
      </c>
      <c r="D23" s="4">
        <f t="shared" si="2"/>
        <v>94.728800000000007</v>
      </c>
      <c r="E23" s="4">
        <f t="shared" si="2"/>
        <v>95.4392</v>
      </c>
      <c r="F23" s="5">
        <f t="shared" si="2"/>
        <v>94.300799999999995</v>
      </c>
      <c r="G23" s="3"/>
      <c r="H23" s="18" t="s">
        <v>40</v>
      </c>
      <c r="I23" s="19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93.7</v>
      </c>
    </row>
    <row r="24" spans="1:18" ht="17.5" thickBot="1" x14ac:dyDescent="0.5">
      <c r="A24" s="9">
        <v>40</v>
      </c>
      <c r="B24" s="4">
        <f t="shared" si="3"/>
        <v>94.928200000000004</v>
      </c>
      <c r="C24" s="4">
        <f t="shared" si="2"/>
        <v>96.195999999999998</v>
      </c>
      <c r="D24" s="4">
        <f t="shared" si="2"/>
        <v>97.295299999999997</v>
      </c>
      <c r="E24" s="4">
        <f t="shared" si="2"/>
        <v>95.481800000000007</v>
      </c>
      <c r="F24" s="5">
        <f t="shared" si="2"/>
        <v>94.085099999999997</v>
      </c>
      <c r="G24" s="3"/>
      <c r="H24" s="20" t="str">
        <f>TEXT(H16-_xlfn.NORM.INV(0.9995, 0, 1)*H18/IF(H25="ALL", SQRT(50), 1), "0.00")&amp;" ~ "&amp;TEXT(H16+_xlfn.NORM.INV(0.9995, 0, 1)*H18/IF(H25="ALL", SQRT(50), 1), "0.00")</f>
        <v>94.96 ~ 96.67</v>
      </c>
      <c r="I24" s="21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92.716099999999997</v>
      </c>
    </row>
    <row r="25" spans="1:18" ht="17.5" thickBot="1" x14ac:dyDescent="0.5">
      <c r="A25" s="10">
        <v>45</v>
      </c>
      <c r="B25" s="6">
        <f t="shared" si="3"/>
        <v>95.584900000000005</v>
      </c>
      <c r="C25" s="6">
        <f t="shared" si="2"/>
        <v>98.846100000000007</v>
      </c>
      <c r="D25" s="6">
        <f t="shared" si="2"/>
        <v>93.814300000000003</v>
      </c>
      <c r="E25" s="6">
        <f t="shared" si="2"/>
        <v>98.982100000000003</v>
      </c>
      <c r="F25" s="7">
        <f t="shared" si="2"/>
        <v>96.426199999999994</v>
      </c>
      <c r="G25" s="3"/>
      <c r="H25" s="27" t="s">
        <v>42</v>
      </c>
      <c r="I25" s="28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92.7149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92.776899999999998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91.8095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91.990499999999997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91.302099999999996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92.285200000000003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92.604399999999998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92.475200000000001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91.295500000000004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92.294799999999995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92.040099999999995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92.987300000000005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91.318799999999996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92.097200000000001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91.839100000000002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90.786600000000007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90.8386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92.088200000000001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93.5428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92.248699999999999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91.483599999999996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91.955699999999993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92.965500000000006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93.243099999999998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93.4589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93.2761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92.370999999999995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91.927999999999997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96.314800000000005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98.896000000000001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94.812299999999993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92.7333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99.208600000000004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94.027000000000001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96.741299999999995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96.13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98.414400000000001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97.233699999999999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93.823300000000003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96.563599999999994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97.699700000000007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95.355699999999999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92.713300000000004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96.757599999999996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94.523700000000005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98.944000000000003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96.629000000000005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96.655199999999994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97.247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92.187799999999996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94.5304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93.856099999999998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97.876199999999997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97.830799999999996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96.341399999999993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95.465199999999996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95.704999999999998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95.213200000000001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94.887299999999996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97.350800000000007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97.706900000000005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94.335999999999999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92.821700000000007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92.768600000000006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94.531999999999996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94.728800000000007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95.4392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94.300799999999995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94.928200000000004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96.195999999999998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97.295299999999997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95.481800000000007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94.085099999999997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95.584900000000005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98.846100000000007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93.814300000000003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98.982100000000003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96.426199999999994</v>
      </c>
    </row>
  </sheetData>
  <mergeCells count="22">
    <mergeCell ref="H25:I25"/>
    <mergeCell ref="H19:I19"/>
    <mergeCell ref="H20:I20"/>
    <mergeCell ref="H21:I21"/>
    <mergeCell ref="H22:I22"/>
    <mergeCell ref="H12:I1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J17" sqref="J17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14" t="s">
        <v>24</v>
      </c>
      <c r="I2" s="15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93.105599999999995</v>
      </c>
      <c r="C3" s="4">
        <f t="shared" ref="C3:F12" si="0">INDEX($R$3:$R$52, C$2+$A3+1)</f>
        <v>91.767300000000006</v>
      </c>
      <c r="D3" s="4">
        <f t="shared" si="0"/>
        <v>92.261399999999995</v>
      </c>
      <c r="E3" s="4">
        <f t="shared" si="0"/>
        <v>92.400199999999998</v>
      </c>
      <c r="F3" s="5">
        <f t="shared" si="0"/>
        <v>93.058599999999998</v>
      </c>
      <c r="G3" s="3"/>
      <c r="H3" s="16">
        <f>AVERAGE(B3:F12)</f>
        <v>92.222356000000005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93.105599999999995</v>
      </c>
    </row>
    <row r="4" spans="1:18" x14ac:dyDescent="0.45">
      <c r="A4" s="9">
        <v>5</v>
      </c>
      <c r="B4" s="4">
        <f t="shared" ref="B4:B12" si="1">INDEX($R$3:$R$52, B$2+$A4+1)</f>
        <v>91.855199999999996</v>
      </c>
      <c r="C4" s="4">
        <f t="shared" si="0"/>
        <v>93.747299999999996</v>
      </c>
      <c r="D4" s="4">
        <f t="shared" si="0"/>
        <v>92.284199999999998</v>
      </c>
      <c r="E4" s="4">
        <f t="shared" si="0"/>
        <v>92.745900000000006</v>
      </c>
      <c r="F4" s="5">
        <f t="shared" si="0"/>
        <v>92.448099999999997</v>
      </c>
      <c r="G4" s="3"/>
      <c r="H4" s="14" t="s">
        <v>37</v>
      </c>
      <c r="I4" s="15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91.767300000000006</v>
      </c>
    </row>
    <row r="5" spans="1:18" ht="17.5" thickBot="1" x14ac:dyDescent="0.5">
      <c r="A5" s="9">
        <v>10</v>
      </c>
      <c r="B5" s="4">
        <f t="shared" si="1"/>
        <v>92.320099999999996</v>
      </c>
      <c r="C5" s="4">
        <f t="shared" si="0"/>
        <v>92.332599999999999</v>
      </c>
      <c r="D5" s="4">
        <f t="shared" si="0"/>
        <v>91.564999999999998</v>
      </c>
      <c r="E5" s="4">
        <f t="shared" si="0"/>
        <v>92.706100000000006</v>
      </c>
      <c r="F5" s="5">
        <f t="shared" si="0"/>
        <v>91.847700000000003</v>
      </c>
      <c r="G5" s="3"/>
      <c r="H5" s="20">
        <f>_xlfn.STDEV.P(B3:F12)</f>
        <v>0.82231026727385503</v>
      </c>
      <c r="I5" s="22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92.261399999999995</v>
      </c>
    </row>
    <row r="6" spans="1:18" x14ac:dyDescent="0.45">
      <c r="A6" s="9">
        <v>15</v>
      </c>
      <c r="B6" s="4">
        <f t="shared" si="1"/>
        <v>91.695499999999996</v>
      </c>
      <c r="C6" s="4">
        <f t="shared" si="0"/>
        <v>91.115899999999996</v>
      </c>
      <c r="D6" s="4">
        <f t="shared" si="0"/>
        <v>92.302000000000007</v>
      </c>
      <c r="E6" s="4">
        <f t="shared" si="0"/>
        <v>93.872699999999995</v>
      </c>
      <c r="F6" s="5">
        <f t="shared" si="0"/>
        <v>92.350399999999993</v>
      </c>
      <c r="G6" s="3"/>
      <c r="H6" s="18" t="s">
        <v>38</v>
      </c>
      <c r="I6" s="19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92.400199999999998</v>
      </c>
    </row>
    <row r="7" spans="1:18" ht="17.5" thickBot="1" x14ac:dyDescent="0.5">
      <c r="A7" s="9">
        <v>20</v>
      </c>
      <c r="B7" s="4">
        <f t="shared" si="1"/>
        <v>91.953599999999994</v>
      </c>
      <c r="C7" s="4">
        <f t="shared" si="0"/>
        <v>92.086600000000004</v>
      </c>
      <c r="D7" s="4">
        <f t="shared" si="0"/>
        <v>90.973500000000001</v>
      </c>
      <c r="E7" s="4">
        <f t="shared" si="0"/>
        <v>92.858500000000006</v>
      </c>
      <c r="F7" s="5">
        <f t="shared" si="0"/>
        <v>92.589399999999998</v>
      </c>
      <c r="G7" s="3"/>
      <c r="H7" s="16" t="str">
        <f>TEXT(H3-_xlfn.NORM.INV(0.975, 0, 1)*H5/IF(H12="ALL", SQRT(50), 1), "0.00")&amp;" ~ "&amp;TEXT(H3+_xlfn.NORM.INV(0.975, 0, 1)*H5/IF(H12="ALL", SQRT(50), 1), "0.00")</f>
        <v>91.99 ~ 92.45</v>
      </c>
      <c r="I7" s="17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93.058599999999998</v>
      </c>
    </row>
    <row r="8" spans="1:18" x14ac:dyDescent="0.45">
      <c r="A8" s="9">
        <v>25</v>
      </c>
      <c r="B8" s="4">
        <f t="shared" si="1"/>
        <v>91.090299999999999</v>
      </c>
      <c r="C8" s="4">
        <f t="shared" si="0"/>
        <v>92.93</v>
      </c>
      <c r="D8" s="4">
        <f t="shared" si="0"/>
        <v>93.294899999999998</v>
      </c>
      <c r="E8" s="4">
        <f t="shared" si="0"/>
        <v>92.251099999999994</v>
      </c>
      <c r="F8" s="5">
        <f t="shared" si="0"/>
        <v>91.589799999999997</v>
      </c>
      <c r="G8" s="3"/>
      <c r="H8" s="18" t="s">
        <v>39</v>
      </c>
      <c r="I8" s="19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91.855199999999996</v>
      </c>
    </row>
    <row r="9" spans="1:18" ht="17.5" thickBot="1" x14ac:dyDescent="0.5">
      <c r="A9" s="9">
        <v>30</v>
      </c>
      <c r="B9" s="4">
        <f t="shared" si="1"/>
        <v>93.449799999999996</v>
      </c>
      <c r="C9" s="4">
        <f t="shared" si="0"/>
        <v>93.250299999999996</v>
      </c>
      <c r="D9" s="4">
        <f t="shared" si="0"/>
        <v>90.888900000000007</v>
      </c>
      <c r="E9" s="4">
        <f t="shared" si="0"/>
        <v>91.986800000000002</v>
      </c>
      <c r="F9" s="5">
        <f t="shared" si="0"/>
        <v>91.518900000000002</v>
      </c>
      <c r="G9" s="3"/>
      <c r="H9" s="20" t="str">
        <f>TEXT(H3-_xlfn.NORM.INV(0.995, 0, 1)*H5/IF(H12="ALL", SQRT(50), 1), "0.00")&amp;" ~ "&amp;TEXT(H3+_xlfn.NORM.INV(0.995, 0, 1)*H5/IF(H12="ALL", SQRT(50), 1), "0.00")</f>
        <v>91.92 ~ 92.52</v>
      </c>
      <c r="I9" s="21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93.747299999999996</v>
      </c>
    </row>
    <row r="10" spans="1:18" x14ac:dyDescent="0.45">
      <c r="A10" s="9">
        <v>35</v>
      </c>
      <c r="B10" s="4">
        <f t="shared" si="1"/>
        <v>92.735200000000006</v>
      </c>
      <c r="C10" s="4">
        <f t="shared" si="0"/>
        <v>91.712199999999996</v>
      </c>
      <c r="D10" s="4">
        <f t="shared" si="0"/>
        <v>91.440700000000007</v>
      </c>
      <c r="E10" s="4">
        <f t="shared" si="0"/>
        <v>90.994600000000005</v>
      </c>
      <c r="F10" s="5">
        <f t="shared" si="0"/>
        <v>89.9345</v>
      </c>
      <c r="G10" s="3"/>
      <c r="H10" s="18" t="s">
        <v>40</v>
      </c>
      <c r="I10" s="19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92.284199999999998</v>
      </c>
    </row>
    <row r="11" spans="1:18" ht="17.5" thickBot="1" x14ac:dyDescent="0.5">
      <c r="A11" s="9">
        <v>40</v>
      </c>
      <c r="B11" s="4">
        <f t="shared" si="1"/>
        <v>91.962500000000006</v>
      </c>
      <c r="C11" s="4">
        <f t="shared" si="0"/>
        <v>92.160799999999995</v>
      </c>
      <c r="D11" s="4">
        <f t="shared" si="0"/>
        <v>93.056200000000004</v>
      </c>
      <c r="E11" s="4">
        <f t="shared" si="0"/>
        <v>92.622900000000001</v>
      </c>
      <c r="F11" s="5">
        <f t="shared" si="0"/>
        <v>92.500699999999995</v>
      </c>
      <c r="G11" s="3"/>
      <c r="H11" s="20" t="str">
        <f>TEXT(H3-_xlfn.NORM.INV(0.9995, 0, 1)*H5/IF(H12="ALL", SQRT(50), 1), "0.00")&amp;" ~ "&amp;TEXT(H3+_xlfn.NORM.INV(0.9995, 0, 1)*H5/IF(H12="ALL", SQRT(50), 1), "0.00")</f>
        <v>91.84 ~ 92.61</v>
      </c>
      <c r="I11" s="21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92.745900000000006</v>
      </c>
    </row>
    <row r="12" spans="1:18" ht="17.5" thickBot="1" x14ac:dyDescent="0.5">
      <c r="A12" s="10">
        <v>45</v>
      </c>
      <c r="B12" s="6">
        <f t="shared" si="1"/>
        <v>91.102099999999993</v>
      </c>
      <c r="C12" s="6">
        <f t="shared" si="0"/>
        <v>91.116299999999995</v>
      </c>
      <c r="D12" s="6">
        <f t="shared" si="0"/>
        <v>93.231099999999998</v>
      </c>
      <c r="E12" s="6">
        <f t="shared" si="0"/>
        <v>92.7637</v>
      </c>
      <c r="F12" s="7">
        <f t="shared" si="0"/>
        <v>93.290099999999995</v>
      </c>
      <c r="G12" s="3"/>
      <c r="H12" s="27" t="s">
        <v>42</v>
      </c>
      <c r="I12" s="28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92.448099999999997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92.320099999999996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92.332599999999999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14" t="s">
        <v>24</v>
      </c>
      <c r="I15" s="15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91.564999999999998</v>
      </c>
    </row>
    <row r="16" spans="1:18" ht="17.5" thickBot="1" x14ac:dyDescent="0.5">
      <c r="A16" s="9">
        <v>0</v>
      </c>
      <c r="B16" s="4">
        <f>INDEX($R$54:$R$103, B$15+$A16+1)</f>
        <v>94.191900000000004</v>
      </c>
      <c r="C16" s="4">
        <f t="shared" ref="C16:F25" si="2">INDEX($R$54:$R$103, C$15+$A16+1)</f>
        <v>93.916399999999996</v>
      </c>
      <c r="D16" s="4">
        <f t="shared" si="2"/>
        <v>95.548900000000003</v>
      </c>
      <c r="E16" s="4">
        <f t="shared" si="2"/>
        <v>92.815299999999993</v>
      </c>
      <c r="F16" s="5">
        <f t="shared" si="2"/>
        <v>96.200800000000001</v>
      </c>
      <c r="G16" s="3"/>
      <c r="H16" s="16">
        <f>AVERAGE(B16:F25)</f>
        <v>95.036387999999988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92.706100000000006</v>
      </c>
    </row>
    <row r="17" spans="1:18" x14ac:dyDescent="0.45">
      <c r="A17" s="9">
        <v>5</v>
      </c>
      <c r="B17" s="4">
        <f t="shared" ref="B17:B25" si="3">INDEX($R$54:$R$103, B$15+$A17+1)</f>
        <v>93.738500000000002</v>
      </c>
      <c r="C17" s="4">
        <f t="shared" si="2"/>
        <v>92.468500000000006</v>
      </c>
      <c r="D17" s="4">
        <f t="shared" si="2"/>
        <v>95.039299999999997</v>
      </c>
      <c r="E17" s="4">
        <f t="shared" si="2"/>
        <v>94.058599999999998</v>
      </c>
      <c r="F17" s="5">
        <f t="shared" si="2"/>
        <v>95.561400000000006</v>
      </c>
      <c r="G17" s="3"/>
      <c r="H17" s="14" t="s">
        <v>37</v>
      </c>
      <c r="I17" s="15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91.847700000000003</v>
      </c>
    </row>
    <row r="18" spans="1:18" ht="17.5" thickBot="1" x14ac:dyDescent="0.5">
      <c r="A18" s="9">
        <v>10</v>
      </c>
      <c r="B18" s="4">
        <f t="shared" si="3"/>
        <v>96.058199999999999</v>
      </c>
      <c r="C18" s="4">
        <f t="shared" si="2"/>
        <v>93.108099999999993</v>
      </c>
      <c r="D18" s="4">
        <f t="shared" si="2"/>
        <v>95.991500000000002</v>
      </c>
      <c r="E18" s="4">
        <f t="shared" si="2"/>
        <v>93.965599999999995</v>
      </c>
      <c r="F18" s="5">
        <f t="shared" si="2"/>
        <v>97.340999999999994</v>
      </c>
      <c r="G18" s="3"/>
      <c r="H18" s="20">
        <f>_xlfn.STDEV.P(B16:F25)</f>
        <v>1.73359166537452</v>
      </c>
      <c r="I18" s="22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91.695499999999996</v>
      </c>
    </row>
    <row r="19" spans="1:18" x14ac:dyDescent="0.45">
      <c r="A19" s="9">
        <v>15</v>
      </c>
      <c r="B19" s="4">
        <f t="shared" si="3"/>
        <v>93.514899999999997</v>
      </c>
      <c r="C19" s="4">
        <f t="shared" si="2"/>
        <v>97.069299999999998</v>
      </c>
      <c r="D19" s="4">
        <f t="shared" si="2"/>
        <v>96.031400000000005</v>
      </c>
      <c r="E19" s="4">
        <f t="shared" si="2"/>
        <v>97.065200000000004</v>
      </c>
      <c r="F19" s="5">
        <f t="shared" si="2"/>
        <v>92.901799999999994</v>
      </c>
      <c r="G19" s="3"/>
      <c r="H19" s="18" t="s">
        <v>38</v>
      </c>
      <c r="I19" s="19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91.115899999999996</v>
      </c>
    </row>
    <row r="20" spans="1:18" ht="17.5" thickBot="1" x14ac:dyDescent="0.5">
      <c r="A20" s="9">
        <v>20</v>
      </c>
      <c r="B20" s="4">
        <f t="shared" si="3"/>
        <v>97.923100000000005</v>
      </c>
      <c r="C20" s="4">
        <f t="shared" si="2"/>
        <v>96.340699999999998</v>
      </c>
      <c r="D20" s="4">
        <f t="shared" si="2"/>
        <v>94.820800000000006</v>
      </c>
      <c r="E20" s="4">
        <f t="shared" si="2"/>
        <v>93.780199999999994</v>
      </c>
      <c r="F20" s="5">
        <f t="shared" si="2"/>
        <v>94.315399999999997</v>
      </c>
      <c r="G20" s="3"/>
      <c r="H20" s="16" t="str">
        <f>TEXT(H16-_xlfn.NORM.INV(0.975, 0, 1)*H18/IF(H25="ALL", SQRT(50), 1), "0.00")&amp;" ~ "&amp;TEXT(H16+_xlfn.NORM.INV(0.975, 0, 1)*H18/IF(H25="ALL", SQRT(50), 1), "0.00")</f>
        <v>94.56 ~ 95.52</v>
      </c>
      <c r="I20" s="17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92.302000000000007</v>
      </c>
    </row>
    <row r="21" spans="1:18" x14ac:dyDescent="0.45">
      <c r="A21" s="9">
        <v>25</v>
      </c>
      <c r="B21" s="4">
        <f t="shared" si="3"/>
        <v>99.516199999999998</v>
      </c>
      <c r="C21" s="4">
        <f t="shared" si="2"/>
        <v>94.861000000000004</v>
      </c>
      <c r="D21" s="4">
        <f t="shared" si="2"/>
        <v>96.275899999999993</v>
      </c>
      <c r="E21" s="4">
        <f t="shared" si="2"/>
        <v>94.736999999999995</v>
      </c>
      <c r="F21" s="5">
        <f t="shared" si="2"/>
        <v>94.023399999999995</v>
      </c>
      <c r="G21" s="3"/>
      <c r="H21" s="18" t="s">
        <v>39</v>
      </c>
      <c r="I21" s="19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93.872699999999995</v>
      </c>
    </row>
    <row r="22" spans="1:18" ht="17.5" thickBot="1" x14ac:dyDescent="0.5">
      <c r="A22" s="9">
        <v>30</v>
      </c>
      <c r="B22" s="4">
        <f t="shared" si="3"/>
        <v>92.446200000000005</v>
      </c>
      <c r="C22" s="4">
        <f t="shared" si="2"/>
        <v>96.660399999999996</v>
      </c>
      <c r="D22" s="4">
        <f t="shared" si="2"/>
        <v>93.7971</v>
      </c>
      <c r="E22" s="4">
        <f t="shared" si="2"/>
        <v>92.776399999999995</v>
      </c>
      <c r="F22" s="5">
        <f t="shared" si="2"/>
        <v>93.7256</v>
      </c>
      <c r="G22" s="3"/>
      <c r="H22" s="20" t="str">
        <f>TEXT(H16-_xlfn.NORM.INV(0.995, 0, 1)*H18/IF(H25="ALL", SQRT(50), 1), "0.00")&amp;" ~ "&amp;TEXT(H16+_xlfn.NORM.INV(0.995, 0, 1)*H18/IF(H25="ALL", SQRT(50), 1), "0.00")</f>
        <v>94.40 ~ 95.67</v>
      </c>
      <c r="I22" s="21"/>
      <c r="K22">
        <v>0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92.350399999999993</v>
      </c>
    </row>
    <row r="23" spans="1:18" x14ac:dyDescent="0.45">
      <c r="A23" s="9">
        <v>35</v>
      </c>
      <c r="B23" s="4">
        <f t="shared" si="3"/>
        <v>95.357699999999994</v>
      </c>
      <c r="C23" s="4">
        <f t="shared" si="2"/>
        <v>96.158500000000004</v>
      </c>
      <c r="D23" s="4">
        <f t="shared" si="2"/>
        <v>93.650199999999998</v>
      </c>
      <c r="E23" s="4">
        <f t="shared" si="2"/>
        <v>96.895200000000003</v>
      </c>
      <c r="F23" s="5">
        <f t="shared" si="2"/>
        <v>94.394000000000005</v>
      </c>
      <c r="G23" s="3"/>
      <c r="H23" s="18" t="s">
        <v>40</v>
      </c>
      <c r="I23" s="19"/>
      <c r="K23">
        <v>1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91.953599999999994</v>
      </c>
    </row>
    <row r="24" spans="1:18" ht="17.5" thickBot="1" x14ac:dyDescent="0.5">
      <c r="A24" s="9">
        <v>40</v>
      </c>
      <c r="B24" s="4">
        <f t="shared" si="3"/>
        <v>95.508499999999998</v>
      </c>
      <c r="C24" s="4">
        <f t="shared" si="2"/>
        <v>97.383499999999998</v>
      </c>
      <c r="D24" s="4">
        <f t="shared" si="2"/>
        <v>95.8215</v>
      </c>
      <c r="E24" s="4">
        <f t="shared" si="2"/>
        <v>93.198999999999998</v>
      </c>
      <c r="F24" s="5">
        <f t="shared" si="2"/>
        <v>91.94</v>
      </c>
      <c r="G24" s="3"/>
      <c r="H24" s="20" t="str">
        <f>TEXT(H16-_xlfn.NORM.INV(0.9995, 0, 1)*H18/IF(H25="ALL", SQRT(50), 1), "0.00")&amp;" ~ "&amp;TEXT(H16+_xlfn.NORM.INV(0.9995, 0, 1)*H18/IF(H25="ALL", SQRT(50), 1), "0.00")</f>
        <v>94.23 ~ 95.84</v>
      </c>
      <c r="I24" s="21"/>
      <c r="K24">
        <v>2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92.086600000000004</v>
      </c>
    </row>
    <row r="25" spans="1:18" ht="17.5" thickBot="1" x14ac:dyDescent="0.5">
      <c r="A25" s="10">
        <v>45</v>
      </c>
      <c r="B25" s="6">
        <f t="shared" si="3"/>
        <v>96.941999999999993</v>
      </c>
      <c r="C25" s="6">
        <f t="shared" si="2"/>
        <v>93.572999999999993</v>
      </c>
      <c r="D25" s="6">
        <f t="shared" si="2"/>
        <v>96.693299999999994</v>
      </c>
      <c r="E25" s="6">
        <f t="shared" si="2"/>
        <v>93.117800000000003</v>
      </c>
      <c r="F25" s="7">
        <f t="shared" si="2"/>
        <v>98.599199999999996</v>
      </c>
      <c r="G25" s="3"/>
      <c r="H25" s="27" t="s">
        <v>42</v>
      </c>
      <c r="I25" s="28"/>
      <c r="K25">
        <v>3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90.973500000000001</v>
      </c>
    </row>
    <row r="26" spans="1:18" x14ac:dyDescent="0.45">
      <c r="K26">
        <v>4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92.858500000000006</v>
      </c>
    </row>
    <row r="27" spans="1:18" x14ac:dyDescent="0.45">
      <c r="K27">
        <v>5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92.589399999999998</v>
      </c>
    </row>
    <row r="28" spans="1:18" x14ac:dyDescent="0.45">
      <c r="K28">
        <v>6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91.090299999999999</v>
      </c>
    </row>
    <row r="29" spans="1:18" x14ac:dyDescent="0.45">
      <c r="K29">
        <v>7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92.93</v>
      </c>
    </row>
    <row r="30" spans="1:18" x14ac:dyDescent="0.45">
      <c r="K30">
        <v>8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93.294899999999998</v>
      </c>
    </row>
    <row r="31" spans="1:18" x14ac:dyDescent="0.45">
      <c r="K31">
        <v>9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92.251099999999994</v>
      </c>
    </row>
    <row r="32" spans="1:18" x14ac:dyDescent="0.45">
      <c r="K32">
        <v>10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91.589799999999997</v>
      </c>
    </row>
    <row r="33" spans="11:18" x14ac:dyDescent="0.45">
      <c r="K33">
        <v>11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93.449799999999996</v>
      </c>
    </row>
    <row r="34" spans="11:18" x14ac:dyDescent="0.45">
      <c r="K34">
        <v>12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93.250299999999996</v>
      </c>
    </row>
    <row r="35" spans="11:18" x14ac:dyDescent="0.45">
      <c r="K35">
        <v>13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90.888900000000007</v>
      </c>
    </row>
    <row r="36" spans="11:18" x14ac:dyDescent="0.45">
      <c r="K36">
        <v>14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91.986800000000002</v>
      </c>
    </row>
    <row r="37" spans="11:18" x14ac:dyDescent="0.45">
      <c r="K37">
        <v>15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91.518900000000002</v>
      </c>
    </row>
    <row r="38" spans="11:18" x14ac:dyDescent="0.45">
      <c r="K38">
        <v>16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92.735200000000006</v>
      </c>
    </row>
    <row r="39" spans="11:18" x14ac:dyDescent="0.45">
      <c r="K39">
        <v>17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91.712199999999996</v>
      </c>
    </row>
    <row r="40" spans="11:18" x14ac:dyDescent="0.45">
      <c r="K40">
        <v>18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91.440700000000007</v>
      </c>
    </row>
    <row r="41" spans="11:18" x14ac:dyDescent="0.45">
      <c r="K41">
        <v>19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90.994600000000005</v>
      </c>
    </row>
    <row r="42" spans="11:18" x14ac:dyDescent="0.45">
      <c r="K42">
        <v>20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89.9345</v>
      </c>
    </row>
    <row r="43" spans="11:18" x14ac:dyDescent="0.45">
      <c r="K43">
        <v>21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91.962500000000006</v>
      </c>
    </row>
    <row r="44" spans="11:18" x14ac:dyDescent="0.45">
      <c r="K44">
        <v>22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92.160799999999995</v>
      </c>
    </row>
    <row r="45" spans="11:18" x14ac:dyDescent="0.45">
      <c r="K45">
        <v>23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93.056200000000004</v>
      </c>
    </row>
    <row r="46" spans="11:18" x14ac:dyDescent="0.45">
      <c r="K46">
        <v>24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92.622900000000001</v>
      </c>
    </row>
    <row r="47" spans="11:18" x14ac:dyDescent="0.45">
      <c r="K47">
        <v>25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92.500699999999995</v>
      </c>
    </row>
    <row r="48" spans="11:18" x14ac:dyDescent="0.45">
      <c r="K48">
        <v>26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91.102099999999993</v>
      </c>
    </row>
    <row r="49" spans="11:18" x14ac:dyDescent="0.45">
      <c r="K49">
        <v>27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91.116299999999995</v>
      </c>
    </row>
    <row r="50" spans="11:18" x14ac:dyDescent="0.45">
      <c r="K50">
        <v>28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93.231099999999998</v>
      </c>
    </row>
    <row r="51" spans="11:18" x14ac:dyDescent="0.45">
      <c r="K51">
        <v>29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92.7637</v>
      </c>
    </row>
    <row r="52" spans="11:18" x14ac:dyDescent="0.45">
      <c r="K52">
        <v>30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93.290099999999995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94.191900000000004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93.916399999999996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95.548900000000003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92.815299999999993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96.200800000000001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93.738500000000002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92.468500000000006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95.039299999999997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94.058599999999998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95.561400000000006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96.058199999999999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93.108099999999993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95.991500000000002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93.965599999999995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97.340999999999994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93.514899999999997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97.069299999999998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96.031400000000005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97.065200000000004</v>
      </c>
    </row>
    <row r="73" spans="11:18" x14ac:dyDescent="0.45">
      <c r="K73">
        <v>0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92.901799999999994</v>
      </c>
    </row>
    <row r="74" spans="11:18" x14ac:dyDescent="0.45">
      <c r="K74">
        <v>1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97.923100000000005</v>
      </c>
    </row>
    <row r="75" spans="11:18" x14ac:dyDescent="0.45">
      <c r="K75">
        <v>2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96.340699999999998</v>
      </c>
    </row>
    <row r="76" spans="11:18" x14ac:dyDescent="0.45">
      <c r="K76">
        <v>3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94.820800000000006</v>
      </c>
    </row>
    <row r="77" spans="11:18" x14ac:dyDescent="0.45">
      <c r="K77">
        <v>4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93.780199999999994</v>
      </c>
    </row>
    <row r="78" spans="11:18" x14ac:dyDescent="0.45">
      <c r="K78">
        <v>5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94.315399999999997</v>
      </c>
    </row>
    <row r="79" spans="11:18" x14ac:dyDescent="0.45">
      <c r="K79">
        <v>6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99.516199999999998</v>
      </c>
    </row>
    <row r="80" spans="11:18" x14ac:dyDescent="0.45">
      <c r="K80">
        <v>7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94.861000000000004</v>
      </c>
    </row>
    <row r="81" spans="11:18" x14ac:dyDescent="0.45">
      <c r="K81">
        <v>8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96.275899999999993</v>
      </c>
    </row>
    <row r="82" spans="11:18" x14ac:dyDescent="0.45">
      <c r="K82">
        <v>9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94.736999999999995</v>
      </c>
    </row>
    <row r="83" spans="11:18" x14ac:dyDescent="0.45">
      <c r="K83">
        <v>10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94.023399999999995</v>
      </c>
    </row>
    <row r="84" spans="11:18" x14ac:dyDescent="0.45">
      <c r="K84">
        <v>11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92.446200000000005</v>
      </c>
    </row>
    <row r="85" spans="11:18" x14ac:dyDescent="0.45">
      <c r="K85">
        <v>12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96.660399999999996</v>
      </c>
    </row>
    <row r="86" spans="11:18" x14ac:dyDescent="0.45">
      <c r="K86">
        <v>13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93.7971</v>
      </c>
    </row>
    <row r="87" spans="11:18" x14ac:dyDescent="0.45">
      <c r="K87">
        <v>14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92.776399999999995</v>
      </c>
    </row>
    <row r="88" spans="11:18" x14ac:dyDescent="0.45">
      <c r="K88">
        <v>15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93.7256</v>
      </c>
    </row>
    <row r="89" spans="11:18" x14ac:dyDescent="0.45">
      <c r="K89">
        <v>16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95.357699999999994</v>
      </c>
    </row>
    <row r="90" spans="11:18" x14ac:dyDescent="0.45">
      <c r="K90">
        <v>17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96.158500000000004</v>
      </c>
    </row>
    <row r="91" spans="11:18" x14ac:dyDescent="0.45">
      <c r="K91">
        <v>18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93.650199999999998</v>
      </c>
    </row>
    <row r="92" spans="11:18" x14ac:dyDescent="0.45">
      <c r="K92">
        <v>19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96.895200000000003</v>
      </c>
    </row>
    <row r="93" spans="11:18" x14ac:dyDescent="0.45">
      <c r="K93">
        <v>20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94.394000000000005</v>
      </c>
    </row>
    <row r="94" spans="11:18" x14ac:dyDescent="0.45">
      <c r="K94">
        <v>21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95.508499999999998</v>
      </c>
    </row>
    <row r="95" spans="11:18" x14ac:dyDescent="0.45">
      <c r="K95">
        <v>22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97.383499999999998</v>
      </c>
    </row>
    <row r="96" spans="11:18" x14ac:dyDescent="0.45">
      <c r="K96">
        <v>23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95.8215</v>
      </c>
    </row>
    <row r="97" spans="11:18" x14ac:dyDescent="0.45">
      <c r="K97">
        <v>24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93.198999999999998</v>
      </c>
    </row>
    <row r="98" spans="11:18" x14ac:dyDescent="0.45">
      <c r="K98">
        <v>25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91.94</v>
      </c>
    </row>
    <row r="99" spans="11:18" x14ac:dyDescent="0.45">
      <c r="K99">
        <v>26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96.941999999999993</v>
      </c>
    </row>
    <row r="100" spans="11:18" x14ac:dyDescent="0.45">
      <c r="K100">
        <v>27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93.572999999999993</v>
      </c>
    </row>
    <row r="101" spans="11:18" x14ac:dyDescent="0.45">
      <c r="K101">
        <v>28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96.693299999999994</v>
      </c>
    </row>
    <row r="102" spans="11:18" x14ac:dyDescent="0.45">
      <c r="K102">
        <v>29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93.117800000000003</v>
      </c>
    </row>
    <row r="103" spans="11:18" x14ac:dyDescent="0.45">
      <c r="K103">
        <v>30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98.599199999999996</v>
      </c>
    </row>
  </sheetData>
  <mergeCells count="22">
    <mergeCell ref="H25:I25"/>
    <mergeCell ref="H19:I19"/>
    <mergeCell ref="H20:I20"/>
    <mergeCell ref="H21:I21"/>
    <mergeCell ref="H22:I22"/>
    <mergeCell ref="H12:I1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REAL base 900-100 (200318)</vt:lpstr>
      <vt:lpstr>REAL base 900-100 (200318_)</vt:lpstr>
      <vt:lpstr>REAL base 900-100 (200326)</vt:lpstr>
      <vt:lpstr>REAL base 900-100 (200330)</vt:lpstr>
      <vt:lpstr>REAL base 900-100 (200401)</vt:lpstr>
      <vt:lpstr>REAL base 900-100 (200403)</vt:lpstr>
      <vt:lpstr>REAL base 900-100 (200409)</vt:lpstr>
      <vt:lpstr>REAL base 900-100 (200412)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2020-05-25T06:14:36Z</dcterms:modified>
</cp:coreProperties>
</file>