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 activeTab="1"/>
  </bookViews>
  <sheets>
    <sheet name="main" sheetId="12" r:id="rId1"/>
    <sheet name="REAL base 900-100 (200318)" sheetId="11" r:id="rId2"/>
    <sheet name="REAL base 900-100 (200318_)" sheetId="14" r:id="rId3"/>
    <sheet name="REAL base 900-100 (200326)" sheetId="15" r:id="rId4"/>
    <sheet name="REAL base 900-100 (200330)" sheetId="16" r:id="rId5"/>
    <sheet name="REAL base 900-100 (200401)" sheetId="17" r:id="rId6"/>
    <sheet name="REAL base 900-100 (200403)" sheetId="18" r:id="rId7"/>
    <sheet name="REAL base 900-100 (200409)" sheetId="19" r:id="rId8"/>
    <sheet name="REAL base 900-100 (200412)" sheetId="2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1" l="1"/>
  <c r="H22" i="11"/>
  <c r="H20" i="11"/>
  <c r="H11" i="11"/>
  <c r="H9" i="11"/>
  <c r="H7" i="11"/>
  <c r="H24" i="14"/>
  <c r="H22" i="14"/>
  <c r="H20" i="14"/>
  <c r="H11" i="14"/>
  <c r="H9" i="14"/>
  <c r="H7" i="14"/>
  <c r="H24" i="21"/>
  <c r="H22" i="21"/>
  <c r="H20" i="21"/>
  <c r="H11" i="21"/>
  <c r="H9" i="21"/>
  <c r="H7" i="21"/>
  <c r="H24" i="19"/>
  <c r="H22" i="19"/>
  <c r="H20" i="19"/>
  <c r="H11" i="19"/>
  <c r="H9" i="19"/>
  <c r="H7" i="19"/>
  <c r="H24" i="18"/>
  <c r="H22" i="18"/>
  <c r="H20" i="18"/>
  <c r="H11" i="18"/>
  <c r="H9" i="18"/>
  <c r="H7" i="18"/>
  <c r="H24" i="17"/>
  <c r="H22" i="17"/>
  <c r="H20" i="17"/>
  <c r="H11" i="17"/>
  <c r="H9" i="17"/>
  <c r="H7" i="17"/>
  <c r="H24" i="16"/>
  <c r="H22" i="16"/>
  <c r="H20" i="16"/>
  <c r="H11" i="16"/>
  <c r="H9" i="16"/>
  <c r="H7" i="16"/>
  <c r="H24" i="15"/>
  <c r="H22" i="15"/>
  <c r="H20" i="15"/>
  <c r="H11" i="15"/>
  <c r="H9" i="15"/>
  <c r="H7" i="15"/>
  <c r="F12" i="11" l="1"/>
  <c r="E12" i="11"/>
  <c r="D12" i="11"/>
  <c r="C12" i="11"/>
  <c r="B12" i="11"/>
  <c r="F11" i="11"/>
  <c r="E11" i="11"/>
  <c r="D11" i="11"/>
  <c r="C11" i="11"/>
  <c r="B11" i="11"/>
  <c r="F10" i="11"/>
  <c r="E10" i="11"/>
  <c r="D10" i="11"/>
  <c r="C10" i="11"/>
  <c r="B10" i="11"/>
  <c r="F9" i="11"/>
  <c r="E9" i="11"/>
  <c r="D9" i="11"/>
  <c r="C9" i="11"/>
  <c r="B9" i="11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F17" i="11"/>
  <c r="E17" i="11"/>
  <c r="D17" i="11"/>
  <c r="C17" i="11"/>
  <c r="B17" i="11"/>
  <c r="F16" i="11"/>
  <c r="E16" i="11"/>
  <c r="D16" i="11"/>
  <c r="C16" i="11"/>
  <c r="H5" i="11" l="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C19" i="21"/>
  <c r="B19" i="21"/>
  <c r="F18" i="21"/>
  <c r="E18" i="21"/>
  <c r="D18" i="21"/>
  <c r="C18" i="21"/>
  <c r="B18" i="21"/>
  <c r="F17" i="21"/>
  <c r="E17" i="21"/>
  <c r="D17" i="21"/>
  <c r="C17" i="21"/>
  <c r="B17" i="21"/>
  <c r="F16" i="21"/>
  <c r="E16" i="21"/>
  <c r="D16" i="21"/>
  <c r="C16" i="21"/>
  <c r="B16" i="21"/>
  <c r="F12" i="21"/>
  <c r="E12" i="21"/>
  <c r="D12" i="21"/>
  <c r="C12" i="21"/>
  <c r="B12" i="21"/>
  <c r="F11" i="21"/>
  <c r="E11" i="21"/>
  <c r="D11" i="21"/>
  <c r="C11" i="21"/>
  <c r="B11" i="21"/>
  <c r="F10" i="21"/>
  <c r="E10" i="21"/>
  <c r="D10" i="21"/>
  <c r="C10" i="21"/>
  <c r="B10" i="21"/>
  <c r="F9" i="21"/>
  <c r="E9" i="21"/>
  <c r="D9" i="21"/>
  <c r="C9" i="21"/>
  <c r="B9" i="21"/>
  <c r="F8" i="21"/>
  <c r="E8" i="21"/>
  <c r="D8" i="21"/>
  <c r="C8" i="21"/>
  <c r="B8" i="21"/>
  <c r="F7" i="21"/>
  <c r="E7" i="21"/>
  <c r="D7" i="21"/>
  <c r="C7" i="21"/>
  <c r="B7" i="21"/>
  <c r="F6" i="21"/>
  <c r="E6" i="21"/>
  <c r="D6" i="21"/>
  <c r="C6" i="21"/>
  <c r="B6" i="21"/>
  <c r="F5" i="21"/>
  <c r="E5" i="21"/>
  <c r="D5" i="21"/>
  <c r="C5" i="21"/>
  <c r="B5" i="21"/>
  <c r="F4" i="21"/>
  <c r="E4" i="21"/>
  <c r="D4" i="21"/>
  <c r="C4" i="21"/>
  <c r="B4" i="21"/>
  <c r="F3" i="21"/>
  <c r="E3" i="21"/>
  <c r="D3" i="21"/>
  <c r="C3" i="21"/>
  <c r="B3" i="21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1" i="19"/>
  <c r="E21" i="19"/>
  <c r="D21" i="19"/>
  <c r="C21" i="19"/>
  <c r="B21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F25" i="18"/>
  <c r="E25" i="18"/>
  <c r="D25" i="18"/>
  <c r="C25" i="18"/>
  <c r="B25" i="18"/>
  <c r="F24" i="18"/>
  <c r="E24" i="18"/>
  <c r="D24" i="18"/>
  <c r="C24" i="18"/>
  <c r="B24" i="18"/>
  <c r="F23" i="18"/>
  <c r="E23" i="18"/>
  <c r="D23" i="18"/>
  <c r="C23" i="18"/>
  <c r="B23" i="18"/>
  <c r="F22" i="18"/>
  <c r="E22" i="18"/>
  <c r="D22" i="18"/>
  <c r="C22" i="18"/>
  <c r="B22" i="18"/>
  <c r="F21" i="18"/>
  <c r="E21" i="18"/>
  <c r="D21" i="18"/>
  <c r="C21" i="18"/>
  <c r="B21" i="18"/>
  <c r="F20" i="18"/>
  <c r="E20" i="18"/>
  <c r="D20" i="18"/>
  <c r="C20" i="18"/>
  <c r="B20" i="18"/>
  <c r="F19" i="18"/>
  <c r="E19" i="18"/>
  <c r="D19" i="18"/>
  <c r="C19" i="18"/>
  <c r="B19" i="18"/>
  <c r="F18" i="18"/>
  <c r="E18" i="18"/>
  <c r="D18" i="18"/>
  <c r="C18" i="18"/>
  <c r="B18" i="18"/>
  <c r="F17" i="18"/>
  <c r="E17" i="18"/>
  <c r="D17" i="18"/>
  <c r="C17" i="18"/>
  <c r="B17" i="18"/>
  <c r="F16" i="18"/>
  <c r="E16" i="18"/>
  <c r="D16" i="18"/>
  <c r="C16" i="18"/>
  <c r="B16" i="18"/>
  <c r="F12" i="18"/>
  <c r="E12" i="18"/>
  <c r="D12" i="18"/>
  <c r="C12" i="18"/>
  <c r="B12" i="18"/>
  <c r="F11" i="18"/>
  <c r="E11" i="18"/>
  <c r="D11" i="18"/>
  <c r="C11" i="18"/>
  <c r="B11" i="18"/>
  <c r="F10" i="18"/>
  <c r="E10" i="18"/>
  <c r="D10" i="18"/>
  <c r="C10" i="18"/>
  <c r="B10" i="18"/>
  <c r="F9" i="18"/>
  <c r="E9" i="18"/>
  <c r="D9" i="18"/>
  <c r="C9" i="18"/>
  <c r="B9" i="18"/>
  <c r="F8" i="18"/>
  <c r="E8" i="18"/>
  <c r="D8" i="18"/>
  <c r="C8" i="18"/>
  <c r="B8" i="18"/>
  <c r="F7" i="18"/>
  <c r="E7" i="18"/>
  <c r="D7" i="18"/>
  <c r="C7" i="18"/>
  <c r="B7" i="18"/>
  <c r="F6" i="18"/>
  <c r="E6" i="18"/>
  <c r="D6" i="18"/>
  <c r="C6" i="18"/>
  <c r="B6" i="18"/>
  <c r="F5" i="18"/>
  <c r="E5" i="18"/>
  <c r="D5" i="18"/>
  <c r="C5" i="18"/>
  <c r="B5" i="18"/>
  <c r="F4" i="18"/>
  <c r="E4" i="18"/>
  <c r="D4" i="18"/>
  <c r="C4" i="18"/>
  <c r="B4" i="18"/>
  <c r="F3" i="18"/>
  <c r="E3" i="18"/>
  <c r="D3" i="18"/>
  <c r="C3" i="18"/>
  <c r="B3" i="18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D19" i="15"/>
  <c r="C19" i="15"/>
  <c r="B19" i="15"/>
  <c r="F18" i="15"/>
  <c r="E18" i="15"/>
  <c r="D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D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D18" i="14"/>
  <c r="C18" i="14"/>
  <c r="B18" i="14"/>
  <c r="F17" i="14"/>
  <c r="E17" i="14"/>
  <c r="D17" i="14"/>
  <c r="C17" i="14"/>
  <c r="B17" i="14"/>
  <c r="F16" i="14"/>
  <c r="E16" i="14"/>
  <c r="D16" i="14"/>
  <c r="C16" i="14"/>
  <c r="B16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B16" i="11"/>
  <c r="B3" i="11"/>
  <c r="H3" i="11" s="1"/>
  <c r="H18" i="21" l="1"/>
  <c r="H16" i="21"/>
  <c r="H5" i="21"/>
  <c r="H3" i="21"/>
  <c r="H16" i="19"/>
  <c r="H18" i="19"/>
  <c r="H5" i="19"/>
  <c r="H3" i="19"/>
  <c r="H18" i="18"/>
  <c r="H16" i="18"/>
  <c r="H5" i="18"/>
  <c r="H3" i="18"/>
  <c r="H18" i="17"/>
  <c r="H16" i="17"/>
  <c r="H5" i="17"/>
  <c r="H3" i="17"/>
  <c r="H16" i="16"/>
  <c r="H18" i="16"/>
  <c r="H5" i="16"/>
  <c r="H3" i="16"/>
  <c r="H18" i="15"/>
  <c r="H16" i="15"/>
  <c r="H5" i="15"/>
  <c r="H3" i="15"/>
  <c r="H18" i="14"/>
  <c r="H16" i="14"/>
  <c r="H5" i="14"/>
  <c r="H3" i="14"/>
  <c r="H16" i="11"/>
  <c r="H18" i="11"/>
</calcChain>
</file>

<file path=xl/sharedStrings.xml><?xml version="1.0" encoding="utf-8"?>
<sst xmlns="http://schemas.openxmlformats.org/spreadsheetml/2006/main" count="245" uniqueCount="42">
  <si>
    <t xml:space="preserve"> &lt;&lt;&lt; ESTIMATION RESULT &gt;&gt;&gt;</t>
  </si>
  <si>
    <t>Sheet</t>
    <phoneticPr fontId="1" type="noConversion"/>
  </si>
  <si>
    <t>Python code</t>
    <phoneticPr fontId="1" type="noConversion"/>
  </si>
  <si>
    <t>REAL base 900-100 (200318)</t>
    <phoneticPr fontId="1" type="noConversion"/>
  </si>
  <si>
    <t>deepLearning_WPCN_REAL_GPU_200318.py</t>
    <phoneticPr fontId="1" type="noConversion"/>
  </si>
  <si>
    <t>REAL base 900-100 (200318_)</t>
    <phoneticPr fontId="1" type="noConversion"/>
  </si>
  <si>
    <t>deepLearning_WPCN_REAL_GPU_200318_.py</t>
    <phoneticPr fontId="1" type="noConversion"/>
  </si>
  <si>
    <t>MAP</t>
    <phoneticPr fontId="1" type="noConversion"/>
  </si>
  <si>
    <t>report/200313_WPCN_base900100.zip</t>
    <phoneticPr fontId="1" type="noConversion"/>
  </si>
  <si>
    <t>Report</t>
    <phoneticPr fontId="1" type="noConversion"/>
  </si>
  <si>
    <t>Problem</t>
    <phoneticPr fontId="1" type="noConversion"/>
  </si>
  <si>
    <t>Sum, Common</t>
    <phoneticPr fontId="1" type="noConversion"/>
  </si>
  <si>
    <t>REAL base 900-100 (200326)</t>
    <phoneticPr fontId="1" type="noConversion"/>
  </si>
  <si>
    <t>deepLearning_WPCN_REAL_GPU_200326.py</t>
    <phoneticPr fontId="1" type="noConversion"/>
  </si>
  <si>
    <t>REAL base 900-100 (200330)</t>
    <phoneticPr fontId="1" type="noConversion"/>
  </si>
  <si>
    <t>deepLearning_WPCN_REAL_GPU_200330.py</t>
    <phoneticPr fontId="1" type="noConversion"/>
  </si>
  <si>
    <t>REAL base 900-100 (200401)</t>
    <phoneticPr fontId="1" type="noConversion"/>
  </si>
  <si>
    <t>deepLearning_WPCN_REAL_GPU_200401.py</t>
    <phoneticPr fontId="1" type="noConversion"/>
  </si>
  <si>
    <t>REAL base 900-100 (200403)</t>
    <phoneticPr fontId="1" type="noConversion"/>
  </si>
  <si>
    <t>deepLearning_WPCN_REAL_GPU_200403.py</t>
    <phoneticPr fontId="1" type="noConversion"/>
  </si>
  <si>
    <t>deepLearning_WPCN_REAL_GPU_200409.py</t>
    <phoneticPr fontId="1" type="noConversion"/>
  </si>
  <si>
    <t>REAL base 900-100 (200409)</t>
    <phoneticPr fontId="1" type="noConversion"/>
  </si>
  <si>
    <t>deepLearning_WPCN_REAL_GPU_200412.py</t>
    <phoneticPr fontId="1" type="noConversion"/>
  </si>
  <si>
    <t>REAL base 900-100 (200412)</t>
    <phoneticPr fontId="1" type="noConversion"/>
  </si>
  <si>
    <t>AVERAGE</t>
    <phoneticPr fontId="1" type="noConversion"/>
  </si>
  <si>
    <t>1000 / 0.05</t>
    <phoneticPr fontId="1" type="noConversion"/>
  </si>
  <si>
    <r>
      <t xml:space="preserve">&lt;Common 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</si>
  <si>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r>
      <t xml:space="preserve">&lt;SUM-throughput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</si>
  <si>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t>[MAPS IN report/200313_WPCN_base900100.zip]</t>
    <phoneticPr fontId="1" type="noConversion"/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</si>
  <si>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</si>
  <si>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</si>
  <si>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</si>
  <si>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</si>
  <si>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</si>
  <si>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</si>
  <si>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</si>
  <si>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</si>
  <si>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t>STDEVP</t>
    <phoneticPr fontId="1" type="noConversion"/>
  </si>
  <si>
    <t>95% Conf Interval</t>
    <phoneticPr fontId="1" type="noConversion"/>
  </si>
  <si>
    <t>99% Conf Interval</t>
    <phoneticPr fontId="1" type="noConversion"/>
  </si>
  <si>
    <t>99.9% Conf Interval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</si>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</sst>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6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176" fontId="5" fillId="0" borderId="8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E653"/>
      <color rgb="FFFF8181"/>
      <color rgb="FFEC63FF"/>
      <color rgb="FFFFED09"/>
      <color rgb="FFFFD009"/>
      <color rgb="FFFF9201"/>
      <color rgb="FF8863FF"/>
      <color rgb="FFFFEB09"/>
      <color rgb="FFEB0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 x14ac:dyDescent="0.45"/>
  <cols>
    <col min="1" max="1" width="25.58203125" customWidth="1"/>
    <col min="2" max="2" width="14.6640625" customWidth="1"/>
    <col min="3" max="3" width="38.5" customWidth="1"/>
    <col min="4" max="4" width="33.5" customWidth="1"/>
    <col min="5" max="5" width="48" customWidth="1"/>
  </cols>
  <sheetData>
    <row r="1" spans="1:5" x14ac:dyDescent="0.45">
      <c r="A1" s="1" t="s">
        <v>1</v>
      </c>
      <c r="B1" s="1" t="s">
        <v>10</v>
      </c>
      <c r="C1" s="1" t="s">
        <v>2</v>
      </c>
      <c r="D1" s="1" t="s">
        <v>7</v>
      </c>
      <c r="E1" s="1" t="s">
        <v>9</v>
      </c>
    </row>
    <row r="2" spans="1:5" x14ac:dyDescent="0.45">
      <c r="A2" s="2" t="s">
        <v>3</v>
      </c>
      <c r="B2" t="s">
        <v>11</v>
      </c>
      <c r="C2" t="s">
        <v>4</v>
      </c>
      <c r="D2" t="s">
        <v>8</v>
      </c>
    </row>
    <row r="3" spans="1:5" x14ac:dyDescent="0.45">
      <c r="A3" s="2" t="s">
        <v>5</v>
      </c>
      <c r="B3" t="s">
        <v>11</v>
      </c>
      <c r="C3" t="s">
        <v>6</v>
      </c>
      <c r="D3" t="s">
        <v>8</v>
      </c>
    </row>
    <row r="4" spans="1:5" x14ac:dyDescent="0.45">
      <c r="A4" s="2" t="s">
        <v>12</v>
      </c>
      <c r="B4" t="s">
        <v>11</v>
      </c>
      <c r="C4" t="s">
        <v>13</v>
      </c>
      <c r="D4" t="s">
        <v>8</v>
      </c>
    </row>
    <row r="5" spans="1:5" x14ac:dyDescent="0.45">
      <c r="A5" s="2" t="s">
        <v>14</v>
      </c>
      <c r="B5" t="s">
        <v>11</v>
      </c>
      <c r="C5" t="s">
        <v>15</v>
      </c>
      <c r="D5" t="s">
        <v>8</v>
      </c>
    </row>
    <row r="6" spans="1:5" x14ac:dyDescent="0.45">
      <c r="A6" s="2" t="s">
        <v>16</v>
      </c>
      <c r="B6" t="s">
        <v>11</v>
      </c>
      <c r="C6" t="s">
        <v>17</v>
      </c>
      <c r="D6" t="s">
        <v>8</v>
      </c>
    </row>
    <row r="7" spans="1:5" x14ac:dyDescent="0.45">
      <c r="A7" s="2" t="s">
        <v>18</v>
      </c>
      <c r="B7" t="s">
        <v>11</v>
      </c>
      <c r="C7" t="s">
        <v>19</v>
      </c>
      <c r="D7" t="s">
        <v>8</v>
      </c>
    </row>
    <row r="8" spans="1:5" x14ac:dyDescent="0.45">
      <c r="A8" s="2" t="s">
        <v>21</v>
      </c>
      <c r="B8" t="s">
        <v>11</v>
      </c>
      <c r="C8" t="s">
        <v>20</v>
      </c>
      <c r="D8" t="s">
        <v>8</v>
      </c>
    </row>
    <row r="9" spans="1:5" x14ac:dyDescent="0.45">
      <c r="A9" s="2" t="s">
        <v>23</v>
      </c>
      <c r="B9" t="s">
        <v>11</v>
      </c>
      <c r="C9" t="s">
        <v>22</v>
      </c>
      <c r="D9" t="s">
        <v>8</v>
      </c>
    </row>
  </sheetData>
  <phoneticPr fontId="1" type="noConversion"/>
  <hyperlinks>
    <hyperlink ref="A2" location="'REAL base 900-100 (200318)'!A1" display="REAL base 900-100 (200318)"/>
    <hyperlink ref="A3" location="'REAL base 900-100 (200318_)'!A1" display="REAL base 900-100 (200318_)"/>
    <hyperlink ref="A4" location="'REAL base 900-100 (200326)'!A1" display="REAL base 900-100 (200326)"/>
    <hyperlink ref="A5" location="'REAL base 900-100 (200330)'!A1" display="REAL base 900-100 (200330)"/>
    <hyperlink ref="A6" location="'REAL base 900-100 (200401)'!A1" display="REAL base 900-100 (200401)"/>
    <hyperlink ref="A7" location="'REAL base 900-100 (200403)'!A1" display="REAL base 900-100 (200403)"/>
    <hyperlink ref="A8" location="'REAL base 900-100 (200409)'!A1" display="REAL base 900-100 (200409)"/>
    <hyperlink ref="A9" location="'REAL base 900-100 (200412)'!A1" display="REAL base 900-100 (200412)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/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93.725999999999999</v>
      </c>
      <c r="C3" s="4">
        <f t="shared" ref="C3:F12" si="0">INDEX($R$3:$R$52, C$2+$A3+1)</f>
        <v>93.192300000000003</v>
      </c>
      <c r="D3" s="4">
        <f t="shared" si="0"/>
        <v>93.9542</v>
      </c>
      <c r="E3" s="4">
        <f t="shared" si="0"/>
        <v>93.703900000000004</v>
      </c>
      <c r="F3" s="5">
        <f t="shared" si="0"/>
        <v>93.949700000000007</v>
      </c>
      <c r="G3" s="3"/>
      <c r="H3" s="19">
        <f>AVERAGE(B3:F12)</f>
        <v>93.438108000000014</v>
      </c>
      <c r="I3" s="20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93.725999999999999</v>
      </c>
    </row>
    <row r="4" spans="1:18" x14ac:dyDescent="0.45">
      <c r="A4" s="9">
        <v>5</v>
      </c>
      <c r="B4" s="4">
        <f t="shared" ref="B4:B12" si="1">INDEX($R$3:$R$52, B$2+$A4+1)</f>
        <v>93.612099999999998</v>
      </c>
      <c r="C4" s="4">
        <f t="shared" si="0"/>
        <v>93.261899999999997</v>
      </c>
      <c r="D4" s="4">
        <f t="shared" si="0"/>
        <v>93.470799999999997</v>
      </c>
      <c r="E4" s="4">
        <f t="shared" si="0"/>
        <v>93.741399999999999</v>
      </c>
      <c r="F4" s="5">
        <f t="shared" si="0"/>
        <v>93.656300000000002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93.192300000000003</v>
      </c>
    </row>
    <row r="5" spans="1:18" ht="17.5" thickBot="1" x14ac:dyDescent="0.5">
      <c r="A5" s="9">
        <v>10</v>
      </c>
      <c r="B5" s="4">
        <f t="shared" si="1"/>
        <v>93.523700000000005</v>
      </c>
      <c r="C5" s="4">
        <f t="shared" si="0"/>
        <v>93.517099999999999</v>
      </c>
      <c r="D5" s="4">
        <f t="shared" si="0"/>
        <v>93.415499999999994</v>
      </c>
      <c r="E5" s="4">
        <f t="shared" si="0"/>
        <v>93.523099999999999</v>
      </c>
      <c r="F5" s="5">
        <f t="shared" si="0"/>
        <v>93.267300000000006</v>
      </c>
      <c r="G5" s="3"/>
      <c r="H5" s="14">
        <f>_xlfn.STDEV.P(B3:F12)</f>
        <v>0.37952118193323631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93.9542</v>
      </c>
    </row>
    <row r="6" spans="1:18" x14ac:dyDescent="0.45">
      <c r="A6" s="9">
        <v>15</v>
      </c>
      <c r="B6" s="4">
        <f t="shared" si="1"/>
        <v>93.013999999999996</v>
      </c>
      <c r="C6" s="4">
        <f t="shared" si="0"/>
        <v>93.632900000000006</v>
      </c>
      <c r="D6" s="4">
        <f t="shared" si="0"/>
        <v>92.849000000000004</v>
      </c>
      <c r="E6" s="4">
        <f t="shared" si="0"/>
        <v>93.706800000000001</v>
      </c>
      <c r="F6" s="5">
        <f t="shared" si="0"/>
        <v>93.341999999999999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93.703900000000004</v>
      </c>
    </row>
    <row r="7" spans="1:18" ht="17.5" thickBot="1" x14ac:dyDescent="0.5">
      <c r="A7" s="9">
        <v>20</v>
      </c>
      <c r="B7" s="4">
        <f t="shared" si="1"/>
        <v>93.393100000000004</v>
      </c>
      <c r="C7" s="4">
        <f t="shared" si="0"/>
        <v>93.719200000000001</v>
      </c>
      <c r="D7" s="4">
        <f t="shared" si="0"/>
        <v>94.249499999999998</v>
      </c>
      <c r="E7" s="4">
        <f t="shared" si="0"/>
        <v>93.192700000000002</v>
      </c>
      <c r="F7" s="5">
        <f t="shared" si="0"/>
        <v>92.852900000000005</v>
      </c>
      <c r="G7" s="3"/>
      <c r="H7" s="19" t="str">
        <f>TEXT(H3-_xlfn.NORM.INV(0.975, 0, 1)*H5/IF(H12="ALL", SQRT(50), 1), "0.00")&amp;" ~ "&amp;TEXT(H3+_xlfn.NORM.INV(0.975, 0, 1)*H5/IF(H12="ALL", SQRT(50), 1), "0.00")</f>
        <v>93.33 ~ 93.54</v>
      </c>
      <c r="I7" s="28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93.949700000000007</v>
      </c>
    </row>
    <row r="8" spans="1:18" x14ac:dyDescent="0.45">
      <c r="A8" s="9">
        <v>25</v>
      </c>
      <c r="B8" s="4">
        <f t="shared" si="1"/>
        <v>93.427700000000002</v>
      </c>
      <c r="C8" s="4">
        <f t="shared" si="0"/>
        <v>93.485299999999995</v>
      </c>
      <c r="D8" s="4">
        <f t="shared" si="0"/>
        <v>94.016900000000007</v>
      </c>
      <c r="E8" s="4">
        <f t="shared" si="0"/>
        <v>93.549000000000007</v>
      </c>
      <c r="F8" s="5">
        <f t="shared" si="0"/>
        <v>93.782600000000002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93.612099999999998</v>
      </c>
    </row>
    <row r="9" spans="1:18" ht="17.5" thickBot="1" x14ac:dyDescent="0.5">
      <c r="A9" s="9">
        <v>30</v>
      </c>
      <c r="B9" s="4">
        <f t="shared" si="1"/>
        <v>93.097200000000001</v>
      </c>
      <c r="C9" s="4">
        <f t="shared" si="0"/>
        <v>92.950299999999999</v>
      </c>
      <c r="D9" s="4">
        <f t="shared" si="0"/>
        <v>92.602599999999995</v>
      </c>
      <c r="E9" s="4">
        <f t="shared" si="0"/>
        <v>93.523700000000005</v>
      </c>
      <c r="F9" s="5">
        <f t="shared" si="0"/>
        <v>93.108999999999995</v>
      </c>
      <c r="G9" s="3"/>
      <c r="H9" s="14" t="str">
        <f>TEXT(H3-_xlfn.NORM.INV(0.995, 0, 1)*H5/IF(H12="ALL", SQRT(50), 1), "0.00")&amp;" ~ "&amp;TEXT(H3+_xlfn.NORM.INV(0.995, 0, 1)*H5/IF(H12="ALL", SQRT(50), 1), "0.00")</f>
        <v>93.30 ~ 93.58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93.261899999999997</v>
      </c>
    </row>
    <row r="10" spans="1:18" x14ac:dyDescent="0.45">
      <c r="A10" s="9">
        <v>35</v>
      </c>
      <c r="B10" s="4">
        <f t="shared" si="1"/>
        <v>93.401700000000005</v>
      </c>
      <c r="C10" s="4">
        <f t="shared" si="0"/>
        <v>93.090999999999994</v>
      </c>
      <c r="D10" s="4">
        <f t="shared" si="0"/>
        <v>93.451999999999998</v>
      </c>
      <c r="E10" s="4">
        <f t="shared" si="0"/>
        <v>93.123199999999997</v>
      </c>
      <c r="F10" s="5">
        <f t="shared" si="0"/>
        <v>93.946100000000001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93.470799999999997</v>
      </c>
    </row>
    <row r="11" spans="1:18" ht="17.5" thickBot="1" x14ac:dyDescent="0.5">
      <c r="A11" s="9">
        <v>40</v>
      </c>
      <c r="B11" s="4">
        <f t="shared" si="1"/>
        <v>94.227699999999999</v>
      </c>
      <c r="C11" s="4">
        <f t="shared" si="0"/>
        <v>93.739000000000004</v>
      </c>
      <c r="D11" s="4">
        <f t="shared" si="0"/>
        <v>93.516199999999998</v>
      </c>
      <c r="E11" s="4">
        <f t="shared" si="0"/>
        <v>93.103099999999998</v>
      </c>
      <c r="F11" s="5">
        <f t="shared" si="0"/>
        <v>94.014700000000005</v>
      </c>
      <c r="G11" s="3"/>
      <c r="H11" s="14" t="str">
        <f>TEXT(H3-_xlfn.NORM.INV(0.9995, 0, 1)*H5/IF(H12="ALL", SQRT(50), 1), "0.00")&amp;" ~ "&amp;TEXT(H3+_xlfn.NORM.INV(0.9995, 0, 1)*H5/IF(H12="ALL", SQRT(50), 1), "0.00")</f>
        <v>93.26 ~ 93.61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93.741399999999999</v>
      </c>
    </row>
    <row r="12" spans="1:18" ht="17.5" thickBot="1" x14ac:dyDescent="0.5">
      <c r="A12" s="10">
        <v>45</v>
      </c>
      <c r="B12" s="6">
        <f t="shared" si="1"/>
        <v>92.648700000000005</v>
      </c>
      <c r="C12" s="6">
        <f t="shared" si="0"/>
        <v>93.144099999999995</v>
      </c>
      <c r="D12" s="6">
        <f t="shared" si="0"/>
        <v>92.811599999999999</v>
      </c>
      <c r="E12" s="6">
        <f t="shared" si="0"/>
        <v>93.247</v>
      </c>
      <c r="F12" s="7">
        <f t="shared" si="0"/>
        <v>93.427599999999998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93.656300000000002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93.523700000000005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93.517099999999999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93.415499999999994</v>
      </c>
    </row>
    <row r="16" spans="1:18" ht="17.5" thickBot="1" x14ac:dyDescent="0.5">
      <c r="A16" s="9">
        <v>0</v>
      </c>
      <c r="B16" s="4">
        <f>INDEX($R$54:$R$103, B$15+$A16+1)</f>
        <v>87.571899999999999</v>
      </c>
      <c r="C16" s="4">
        <f t="shared" ref="C16:F25" si="2">INDEX($R$54:$R$103, C$15+$A16+1)</f>
        <v>90.997600000000006</v>
      </c>
      <c r="D16" s="4">
        <f t="shared" si="2"/>
        <v>87.546099999999996</v>
      </c>
      <c r="E16" s="4">
        <f t="shared" si="2"/>
        <v>87.159000000000006</v>
      </c>
      <c r="F16" s="5">
        <f t="shared" si="2"/>
        <v>87.220500000000001</v>
      </c>
      <c r="G16" s="3"/>
      <c r="H16" s="23">
        <f>AVERAGE(B16:F25)</f>
        <v>88.920169999999985</v>
      </c>
      <c r="I16" s="24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93.523099999999999</v>
      </c>
    </row>
    <row r="17" spans="1:18" x14ac:dyDescent="0.45">
      <c r="A17" s="9">
        <v>5</v>
      </c>
      <c r="B17" s="4">
        <f t="shared" ref="B17:B25" si="3">INDEX($R$54:$R$103, B$15+$A17+1)</f>
        <v>89.579499999999996</v>
      </c>
      <c r="C17" s="4">
        <f t="shared" si="2"/>
        <v>88.092200000000005</v>
      </c>
      <c r="D17" s="4">
        <f t="shared" si="2"/>
        <v>88.040899999999993</v>
      </c>
      <c r="E17" s="4">
        <f t="shared" si="2"/>
        <v>90.158799999999999</v>
      </c>
      <c r="F17" s="5">
        <f t="shared" si="2"/>
        <v>87.8857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93.267300000000006</v>
      </c>
    </row>
    <row r="18" spans="1:18" ht="17.5" thickBot="1" x14ac:dyDescent="0.5">
      <c r="A18" s="9">
        <v>10</v>
      </c>
      <c r="B18" s="4">
        <f t="shared" si="3"/>
        <v>88.697500000000005</v>
      </c>
      <c r="C18" s="4">
        <f t="shared" si="2"/>
        <v>88.816900000000004</v>
      </c>
      <c r="D18" s="4">
        <f t="shared" si="2"/>
        <v>87.500100000000003</v>
      </c>
      <c r="E18" s="4">
        <f t="shared" si="2"/>
        <v>90.793199999999999</v>
      </c>
      <c r="F18" s="5">
        <f t="shared" si="2"/>
        <v>89.587500000000006</v>
      </c>
      <c r="G18" s="3"/>
      <c r="H18" s="14">
        <f>_xlfn.STDEV.P(B16:F25)</f>
        <v>1.396649253785645</v>
      </c>
      <c r="I18" s="15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93.013999999999996</v>
      </c>
    </row>
    <row r="19" spans="1:18" x14ac:dyDescent="0.45">
      <c r="A19" s="9">
        <v>15</v>
      </c>
      <c r="B19" s="4">
        <f t="shared" si="3"/>
        <v>89.266099999999994</v>
      </c>
      <c r="C19" s="4">
        <f t="shared" si="2"/>
        <v>87.844899999999996</v>
      </c>
      <c r="D19" s="4">
        <f t="shared" si="2"/>
        <v>87.388599999999997</v>
      </c>
      <c r="E19" s="4">
        <f t="shared" si="2"/>
        <v>90.143799999999999</v>
      </c>
      <c r="F19" s="5">
        <f t="shared" si="2"/>
        <v>89.069299999999998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93.632900000000006</v>
      </c>
    </row>
    <row r="20" spans="1:18" ht="17.5" thickBot="1" x14ac:dyDescent="0.5">
      <c r="A20" s="9">
        <v>20</v>
      </c>
      <c r="B20" s="4">
        <f t="shared" si="3"/>
        <v>90.6053</v>
      </c>
      <c r="C20" s="4">
        <f t="shared" si="2"/>
        <v>88.096999999999994</v>
      </c>
      <c r="D20" s="4">
        <f t="shared" si="2"/>
        <v>87.100999999999999</v>
      </c>
      <c r="E20" s="4">
        <f t="shared" si="2"/>
        <v>89.275199999999998</v>
      </c>
      <c r="F20" s="5">
        <f t="shared" si="2"/>
        <v>91.026499999999999</v>
      </c>
      <c r="G20" s="3"/>
      <c r="H20" s="23" t="str">
        <f>TEXT(H16-_xlfn.NORM.INV(0.975, 0, 1)*H18/IF(H25="ALL", SQRT(50), 1), "0.00")&amp;" ~ "&amp;TEXT(H16+_xlfn.NORM.INV(0.975, 0, 1)*H18/IF(H25="ALL", SQRT(50), 1), "0.00")</f>
        <v>88.53 ~ 89.31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92.849000000000004</v>
      </c>
    </row>
    <row r="21" spans="1:18" x14ac:dyDescent="0.45">
      <c r="A21" s="9">
        <v>25</v>
      </c>
      <c r="B21" s="4">
        <f t="shared" si="3"/>
        <v>90.797399999999996</v>
      </c>
      <c r="C21" s="4">
        <f t="shared" si="2"/>
        <v>88.108099999999993</v>
      </c>
      <c r="D21" s="4">
        <f t="shared" si="2"/>
        <v>90.091399999999993</v>
      </c>
      <c r="E21" s="4">
        <f t="shared" si="2"/>
        <v>87.947500000000005</v>
      </c>
      <c r="F21" s="5">
        <f t="shared" si="2"/>
        <v>89.7684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93.706800000000001</v>
      </c>
    </row>
    <row r="22" spans="1:18" ht="17.5" thickBot="1" x14ac:dyDescent="0.5">
      <c r="A22" s="9">
        <v>30</v>
      </c>
      <c r="B22" s="4">
        <f t="shared" si="3"/>
        <v>91.106399999999994</v>
      </c>
      <c r="C22" s="4">
        <f t="shared" si="2"/>
        <v>88.683199999999999</v>
      </c>
      <c r="D22" s="4">
        <f t="shared" si="2"/>
        <v>85.136399999999995</v>
      </c>
      <c r="E22" s="4">
        <f t="shared" si="2"/>
        <v>89.441400000000002</v>
      </c>
      <c r="F22" s="5">
        <f t="shared" si="2"/>
        <v>88.961100000000002</v>
      </c>
      <c r="G22" s="3"/>
      <c r="H22" s="14" t="str">
        <f>TEXT(H16-_xlfn.NORM.INV(0.995, 0, 1)*H18/IF(H25="ALL", SQRT(50), 1), "0.00")&amp;" ~ "&amp;TEXT(H16+_xlfn.NORM.INV(0.995, 0, 1)*H18/IF(H25="ALL", SQRT(50), 1), "0.00")</f>
        <v>88.41 ~ 89.43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93.341999999999999</v>
      </c>
    </row>
    <row r="23" spans="1:18" x14ac:dyDescent="0.45">
      <c r="A23" s="9">
        <v>35</v>
      </c>
      <c r="B23" s="4">
        <f t="shared" si="3"/>
        <v>86.671199999999999</v>
      </c>
      <c r="C23" s="4">
        <f t="shared" si="2"/>
        <v>92.539599999999993</v>
      </c>
      <c r="D23" s="4">
        <f t="shared" si="2"/>
        <v>88.344999999999999</v>
      </c>
      <c r="E23" s="4">
        <f t="shared" si="2"/>
        <v>89.994500000000002</v>
      </c>
      <c r="F23" s="5">
        <f t="shared" si="2"/>
        <v>90.114199999999997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93.393100000000004</v>
      </c>
    </row>
    <row r="24" spans="1:18" ht="17.5" thickBot="1" x14ac:dyDescent="0.5">
      <c r="A24" s="9">
        <v>40</v>
      </c>
      <c r="B24" s="4">
        <f t="shared" si="3"/>
        <v>87.010599999999997</v>
      </c>
      <c r="C24" s="4">
        <f t="shared" si="2"/>
        <v>88.880300000000005</v>
      </c>
      <c r="D24" s="4">
        <f t="shared" si="2"/>
        <v>89.659099999999995</v>
      </c>
      <c r="E24" s="4">
        <f t="shared" si="2"/>
        <v>88.537199999999999</v>
      </c>
      <c r="F24" s="5">
        <f t="shared" si="2"/>
        <v>90.044700000000006</v>
      </c>
      <c r="G24" s="3"/>
      <c r="H24" s="14" t="str">
        <f>TEXT(H16-_xlfn.NORM.INV(0.9995, 0, 1)*H18/IF(H25="ALL", SQRT(50), 1), "0.00")&amp;" ~ "&amp;TEXT(H16+_xlfn.NORM.INV(0.9995, 0, 1)*H18/IF(H25="ALL", SQRT(50), 1), "0.00")</f>
        <v>88.27 ~ 89.57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93.719200000000001</v>
      </c>
    </row>
    <row r="25" spans="1:18" ht="17.5" thickBot="1" x14ac:dyDescent="0.5">
      <c r="A25" s="10">
        <v>45</v>
      </c>
      <c r="B25" s="6">
        <f t="shared" si="3"/>
        <v>88.033699999999996</v>
      </c>
      <c r="C25" s="6">
        <f t="shared" si="2"/>
        <v>90.133899999999997</v>
      </c>
      <c r="D25" s="6">
        <f t="shared" si="2"/>
        <v>89.299300000000002</v>
      </c>
      <c r="E25" s="6">
        <f t="shared" si="2"/>
        <v>89.146699999999996</v>
      </c>
      <c r="F25" s="7">
        <f t="shared" si="2"/>
        <v>88.092100000000002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94.249499999999998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93.192700000000002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92.852900000000005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93.427700000000002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93.485299999999995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94.016900000000007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93.549000000000007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93.782600000000002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93.097200000000001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92.950299999999999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92.602599999999995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93.523700000000005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93.108999999999995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93.401700000000005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93.090999999999994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93.451999999999998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93.123199999999997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93.946100000000001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94.227699999999999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93.739000000000004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93.516199999999998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93.103099999999998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94.014700000000005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92.648700000000005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93.144099999999995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92.811599999999999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93.247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93.427599999999998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87.571899999999999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90.997600000000006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87.546099999999996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87.159000000000006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87.220500000000001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89.579499999999996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88.092200000000005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88.040899999999993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90.158799999999999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87.8857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88.697500000000005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88.816900000000004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87.500100000000003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90.793199999999999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89.587500000000006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89.266099999999994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87.844899999999996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87.388599999999997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90.143799999999999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89.069299999999998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90.6053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88.096999999999994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87.100999999999999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89.275199999999998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91.026499999999999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90.797399999999996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88.108099999999993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90.091399999999993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87.947500000000005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89.7684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91.106399999999994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88.683199999999999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85.136399999999995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89.441400000000002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88.961100000000002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86.671199999999999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92.539599999999993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88.344999999999999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89.994500000000002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90.114199999999997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87.010599999999997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88.880300000000005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89.659099999999995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88.537199999999999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90.044700000000006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88.033699999999996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90.133899999999997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89.299300000000002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89.146699999999996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88.092100000000002</v>
      </c>
    </row>
  </sheetData>
  <mergeCells count="22">
    <mergeCell ref="H25:I25"/>
    <mergeCell ref="H19:I19"/>
    <mergeCell ref="H20:I20"/>
    <mergeCell ref="H21:I21"/>
    <mergeCell ref="H22:I22"/>
    <mergeCell ref="H12:I12"/>
    <mergeCell ref="H24:I24"/>
    <mergeCell ref="H11:I1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H29" sqref="H2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83.314999999999998</v>
      </c>
      <c r="C3" s="4">
        <f t="shared" ref="C3:F12" si="0">INDEX($R$3:$R$52, C$2+$A3+1)</f>
        <v>86.102400000000003</v>
      </c>
      <c r="D3" s="4">
        <f t="shared" si="0"/>
        <v>82.552300000000002</v>
      </c>
      <c r="E3" s="4">
        <f t="shared" si="0"/>
        <v>86.285600000000002</v>
      </c>
      <c r="F3" s="5">
        <f t="shared" si="0"/>
        <v>82.107399999999998</v>
      </c>
      <c r="G3" s="3"/>
      <c r="H3" s="23">
        <f>AVERAGE(B3:F12)</f>
        <v>85.984538000000029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83.314999999999998</v>
      </c>
    </row>
    <row r="4" spans="1:18" x14ac:dyDescent="0.45">
      <c r="A4" s="9">
        <v>5</v>
      </c>
      <c r="B4" s="4">
        <f t="shared" ref="B4:B12" si="1">INDEX($R$3:$R$52, B$2+$A4+1)</f>
        <v>90.686800000000005</v>
      </c>
      <c r="C4" s="4">
        <f t="shared" si="0"/>
        <v>87.051699999999997</v>
      </c>
      <c r="D4" s="4">
        <f t="shared" si="0"/>
        <v>84.088399999999993</v>
      </c>
      <c r="E4" s="4">
        <f t="shared" si="0"/>
        <v>65.530199999999994</v>
      </c>
      <c r="F4" s="5">
        <f t="shared" si="0"/>
        <v>87.312399999999997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86.102400000000003</v>
      </c>
    </row>
    <row r="5" spans="1:18" ht="17.5" thickBot="1" x14ac:dyDescent="0.5">
      <c r="A5" s="9">
        <v>10</v>
      </c>
      <c r="B5" s="4">
        <f t="shared" si="1"/>
        <v>81.664500000000004</v>
      </c>
      <c r="C5" s="4">
        <f t="shared" si="0"/>
        <v>84.148600000000002</v>
      </c>
      <c r="D5" s="4">
        <f t="shared" si="0"/>
        <v>90.688400000000001</v>
      </c>
      <c r="E5" s="4">
        <f t="shared" si="0"/>
        <v>83.249899999999997</v>
      </c>
      <c r="F5" s="5">
        <f t="shared" si="0"/>
        <v>82.306299999999993</v>
      </c>
      <c r="G5" s="3"/>
      <c r="H5" s="14">
        <f>_xlfn.STDEV.P(B3:F12)</f>
        <v>4.8344477943562492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82.552300000000002</v>
      </c>
    </row>
    <row r="6" spans="1:18" x14ac:dyDescent="0.45">
      <c r="A6" s="9">
        <v>15</v>
      </c>
      <c r="B6" s="4">
        <f t="shared" si="1"/>
        <v>87.9786</v>
      </c>
      <c r="C6" s="4">
        <f t="shared" si="0"/>
        <v>93.170599999999993</v>
      </c>
      <c r="D6" s="4">
        <f t="shared" si="0"/>
        <v>89.584800000000001</v>
      </c>
      <c r="E6" s="4">
        <f t="shared" si="0"/>
        <v>92.679100000000005</v>
      </c>
      <c r="F6" s="5">
        <f t="shared" si="0"/>
        <v>85.548400000000001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86.285600000000002</v>
      </c>
    </row>
    <row r="7" spans="1:18" ht="17.5" thickBot="1" x14ac:dyDescent="0.5">
      <c r="A7" s="9">
        <v>20</v>
      </c>
      <c r="B7" s="4">
        <f t="shared" si="1"/>
        <v>81.971400000000003</v>
      </c>
      <c r="C7" s="4">
        <f t="shared" si="0"/>
        <v>88.514099999999999</v>
      </c>
      <c r="D7" s="4">
        <f t="shared" si="0"/>
        <v>82.562100000000001</v>
      </c>
      <c r="E7" s="4">
        <f t="shared" si="0"/>
        <v>84.209699999999998</v>
      </c>
      <c r="F7" s="5">
        <f t="shared" si="0"/>
        <v>78.516000000000005</v>
      </c>
      <c r="G7" s="3"/>
      <c r="H7" s="23" t="str">
        <f>TEXT(H3-_xlfn.NORM.INV(0.975, 0, 1)*H5/IF(H12="ALL", SQRT(50), 1), "0.00")&amp;" ~ "&amp;TEXT(H3+_xlfn.NORM.INV(0.975, 0, 1)*H5/IF(H12="ALL", SQRT(50), 1), "0.00")</f>
        <v>84.64 ~ 87.32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82.107399999999998</v>
      </c>
    </row>
    <row r="8" spans="1:18" x14ac:dyDescent="0.45">
      <c r="A8" s="9">
        <v>25</v>
      </c>
      <c r="B8" s="4">
        <f t="shared" si="1"/>
        <v>82.250500000000002</v>
      </c>
      <c r="C8" s="4">
        <f t="shared" si="0"/>
        <v>89.142700000000005</v>
      </c>
      <c r="D8" s="4">
        <f t="shared" si="0"/>
        <v>87.723799999999997</v>
      </c>
      <c r="E8" s="4">
        <f t="shared" si="0"/>
        <v>84.990600000000001</v>
      </c>
      <c r="F8" s="5">
        <f t="shared" si="0"/>
        <v>92.978899999999996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90.686800000000005</v>
      </c>
    </row>
    <row r="9" spans="1:18" ht="17.5" thickBot="1" x14ac:dyDescent="0.5">
      <c r="A9" s="9">
        <v>30</v>
      </c>
      <c r="B9" s="4">
        <f t="shared" si="1"/>
        <v>91.909599999999998</v>
      </c>
      <c r="C9" s="4">
        <f t="shared" si="0"/>
        <v>84.558300000000003</v>
      </c>
      <c r="D9" s="4">
        <f t="shared" si="0"/>
        <v>88.218999999999994</v>
      </c>
      <c r="E9" s="4">
        <f t="shared" si="0"/>
        <v>88.733900000000006</v>
      </c>
      <c r="F9" s="5">
        <f t="shared" si="0"/>
        <v>79.053299999999993</v>
      </c>
      <c r="G9" s="3"/>
      <c r="H9" s="14" t="str">
        <f>TEXT(H3-_xlfn.NORM.INV(0.995, 0, 1)*H5/IF(H12="ALL", SQRT(50), 1), "0.00")&amp;" ~ "&amp;TEXT(H3+_xlfn.NORM.INV(0.995, 0, 1)*H5/IF(H12="ALL", SQRT(50), 1), "0.00")</f>
        <v>84.22 ~ 87.75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87.051699999999997</v>
      </c>
    </row>
    <row r="10" spans="1:18" x14ac:dyDescent="0.45">
      <c r="A10" s="9">
        <v>35</v>
      </c>
      <c r="B10" s="4">
        <f t="shared" si="1"/>
        <v>79.822500000000005</v>
      </c>
      <c r="C10" s="4">
        <f t="shared" si="0"/>
        <v>89.805300000000003</v>
      </c>
      <c r="D10" s="4">
        <f t="shared" si="0"/>
        <v>87.196299999999994</v>
      </c>
      <c r="E10" s="4">
        <f t="shared" si="0"/>
        <v>90.801000000000002</v>
      </c>
      <c r="F10" s="5">
        <f t="shared" si="0"/>
        <v>87.706999999999994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84.088399999999993</v>
      </c>
    </row>
    <row r="11" spans="1:18" ht="17.5" thickBot="1" x14ac:dyDescent="0.5">
      <c r="A11" s="9">
        <v>40</v>
      </c>
      <c r="B11" s="4">
        <f t="shared" si="1"/>
        <v>82.470399999999998</v>
      </c>
      <c r="C11" s="4">
        <f t="shared" si="0"/>
        <v>81.062799999999996</v>
      </c>
      <c r="D11" s="4">
        <f t="shared" si="0"/>
        <v>88.471299999999999</v>
      </c>
      <c r="E11" s="4">
        <f t="shared" si="0"/>
        <v>85.966099999999997</v>
      </c>
      <c r="F11" s="5">
        <f t="shared" si="0"/>
        <v>86.758700000000005</v>
      </c>
      <c r="G11" s="3"/>
      <c r="H11" s="14" t="str">
        <f>TEXT(H3-_xlfn.NORM.INV(0.9995, 0, 1)*H5/IF(H12="ALL", SQRT(50), 1), "0.00")&amp;" ~ "&amp;TEXT(H3+_xlfn.NORM.INV(0.9995, 0, 1)*H5/IF(H12="ALL", SQRT(50), 1), "0.00")</f>
        <v>83.73 ~ 88.23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65.530199999999994</v>
      </c>
    </row>
    <row r="12" spans="1:18" ht="17.5" thickBot="1" x14ac:dyDescent="0.5">
      <c r="A12" s="10">
        <v>45</v>
      </c>
      <c r="B12" s="6">
        <f t="shared" si="1"/>
        <v>90.734499999999997</v>
      </c>
      <c r="C12" s="6">
        <f t="shared" si="0"/>
        <v>93.8566</v>
      </c>
      <c r="D12" s="6">
        <f t="shared" si="0"/>
        <v>83.991299999999995</v>
      </c>
      <c r="E12" s="6">
        <f t="shared" si="0"/>
        <v>90.8005</v>
      </c>
      <c r="F12" s="7">
        <f t="shared" si="0"/>
        <v>88.397300000000001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87.312399999999997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81.664500000000004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84.148600000000002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90.688400000000001</v>
      </c>
    </row>
    <row r="16" spans="1:18" ht="17.5" thickBot="1" x14ac:dyDescent="0.5">
      <c r="A16" s="9">
        <v>0</v>
      </c>
      <c r="B16" s="4">
        <f>INDEX($R$54:$R$103, B$15+$A16+1)</f>
        <v>88.465299999999999</v>
      </c>
      <c r="C16" s="4">
        <f t="shared" ref="C16:F25" si="2">INDEX($R$54:$R$103, C$15+$A16+1)</f>
        <v>87.666899999999998</v>
      </c>
      <c r="D16" s="4">
        <f t="shared" si="2"/>
        <v>87.380899999999997</v>
      </c>
      <c r="E16" s="4">
        <f t="shared" si="2"/>
        <v>88.999499999999998</v>
      </c>
      <c r="F16" s="5">
        <f t="shared" si="2"/>
        <v>87.471599999999995</v>
      </c>
      <c r="G16" s="3"/>
      <c r="H16" s="23">
        <f>AVERAGE(B16:F25)</f>
        <v>88.53533800000001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83.249899999999997</v>
      </c>
    </row>
    <row r="17" spans="1:18" x14ac:dyDescent="0.45">
      <c r="A17" s="9">
        <v>5</v>
      </c>
      <c r="B17" s="4">
        <f t="shared" ref="B17:B25" si="3">INDEX($R$54:$R$103, B$15+$A17+1)</f>
        <v>90.046499999999995</v>
      </c>
      <c r="C17" s="4">
        <f t="shared" si="2"/>
        <v>90.120199999999997</v>
      </c>
      <c r="D17" s="4">
        <f t="shared" si="2"/>
        <v>90.701599999999999</v>
      </c>
      <c r="E17" s="4">
        <f t="shared" si="2"/>
        <v>89.410499999999999</v>
      </c>
      <c r="F17" s="5">
        <f t="shared" si="2"/>
        <v>87.064999999999998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82.306299999999993</v>
      </c>
    </row>
    <row r="18" spans="1:18" ht="17.5" thickBot="1" x14ac:dyDescent="0.5">
      <c r="A18" s="9">
        <v>10</v>
      </c>
      <c r="B18" s="4">
        <f t="shared" si="3"/>
        <v>89.387699999999995</v>
      </c>
      <c r="C18" s="4">
        <f t="shared" si="2"/>
        <v>88.655199999999994</v>
      </c>
      <c r="D18" s="4">
        <f t="shared" si="2"/>
        <v>89.032600000000002</v>
      </c>
      <c r="E18" s="4">
        <f t="shared" si="2"/>
        <v>88.297899999999998</v>
      </c>
      <c r="F18" s="5">
        <f t="shared" si="2"/>
        <v>88.243200000000002</v>
      </c>
      <c r="G18" s="3"/>
      <c r="H18" s="14">
        <f>_xlfn.STDEV.P(B16:F25)</f>
        <v>1.3112550892774437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87.9786</v>
      </c>
    </row>
    <row r="19" spans="1:18" x14ac:dyDescent="0.45">
      <c r="A19" s="9">
        <v>15</v>
      </c>
      <c r="B19" s="4">
        <f t="shared" si="3"/>
        <v>88.339699999999993</v>
      </c>
      <c r="C19" s="4">
        <f t="shared" si="2"/>
        <v>88.281800000000004</v>
      </c>
      <c r="D19" s="4">
        <f t="shared" si="2"/>
        <v>90.404899999999998</v>
      </c>
      <c r="E19" s="4">
        <f t="shared" si="2"/>
        <v>86.686400000000006</v>
      </c>
      <c r="F19" s="5">
        <f t="shared" si="2"/>
        <v>88.4422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93.170599999999993</v>
      </c>
    </row>
    <row r="20" spans="1:18" ht="17.5" thickBot="1" x14ac:dyDescent="0.5">
      <c r="A20" s="9">
        <v>20</v>
      </c>
      <c r="B20" s="4">
        <f t="shared" si="3"/>
        <v>91.233599999999996</v>
      </c>
      <c r="C20" s="4">
        <f t="shared" si="2"/>
        <v>87.304400000000001</v>
      </c>
      <c r="D20" s="4">
        <f t="shared" si="2"/>
        <v>88.596900000000005</v>
      </c>
      <c r="E20" s="4">
        <f t="shared" si="2"/>
        <v>90.874499999999998</v>
      </c>
      <c r="F20" s="5">
        <f t="shared" si="2"/>
        <v>86.894199999999998</v>
      </c>
      <c r="G20" s="3"/>
      <c r="H20" s="23" t="str">
        <f>TEXT(H16-_xlfn.NORM.INV(0.975, 0, 1)*H18/IF(H25="ALL", SQRT(50), 1), "0.00")&amp;" ~ "&amp;TEXT(H16+_xlfn.NORM.INV(0.975, 0, 1)*H18/IF(H25="ALL", SQRT(50), 1), "0.00")</f>
        <v>88.17 ~ 88.90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89.584800000000001</v>
      </c>
    </row>
    <row r="21" spans="1:18" x14ac:dyDescent="0.45">
      <c r="A21" s="9">
        <v>25</v>
      </c>
      <c r="B21" s="4">
        <f t="shared" si="3"/>
        <v>86.983599999999996</v>
      </c>
      <c r="C21" s="4">
        <f t="shared" si="2"/>
        <v>89.135300000000001</v>
      </c>
      <c r="D21" s="4">
        <f t="shared" si="2"/>
        <v>88.613399999999999</v>
      </c>
      <c r="E21" s="4">
        <f t="shared" si="2"/>
        <v>86.077799999999996</v>
      </c>
      <c r="F21" s="5">
        <f t="shared" si="2"/>
        <v>90.598500000000001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92.679100000000005</v>
      </c>
    </row>
    <row r="22" spans="1:18" ht="17.5" thickBot="1" x14ac:dyDescent="0.5">
      <c r="A22" s="9">
        <v>30</v>
      </c>
      <c r="B22" s="4">
        <f t="shared" si="3"/>
        <v>92.660799999999995</v>
      </c>
      <c r="C22" s="4">
        <f t="shared" si="2"/>
        <v>87.945999999999998</v>
      </c>
      <c r="D22" s="4">
        <f t="shared" si="2"/>
        <v>88.256299999999996</v>
      </c>
      <c r="E22" s="4">
        <f t="shared" si="2"/>
        <v>88.053700000000006</v>
      </c>
      <c r="F22" s="5">
        <f t="shared" si="2"/>
        <v>88.295699999999997</v>
      </c>
      <c r="G22" s="3"/>
      <c r="H22" s="14" t="str">
        <f>TEXT(H16-_xlfn.NORM.INV(0.995, 0, 1)*H18/IF(H25="ALL", SQRT(50), 1), "0.00")&amp;" ~ "&amp;TEXT(H16+_xlfn.NORM.INV(0.995, 0, 1)*H18/IF(H25="ALL", SQRT(50), 1), "0.00")</f>
        <v>88.06 ~ 89.01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85.548400000000001</v>
      </c>
    </row>
    <row r="23" spans="1:18" x14ac:dyDescent="0.45">
      <c r="A23" s="9">
        <v>35</v>
      </c>
      <c r="B23" s="4">
        <f t="shared" si="3"/>
        <v>88.61</v>
      </c>
      <c r="C23" s="4">
        <f t="shared" si="2"/>
        <v>89.079899999999995</v>
      </c>
      <c r="D23" s="4">
        <f t="shared" si="2"/>
        <v>87.499300000000005</v>
      </c>
      <c r="E23" s="4">
        <f t="shared" si="2"/>
        <v>87.615899999999996</v>
      </c>
      <c r="F23" s="5">
        <f t="shared" si="2"/>
        <v>87.853800000000007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81.971400000000003</v>
      </c>
    </row>
    <row r="24" spans="1:18" ht="17.5" thickBot="1" x14ac:dyDescent="0.5">
      <c r="A24" s="9">
        <v>40</v>
      </c>
      <c r="B24" s="4">
        <f t="shared" si="3"/>
        <v>88.145300000000006</v>
      </c>
      <c r="C24" s="4">
        <f t="shared" si="2"/>
        <v>86.887200000000007</v>
      </c>
      <c r="D24" s="4">
        <f t="shared" si="2"/>
        <v>89.831299999999999</v>
      </c>
      <c r="E24" s="4">
        <f t="shared" si="2"/>
        <v>87.942999999999998</v>
      </c>
      <c r="F24" s="5">
        <f t="shared" si="2"/>
        <v>88.0625</v>
      </c>
      <c r="G24" s="3"/>
      <c r="H24" s="14" t="str">
        <f>TEXT(H16-_xlfn.NORM.INV(0.9995, 0, 1)*H18/IF(H25="ALL", SQRT(50), 1), "0.00")&amp;" ~ "&amp;TEXT(H16+_xlfn.NORM.INV(0.9995, 0, 1)*H18/IF(H25="ALL", SQRT(50), 1), "0.00")</f>
        <v>87.93 ~ 89.15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88.514099999999999</v>
      </c>
    </row>
    <row r="25" spans="1:18" ht="17.5" thickBot="1" x14ac:dyDescent="0.5">
      <c r="A25" s="10">
        <v>45</v>
      </c>
      <c r="B25" s="6">
        <f t="shared" si="3"/>
        <v>87.618600000000001</v>
      </c>
      <c r="C25" s="6">
        <f t="shared" si="2"/>
        <v>87.938299999999998</v>
      </c>
      <c r="D25" s="6">
        <f t="shared" si="2"/>
        <v>89.934100000000001</v>
      </c>
      <c r="E25" s="6">
        <f t="shared" si="2"/>
        <v>86.745000000000005</v>
      </c>
      <c r="F25" s="7">
        <f t="shared" si="2"/>
        <v>88.378399999999999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82.562100000000001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84.209699999999998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78.516000000000005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82.250500000000002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89.142700000000005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87.723799999999997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84.990600000000001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92.978899999999996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91.909599999999998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84.558300000000003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88.218999999999994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88.733900000000006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79.053299999999993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79.822500000000005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89.805300000000003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87.196299999999994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90.801000000000002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87.706999999999994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82.470399999999998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81.062799999999996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88.471299999999999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85.966099999999997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86.758700000000005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90.734499999999997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93.8566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83.991299999999995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90.8005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88.397300000000001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88.465299999999999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87.666899999999998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87.380899999999997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88.999499999999998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87.471599999999995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90.046499999999995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90.120199999999997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90.701599999999999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89.410499999999999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87.064999999999998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89.387699999999995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88.655199999999994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89.032600000000002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88.297899999999998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88.243200000000002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88.339699999999993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88.281800000000004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90.404899999999998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86.686400000000006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88.4422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91.233599999999996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87.304400000000001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88.596900000000005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90.874499999999998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86.894199999999998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86.983599999999996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89.135300000000001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88.613399999999999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86.077799999999996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90.598500000000001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92.660799999999995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87.945999999999998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88.256299999999996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88.053700000000006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88.295699999999997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88.61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89.079899999999995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87.499300000000005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87.615899999999996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87.853800000000007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88.145300000000006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86.887200000000007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89.831299999999999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87.942999999999998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88.0625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87.618600000000001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87.938299999999998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89.934100000000001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86.745000000000005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88.378399999999999</v>
      </c>
    </row>
  </sheetData>
  <mergeCells count="22">
    <mergeCell ref="H25:I25"/>
    <mergeCell ref="H20:I20"/>
    <mergeCell ref="H21:I21"/>
    <mergeCell ref="H22:I22"/>
    <mergeCell ref="H11:I11"/>
    <mergeCell ref="H12:I12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I27" sqref="I27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93.192999999999998</v>
      </c>
      <c r="C3" s="4">
        <f t="shared" ref="C3:F12" si="0">INDEX($R$3:$R$52, C$2+$A3+1)</f>
        <v>91.565200000000004</v>
      </c>
      <c r="D3" s="4">
        <f t="shared" si="0"/>
        <v>93.171199999999999</v>
      </c>
      <c r="E3" s="4">
        <f t="shared" si="0"/>
        <v>92.189400000000006</v>
      </c>
      <c r="F3" s="5">
        <f t="shared" si="0"/>
        <v>93.393900000000002</v>
      </c>
      <c r="G3" s="3"/>
      <c r="H3" s="23">
        <f>AVERAGE(B3:F12)</f>
        <v>92.669877999999983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93.192999999999998</v>
      </c>
    </row>
    <row r="4" spans="1:18" x14ac:dyDescent="0.45">
      <c r="A4" s="9">
        <v>5</v>
      </c>
      <c r="B4" s="4">
        <f t="shared" ref="B4:B12" si="1">INDEX($R$3:$R$52, B$2+$A4+1)</f>
        <v>93.4499</v>
      </c>
      <c r="C4" s="4">
        <f t="shared" si="0"/>
        <v>91.955799999999996</v>
      </c>
      <c r="D4" s="4">
        <f t="shared" si="0"/>
        <v>92.725499999999997</v>
      </c>
      <c r="E4" s="4">
        <f t="shared" si="0"/>
        <v>91.362700000000004</v>
      </c>
      <c r="F4" s="5">
        <f t="shared" si="0"/>
        <v>92.893199999999993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91.565200000000004</v>
      </c>
    </row>
    <row r="5" spans="1:18" ht="17.5" thickBot="1" x14ac:dyDescent="0.5">
      <c r="A5" s="9">
        <v>10</v>
      </c>
      <c r="B5" s="4">
        <f t="shared" si="1"/>
        <v>93.351699999999994</v>
      </c>
      <c r="C5" s="4">
        <f t="shared" si="0"/>
        <v>93.272800000000004</v>
      </c>
      <c r="D5" s="4">
        <f t="shared" si="0"/>
        <v>92.653899999999993</v>
      </c>
      <c r="E5" s="4">
        <f t="shared" si="0"/>
        <v>92.566100000000006</v>
      </c>
      <c r="F5" s="5">
        <f t="shared" si="0"/>
        <v>93.133799999999994</v>
      </c>
      <c r="G5" s="3"/>
      <c r="H5" s="14">
        <f>_xlfn.STDEV.P(B3:F12)</f>
        <v>0.67483360594742181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93.171199999999999</v>
      </c>
    </row>
    <row r="6" spans="1:18" x14ac:dyDescent="0.45">
      <c r="A6" s="9">
        <v>15</v>
      </c>
      <c r="B6" s="4">
        <f t="shared" si="1"/>
        <v>92.879300000000001</v>
      </c>
      <c r="C6" s="4">
        <f t="shared" si="0"/>
        <v>92.962400000000002</v>
      </c>
      <c r="D6" s="4">
        <f t="shared" si="0"/>
        <v>92.301599999999993</v>
      </c>
      <c r="E6" s="4">
        <f t="shared" si="0"/>
        <v>92.334299999999999</v>
      </c>
      <c r="F6" s="5">
        <f t="shared" si="0"/>
        <v>92.801500000000004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92.189400000000006</v>
      </c>
    </row>
    <row r="7" spans="1:18" ht="17.5" thickBot="1" x14ac:dyDescent="0.5">
      <c r="A7" s="9">
        <v>20</v>
      </c>
      <c r="B7" s="4">
        <f t="shared" si="1"/>
        <v>91.159599999999998</v>
      </c>
      <c r="C7" s="4">
        <f t="shared" si="0"/>
        <v>92.040300000000002</v>
      </c>
      <c r="D7" s="4">
        <f t="shared" si="0"/>
        <v>92.760900000000007</v>
      </c>
      <c r="E7" s="4">
        <f t="shared" si="0"/>
        <v>93.000900000000001</v>
      </c>
      <c r="F7" s="5">
        <f t="shared" si="0"/>
        <v>93.093900000000005</v>
      </c>
      <c r="G7" s="3"/>
      <c r="H7" s="23" t="str">
        <f>TEXT(H3-_xlfn.NORM.INV(0.975, 0, 1)*H5/IF(H12="ALL", SQRT(50), 1), "0.00")&amp;" ~ "&amp;TEXT(H3+_xlfn.NORM.INV(0.975, 0, 1)*H5/IF(H12="ALL", SQRT(50), 1), "0.00")</f>
        <v>92.48 ~ 92.86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93.393900000000002</v>
      </c>
    </row>
    <row r="8" spans="1:18" x14ac:dyDescent="0.45">
      <c r="A8" s="9">
        <v>25</v>
      </c>
      <c r="B8" s="4">
        <f t="shared" si="1"/>
        <v>93.398499999999999</v>
      </c>
      <c r="C8" s="4">
        <f t="shared" si="0"/>
        <v>92.754999999999995</v>
      </c>
      <c r="D8" s="4">
        <f t="shared" si="0"/>
        <v>93.089399999999998</v>
      </c>
      <c r="E8" s="4">
        <f t="shared" si="0"/>
        <v>93.481399999999994</v>
      </c>
      <c r="F8" s="5">
        <f t="shared" si="0"/>
        <v>92.180899999999994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93.4499</v>
      </c>
    </row>
    <row r="9" spans="1:18" ht="17.5" thickBot="1" x14ac:dyDescent="0.5">
      <c r="A9" s="9">
        <v>30</v>
      </c>
      <c r="B9" s="4">
        <f t="shared" si="1"/>
        <v>93.620500000000007</v>
      </c>
      <c r="C9" s="4">
        <f t="shared" si="0"/>
        <v>91.964799999999997</v>
      </c>
      <c r="D9" s="4">
        <f t="shared" si="0"/>
        <v>92.720399999999998</v>
      </c>
      <c r="E9" s="4">
        <f t="shared" si="0"/>
        <v>92.263599999999997</v>
      </c>
      <c r="F9" s="5">
        <f t="shared" si="0"/>
        <v>93.146799999999999</v>
      </c>
      <c r="G9" s="3"/>
      <c r="H9" s="14" t="str">
        <f>TEXT(H3-_xlfn.NORM.INV(0.995, 0, 1)*H5/IF(H12="ALL", SQRT(50), 1), "0.00")&amp;" ~ "&amp;TEXT(H3+_xlfn.NORM.INV(0.995, 0, 1)*H5/IF(H12="ALL", SQRT(50), 1), "0.00")</f>
        <v>92.42 ~ 92.92</v>
      </c>
      <c r="I9" s="16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91.955799999999996</v>
      </c>
    </row>
    <row r="10" spans="1:18" x14ac:dyDescent="0.45">
      <c r="A10" s="9">
        <v>35</v>
      </c>
      <c r="B10" s="4">
        <f t="shared" si="1"/>
        <v>92.502700000000004</v>
      </c>
      <c r="C10" s="4">
        <f t="shared" si="0"/>
        <v>92.266400000000004</v>
      </c>
      <c r="D10" s="4">
        <f t="shared" si="0"/>
        <v>93.4405</v>
      </c>
      <c r="E10" s="4">
        <f t="shared" si="0"/>
        <v>90.562899999999999</v>
      </c>
      <c r="F10" s="5">
        <f t="shared" si="0"/>
        <v>92.918099999999995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92.725499999999997</v>
      </c>
    </row>
    <row r="11" spans="1:18" ht="17.5" thickBot="1" x14ac:dyDescent="0.5">
      <c r="A11" s="9">
        <v>40</v>
      </c>
      <c r="B11" s="4">
        <f t="shared" si="1"/>
        <v>93.256200000000007</v>
      </c>
      <c r="C11" s="4">
        <f t="shared" si="0"/>
        <v>93.237899999999996</v>
      </c>
      <c r="D11" s="4">
        <f t="shared" si="0"/>
        <v>92.9709</v>
      </c>
      <c r="E11" s="4">
        <f t="shared" si="0"/>
        <v>91.479500000000002</v>
      </c>
      <c r="F11" s="5">
        <f t="shared" si="0"/>
        <v>92.52</v>
      </c>
      <c r="G11" s="3"/>
      <c r="H11" s="14" t="str">
        <f>TEXT(H3-_xlfn.NORM.INV(0.9995, 0, 1)*H5/IF(H12="ALL", SQRT(50), 1), "0.00")&amp;" ~ "&amp;TEXT(H3+_xlfn.NORM.INV(0.9995, 0, 1)*H5/IF(H12="ALL", SQRT(50), 1), "0.00")</f>
        <v>92.36 ~ 92.98</v>
      </c>
      <c r="I11" s="16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91.362700000000004</v>
      </c>
    </row>
    <row r="12" spans="1:18" ht="17.5" thickBot="1" x14ac:dyDescent="0.5">
      <c r="A12" s="10">
        <v>45</v>
      </c>
      <c r="B12" s="6">
        <f t="shared" si="1"/>
        <v>93.569400000000002</v>
      </c>
      <c r="C12" s="6">
        <f t="shared" si="0"/>
        <v>91.727999999999994</v>
      </c>
      <c r="D12" s="6">
        <f t="shared" si="0"/>
        <v>93.142399999999995</v>
      </c>
      <c r="E12" s="6">
        <f t="shared" si="0"/>
        <v>92.289599999999993</v>
      </c>
      <c r="F12" s="7">
        <f t="shared" si="0"/>
        <v>92.775300000000001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92.893199999999993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93.351699999999994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93.272800000000004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92.653899999999993</v>
      </c>
    </row>
    <row r="16" spans="1:18" ht="17.5" thickBot="1" x14ac:dyDescent="0.5">
      <c r="A16" s="9">
        <v>0</v>
      </c>
      <c r="B16" s="4">
        <f>INDEX($R$54:$R$103, B$15+$A16+1)</f>
        <v>91.692099999999996</v>
      </c>
      <c r="C16" s="4">
        <f t="shared" ref="C16:F25" si="2">INDEX($R$54:$R$103, C$15+$A16+1)</f>
        <v>89.243700000000004</v>
      </c>
      <c r="D16" s="4">
        <f t="shared" si="2"/>
        <v>91.249499999999998</v>
      </c>
      <c r="E16" s="4">
        <f t="shared" si="2"/>
        <v>90.058899999999994</v>
      </c>
      <c r="F16" s="5">
        <f t="shared" si="2"/>
        <v>90.848500000000001</v>
      </c>
      <c r="G16" s="3"/>
      <c r="H16" s="23">
        <f>AVERAGE(B16:F25)</f>
        <v>90.568463999999992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92.566100000000006</v>
      </c>
    </row>
    <row r="17" spans="1:18" x14ac:dyDescent="0.45">
      <c r="A17" s="9">
        <v>5</v>
      </c>
      <c r="B17" s="4">
        <f t="shared" ref="B17:B25" si="3">INDEX($R$54:$R$103, B$15+$A17+1)</f>
        <v>87.837699999999998</v>
      </c>
      <c r="C17" s="4">
        <f t="shared" si="2"/>
        <v>89.483900000000006</v>
      </c>
      <c r="D17" s="4">
        <f t="shared" si="2"/>
        <v>89.980199999999996</v>
      </c>
      <c r="E17" s="4">
        <f t="shared" si="2"/>
        <v>91.151499999999999</v>
      </c>
      <c r="F17" s="5">
        <f t="shared" si="2"/>
        <v>89.858000000000004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93.133799999999994</v>
      </c>
    </row>
    <row r="18" spans="1:18" ht="17.5" thickBot="1" x14ac:dyDescent="0.5">
      <c r="A18" s="9">
        <v>10</v>
      </c>
      <c r="B18" s="4">
        <f t="shared" si="3"/>
        <v>90.874499999999998</v>
      </c>
      <c r="C18" s="4">
        <f t="shared" si="2"/>
        <v>88.322999999999993</v>
      </c>
      <c r="D18" s="4">
        <f t="shared" si="2"/>
        <v>89.506699999999995</v>
      </c>
      <c r="E18" s="4">
        <f t="shared" si="2"/>
        <v>91.201499999999996</v>
      </c>
      <c r="F18" s="5">
        <f t="shared" si="2"/>
        <v>91.035700000000006</v>
      </c>
      <c r="G18" s="3"/>
      <c r="H18" s="14">
        <f>_xlfn.STDEV.P(B16:F25)</f>
        <v>1.1473283451148586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92.879300000000001</v>
      </c>
    </row>
    <row r="19" spans="1:18" x14ac:dyDescent="0.45">
      <c r="A19" s="9">
        <v>15</v>
      </c>
      <c r="B19" s="4">
        <f t="shared" si="3"/>
        <v>89.840299999999999</v>
      </c>
      <c r="C19" s="4">
        <f t="shared" si="2"/>
        <v>90.714200000000005</v>
      </c>
      <c r="D19" s="4">
        <f t="shared" si="2"/>
        <v>92.35</v>
      </c>
      <c r="E19" s="4">
        <f t="shared" si="2"/>
        <v>90.713200000000001</v>
      </c>
      <c r="F19" s="5">
        <f t="shared" si="2"/>
        <v>90.059600000000003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92.962400000000002</v>
      </c>
    </row>
    <row r="20" spans="1:18" ht="17.5" thickBot="1" x14ac:dyDescent="0.5">
      <c r="A20" s="9">
        <v>20</v>
      </c>
      <c r="B20" s="4">
        <f t="shared" si="3"/>
        <v>91.481800000000007</v>
      </c>
      <c r="C20" s="4">
        <f t="shared" si="2"/>
        <v>90.400300000000001</v>
      </c>
      <c r="D20" s="4">
        <f t="shared" si="2"/>
        <v>91.685699999999997</v>
      </c>
      <c r="E20" s="4">
        <f t="shared" si="2"/>
        <v>88.916200000000003</v>
      </c>
      <c r="F20" s="5">
        <f t="shared" si="2"/>
        <v>91.000399999999999</v>
      </c>
      <c r="G20" s="3"/>
      <c r="H20" s="23" t="str">
        <f>TEXT(H16-_xlfn.NORM.INV(0.975, 0, 1)*H18/IF(H25="ALL", SQRT(50), 1), "0.00")&amp;" ~ "&amp;TEXT(H16+_xlfn.NORM.INV(0.975, 0, 1)*H18/IF(H25="ALL", SQRT(50), 1), "0.00")</f>
        <v>90.25 ~ 90.89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92.301599999999993</v>
      </c>
    </row>
    <row r="21" spans="1:18" x14ac:dyDescent="0.45">
      <c r="A21" s="9">
        <v>25</v>
      </c>
      <c r="B21" s="4">
        <f t="shared" si="3"/>
        <v>90.228499999999997</v>
      </c>
      <c r="C21" s="4">
        <f t="shared" si="2"/>
        <v>92.425799999999995</v>
      </c>
      <c r="D21" s="4">
        <f t="shared" si="2"/>
        <v>91.052300000000002</v>
      </c>
      <c r="E21" s="4">
        <f t="shared" si="2"/>
        <v>91.460300000000004</v>
      </c>
      <c r="F21" s="5">
        <f t="shared" si="2"/>
        <v>91.171999999999997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92.334299999999999</v>
      </c>
    </row>
    <row r="22" spans="1:18" ht="17.5" thickBot="1" x14ac:dyDescent="0.5">
      <c r="A22" s="9">
        <v>30</v>
      </c>
      <c r="B22" s="4">
        <f t="shared" si="3"/>
        <v>90.294200000000004</v>
      </c>
      <c r="C22" s="4">
        <f t="shared" si="2"/>
        <v>90.696299999999994</v>
      </c>
      <c r="D22" s="4">
        <f t="shared" si="2"/>
        <v>88.111500000000007</v>
      </c>
      <c r="E22" s="4">
        <f t="shared" si="2"/>
        <v>92.713800000000006</v>
      </c>
      <c r="F22" s="5">
        <f t="shared" si="2"/>
        <v>91.343900000000005</v>
      </c>
      <c r="G22" s="3"/>
      <c r="H22" s="14" t="str">
        <f>TEXT(H16-_xlfn.NORM.INV(0.995, 0, 1)*H18/IF(H25="ALL", SQRT(50), 1), "0.00")&amp;" ~ "&amp;TEXT(H16+_xlfn.NORM.INV(0.995, 0, 1)*H18/IF(H25="ALL", SQRT(50), 1), "0.00")</f>
        <v>90.15 ~ 90.99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92.801500000000004</v>
      </c>
    </row>
    <row r="23" spans="1:18" x14ac:dyDescent="0.45">
      <c r="A23" s="9">
        <v>35</v>
      </c>
      <c r="B23" s="4">
        <f t="shared" si="3"/>
        <v>88.03</v>
      </c>
      <c r="C23" s="4">
        <f t="shared" si="2"/>
        <v>90.416700000000006</v>
      </c>
      <c r="D23" s="4">
        <f t="shared" si="2"/>
        <v>90.310500000000005</v>
      </c>
      <c r="E23" s="4">
        <f t="shared" si="2"/>
        <v>91.169799999999995</v>
      </c>
      <c r="F23" s="5">
        <f t="shared" si="2"/>
        <v>89.5989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91.159599999999998</v>
      </c>
    </row>
    <row r="24" spans="1:18" ht="17.5" thickBot="1" x14ac:dyDescent="0.5">
      <c r="A24" s="9">
        <v>40</v>
      </c>
      <c r="B24" s="4">
        <f t="shared" si="3"/>
        <v>92.237399999999994</v>
      </c>
      <c r="C24" s="4">
        <f t="shared" si="2"/>
        <v>90.287199999999999</v>
      </c>
      <c r="D24" s="4">
        <f t="shared" si="2"/>
        <v>90.228899999999996</v>
      </c>
      <c r="E24" s="4">
        <f t="shared" si="2"/>
        <v>92.831100000000006</v>
      </c>
      <c r="F24" s="5">
        <f t="shared" si="2"/>
        <v>91.294600000000003</v>
      </c>
      <c r="G24" s="3"/>
      <c r="H24" s="14" t="str">
        <f>TEXT(H16-_xlfn.NORM.INV(0.9995, 0, 1)*H18/IF(H25="ALL", SQRT(50), 1), "0.00")&amp;" ~ "&amp;TEXT(H16+_xlfn.NORM.INV(0.9995, 0, 1)*H18/IF(H25="ALL", SQRT(50), 1), "0.00")</f>
        <v>90.03 ~ 91.10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92.040300000000002</v>
      </c>
    </row>
    <row r="25" spans="1:18" ht="17.5" thickBot="1" x14ac:dyDescent="0.5">
      <c r="A25" s="10">
        <v>45</v>
      </c>
      <c r="B25" s="6">
        <f t="shared" si="3"/>
        <v>91.950999999999993</v>
      </c>
      <c r="C25" s="6">
        <f t="shared" si="2"/>
        <v>91.030799999999999</v>
      </c>
      <c r="D25" s="6">
        <f t="shared" si="2"/>
        <v>90.427199999999999</v>
      </c>
      <c r="E25" s="6">
        <f t="shared" si="2"/>
        <v>90.106999999999999</v>
      </c>
      <c r="F25" s="7">
        <f t="shared" si="2"/>
        <v>89.496399999999994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92.760900000000007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93.000900000000001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93.093900000000005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93.398499999999999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92.754999999999995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93.089399999999998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93.481399999999994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92.180899999999994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93.620500000000007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91.964799999999997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92.720399999999998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92.263599999999997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93.146799999999999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92.502700000000004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92.266400000000004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93.4405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90.562899999999999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92.918099999999995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93.256200000000007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93.237899999999996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92.9709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91.479500000000002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92.52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93.569400000000002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91.727999999999994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93.142399999999995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92.289599999999993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92.775300000000001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91.692099999999996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89.243700000000004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91.249499999999998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90.058899999999994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90.848500000000001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87.837699999999998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89.483900000000006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89.980199999999996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91.151499999999999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89.858000000000004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90.874499999999998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88.322999999999993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89.506699999999995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91.201499999999996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91.035700000000006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89.840299999999999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90.714200000000005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92.35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90.713200000000001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90.059600000000003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91.481800000000007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90.400300000000001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91.685699999999997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88.916200000000003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91.000399999999999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90.228499999999997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92.425799999999995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91.052300000000002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91.460300000000004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91.171999999999997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90.294200000000004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90.696299999999994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88.111500000000007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92.713800000000006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91.343900000000005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88.03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90.416700000000006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90.310500000000005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91.169799999999995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89.5989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92.237399999999994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90.287199999999999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90.228899999999996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92.831100000000006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91.294600000000003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91.950999999999993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91.030799999999999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90.427199999999999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90.106999999999999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89.496399999999994</v>
      </c>
    </row>
  </sheetData>
  <mergeCells count="22">
    <mergeCell ref="H25:I25"/>
    <mergeCell ref="H20:I20"/>
    <mergeCell ref="H21:I21"/>
    <mergeCell ref="H22:I22"/>
    <mergeCell ref="H11:I11"/>
    <mergeCell ref="H12:I12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J30" sqref="J30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93.556799999999996</v>
      </c>
      <c r="C3" s="4">
        <f t="shared" ref="C3:F12" si="0">INDEX($R$3:$R$52, C$2+$A3+1)</f>
        <v>93.808599999999998</v>
      </c>
      <c r="D3" s="4">
        <f t="shared" si="0"/>
        <v>93.167299999999997</v>
      </c>
      <c r="E3" s="4">
        <f t="shared" si="0"/>
        <v>93.210099999999997</v>
      </c>
      <c r="F3" s="5">
        <f t="shared" si="0"/>
        <v>93.564800000000005</v>
      </c>
      <c r="G3" s="3"/>
      <c r="H3" s="23">
        <f>AVERAGE(B3:F12)</f>
        <v>93.270557999999994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93.556799999999996</v>
      </c>
    </row>
    <row r="4" spans="1:18" x14ac:dyDescent="0.45">
      <c r="A4" s="9">
        <v>5</v>
      </c>
      <c r="B4" s="4">
        <f t="shared" ref="B4:B12" si="1">INDEX($R$3:$R$52, B$2+$A4+1)</f>
        <v>92.428799999999995</v>
      </c>
      <c r="C4" s="4">
        <f t="shared" si="0"/>
        <v>93.124799999999993</v>
      </c>
      <c r="D4" s="4">
        <f t="shared" si="0"/>
        <v>93.1982</v>
      </c>
      <c r="E4" s="4">
        <f t="shared" si="0"/>
        <v>93.205399999999997</v>
      </c>
      <c r="F4" s="5">
        <f t="shared" si="0"/>
        <v>92.963800000000006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93.808599999999998</v>
      </c>
    </row>
    <row r="5" spans="1:18" ht="17.5" thickBot="1" x14ac:dyDescent="0.5">
      <c r="A5" s="9">
        <v>10</v>
      </c>
      <c r="B5" s="4">
        <f t="shared" si="1"/>
        <v>93.464500000000001</v>
      </c>
      <c r="C5" s="4">
        <f t="shared" si="0"/>
        <v>92.955399999999997</v>
      </c>
      <c r="D5" s="4">
        <f t="shared" si="0"/>
        <v>92.981999999999999</v>
      </c>
      <c r="E5" s="4">
        <f t="shared" si="0"/>
        <v>92.895700000000005</v>
      </c>
      <c r="F5" s="5">
        <f t="shared" si="0"/>
        <v>94.146600000000007</v>
      </c>
      <c r="G5" s="3"/>
      <c r="H5" s="14">
        <f>_xlfn.STDEV.P(B3:F12)</f>
        <v>0.40300715184224889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93.167299999999997</v>
      </c>
    </row>
    <row r="6" spans="1:18" x14ac:dyDescent="0.45">
      <c r="A6" s="9">
        <v>15</v>
      </c>
      <c r="B6" s="4">
        <f t="shared" si="1"/>
        <v>93.197800000000001</v>
      </c>
      <c r="C6" s="4">
        <f t="shared" si="0"/>
        <v>93.516800000000003</v>
      </c>
      <c r="D6" s="4">
        <f t="shared" si="0"/>
        <v>93.628200000000007</v>
      </c>
      <c r="E6" s="4">
        <f t="shared" si="0"/>
        <v>92.749099999999999</v>
      </c>
      <c r="F6" s="5">
        <f t="shared" si="0"/>
        <v>93.589500000000001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93.210099999999997</v>
      </c>
    </row>
    <row r="7" spans="1:18" ht="17.5" thickBot="1" x14ac:dyDescent="0.5">
      <c r="A7" s="9">
        <v>20</v>
      </c>
      <c r="B7" s="4">
        <f t="shared" si="1"/>
        <v>93.455600000000004</v>
      </c>
      <c r="C7" s="4">
        <f t="shared" si="0"/>
        <v>93.812899999999999</v>
      </c>
      <c r="D7" s="4">
        <f t="shared" si="0"/>
        <v>93.710700000000003</v>
      </c>
      <c r="E7" s="4">
        <f t="shared" si="0"/>
        <v>92.707300000000004</v>
      </c>
      <c r="F7" s="5">
        <f t="shared" si="0"/>
        <v>93.529700000000005</v>
      </c>
      <c r="G7" s="3"/>
      <c r="H7" s="23" t="str">
        <f>TEXT(H3-_xlfn.NORM.INV(0.975, 0, 1)*H5/IF(H12="ALL", SQRT(50), 1), "0.00")&amp;" ~ "&amp;TEXT(H3+_xlfn.NORM.INV(0.975, 0, 1)*H5/IF(H12="ALL", SQRT(50), 1), "0.00")</f>
        <v>93.16 ~ 93.38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93.564800000000005</v>
      </c>
    </row>
    <row r="8" spans="1:18" x14ac:dyDescent="0.45">
      <c r="A8" s="9">
        <v>25</v>
      </c>
      <c r="B8" s="4">
        <f t="shared" si="1"/>
        <v>92.345299999999995</v>
      </c>
      <c r="C8" s="4">
        <f t="shared" si="0"/>
        <v>93.342200000000005</v>
      </c>
      <c r="D8" s="4">
        <f t="shared" si="0"/>
        <v>93.290700000000001</v>
      </c>
      <c r="E8" s="4">
        <f t="shared" si="0"/>
        <v>93.403800000000004</v>
      </c>
      <c r="F8" s="5">
        <f t="shared" si="0"/>
        <v>93.319800000000001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92.428799999999995</v>
      </c>
    </row>
    <row r="9" spans="1:18" ht="17.5" thickBot="1" x14ac:dyDescent="0.5">
      <c r="A9" s="9">
        <v>30</v>
      </c>
      <c r="B9" s="4">
        <f t="shared" si="1"/>
        <v>93.658000000000001</v>
      </c>
      <c r="C9" s="4">
        <f t="shared" si="0"/>
        <v>93.020899999999997</v>
      </c>
      <c r="D9" s="4">
        <f t="shared" si="0"/>
        <v>93.109399999999994</v>
      </c>
      <c r="E9" s="4">
        <f t="shared" si="0"/>
        <v>93.161100000000005</v>
      </c>
      <c r="F9" s="5">
        <f t="shared" si="0"/>
        <v>93.063599999999994</v>
      </c>
      <c r="G9" s="3"/>
      <c r="H9" s="14" t="str">
        <f>TEXT(H3-_xlfn.NORM.INV(0.995, 0, 1)*H5/IF(H12="ALL", SQRT(50), 1), "0.00")&amp;" ~ "&amp;TEXT(H3+_xlfn.NORM.INV(0.995, 0, 1)*H5/IF(H12="ALL", SQRT(50), 1), "0.00")</f>
        <v>93.12 ~ 93.42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93.124799999999993</v>
      </c>
    </row>
    <row r="10" spans="1:18" x14ac:dyDescent="0.45">
      <c r="A10" s="9">
        <v>35</v>
      </c>
      <c r="B10" s="4">
        <f t="shared" si="1"/>
        <v>92.195899999999995</v>
      </c>
      <c r="C10" s="4">
        <f t="shared" si="0"/>
        <v>93.631900000000002</v>
      </c>
      <c r="D10" s="4">
        <f t="shared" si="0"/>
        <v>93.417400000000001</v>
      </c>
      <c r="E10" s="4">
        <f t="shared" si="0"/>
        <v>93.116100000000003</v>
      </c>
      <c r="F10" s="5">
        <f t="shared" si="0"/>
        <v>93.971000000000004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93.1982</v>
      </c>
    </row>
    <row r="11" spans="1:18" ht="17.5" thickBot="1" x14ac:dyDescent="0.5">
      <c r="A11" s="9">
        <v>40</v>
      </c>
      <c r="B11" s="4">
        <f t="shared" si="1"/>
        <v>93.117099999999994</v>
      </c>
      <c r="C11" s="4">
        <f t="shared" si="0"/>
        <v>92.790099999999995</v>
      </c>
      <c r="D11" s="4">
        <f t="shared" si="0"/>
        <v>93.671300000000002</v>
      </c>
      <c r="E11" s="4">
        <f t="shared" si="0"/>
        <v>93.283699999999996</v>
      </c>
      <c r="F11" s="5">
        <f t="shared" si="0"/>
        <v>92.870400000000004</v>
      </c>
      <c r="G11" s="3"/>
      <c r="H11" s="14" t="str">
        <f>TEXT(H3-_xlfn.NORM.INV(0.9995, 0, 1)*H5/IF(H12="ALL", SQRT(50), 1), "0.00")&amp;" ~ "&amp;TEXT(H3+_xlfn.NORM.INV(0.9995, 0, 1)*H5/IF(H12="ALL", SQRT(50), 1), "0.00")</f>
        <v>93.08 ~ 93.46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93.205399999999997</v>
      </c>
    </row>
    <row r="12" spans="1:18" ht="17.5" thickBot="1" x14ac:dyDescent="0.5">
      <c r="A12" s="10">
        <v>45</v>
      </c>
      <c r="B12" s="6">
        <f t="shared" si="1"/>
        <v>93.263099999999994</v>
      </c>
      <c r="C12" s="6">
        <f t="shared" si="0"/>
        <v>93.351399999999998</v>
      </c>
      <c r="D12" s="6">
        <f t="shared" si="0"/>
        <v>93.107399999999998</v>
      </c>
      <c r="E12" s="6">
        <f t="shared" si="0"/>
        <v>94.035700000000006</v>
      </c>
      <c r="F12" s="7">
        <f t="shared" si="0"/>
        <v>93.420199999999994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92.963800000000006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93.464500000000001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92.955399999999997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92.981999999999999</v>
      </c>
    </row>
    <row r="16" spans="1:18" ht="17.5" thickBot="1" x14ac:dyDescent="0.5">
      <c r="A16" s="9">
        <v>0</v>
      </c>
      <c r="B16" s="4">
        <f>INDEX($R$54:$R$103, B$15+$A16+1)</f>
        <v>90.061499999999995</v>
      </c>
      <c r="C16" s="4">
        <f t="shared" ref="C16:F25" si="2">INDEX($R$54:$R$103, C$15+$A16+1)</f>
        <v>87.132300000000001</v>
      </c>
      <c r="D16" s="4">
        <f t="shared" si="2"/>
        <v>90.52</v>
      </c>
      <c r="E16" s="4">
        <f t="shared" si="2"/>
        <v>90.635800000000003</v>
      </c>
      <c r="F16" s="5">
        <f t="shared" si="2"/>
        <v>90.1571</v>
      </c>
      <c r="G16" s="3"/>
      <c r="H16" s="23">
        <f>AVERAGE(B16:F25)</f>
        <v>89.699944000000031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92.895700000000005</v>
      </c>
    </row>
    <row r="17" spans="1:18" x14ac:dyDescent="0.45">
      <c r="A17" s="9">
        <v>5</v>
      </c>
      <c r="B17" s="4">
        <f t="shared" ref="B17:B25" si="3">INDEX($R$54:$R$103, B$15+$A17+1)</f>
        <v>87.338499999999996</v>
      </c>
      <c r="C17" s="4">
        <f t="shared" si="2"/>
        <v>88.088200000000001</v>
      </c>
      <c r="D17" s="4">
        <f t="shared" si="2"/>
        <v>89.063000000000002</v>
      </c>
      <c r="E17" s="4">
        <f t="shared" si="2"/>
        <v>92.349400000000003</v>
      </c>
      <c r="F17" s="5">
        <f t="shared" si="2"/>
        <v>91.075199999999995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94.146600000000007</v>
      </c>
    </row>
    <row r="18" spans="1:18" ht="17.5" thickBot="1" x14ac:dyDescent="0.5">
      <c r="A18" s="9">
        <v>10</v>
      </c>
      <c r="B18" s="4">
        <f t="shared" si="3"/>
        <v>89.309299999999993</v>
      </c>
      <c r="C18" s="4">
        <f t="shared" si="2"/>
        <v>93.088800000000006</v>
      </c>
      <c r="D18" s="4">
        <f t="shared" si="2"/>
        <v>89.964699999999993</v>
      </c>
      <c r="E18" s="4">
        <f t="shared" si="2"/>
        <v>90.168300000000002</v>
      </c>
      <c r="F18" s="5">
        <f t="shared" si="2"/>
        <v>91.238500000000002</v>
      </c>
      <c r="G18" s="3"/>
      <c r="H18" s="14">
        <f>_xlfn.STDEV.P(B16:F25)</f>
        <v>1.6137606235324995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93.197800000000001</v>
      </c>
    </row>
    <row r="19" spans="1:18" x14ac:dyDescent="0.45">
      <c r="A19" s="9">
        <v>15</v>
      </c>
      <c r="B19" s="4">
        <f t="shared" si="3"/>
        <v>91.477000000000004</v>
      </c>
      <c r="C19" s="4">
        <f t="shared" si="2"/>
        <v>92.308499999999995</v>
      </c>
      <c r="D19" s="4">
        <f t="shared" si="2"/>
        <v>90.641099999999994</v>
      </c>
      <c r="E19" s="4">
        <f t="shared" si="2"/>
        <v>86.805599999999998</v>
      </c>
      <c r="F19" s="5">
        <f t="shared" si="2"/>
        <v>90.062100000000001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93.516800000000003</v>
      </c>
    </row>
    <row r="20" spans="1:18" ht="17.5" thickBot="1" x14ac:dyDescent="0.5">
      <c r="A20" s="9">
        <v>20</v>
      </c>
      <c r="B20" s="4">
        <f t="shared" si="3"/>
        <v>91.815200000000004</v>
      </c>
      <c r="C20" s="4">
        <f t="shared" si="2"/>
        <v>87.822599999999994</v>
      </c>
      <c r="D20" s="4">
        <f t="shared" si="2"/>
        <v>92.305300000000003</v>
      </c>
      <c r="E20" s="4">
        <f t="shared" si="2"/>
        <v>87.886300000000006</v>
      </c>
      <c r="F20" s="5">
        <f t="shared" si="2"/>
        <v>89.030500000000004</v>
      </c>
      <c r="G20" s="3"/>
      <c r="H20" s="23" t="str">
        <f>TEXT(H16-_xlfn.NORM.INV(0.975, 0, 1)*H18/IF(H25="ALL", SQRT(50), 1), "0.00")&amp;" ~ "&amp;TEXT(H16+_xlfn.NORM.INV(0.975, 0, 1)*H18/IF(H25="ALL", SQRT(50), 1), "0.00")</f>
        <v>89.25 ~ 90.15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93.628200000000007</v>
      </c>
    </row>
    <row r="21" spans="1:18" x14ac:dyDescent="0.45">
      <c r="A21" s="9">
        <v>25</v>
      </c>
      <c r="B21" s="4">
        <f t="shared" si="3"/>
        <v>87.882599999999996</v>
      </c>
      <c r="C21" s="4">
        <f t="shared" si="2"/>
        <v>87.506200000000007</v>
      </c>
      <c r="D21" s="4">
        <f t="shared" si="2"/>
        <v>90.249899999999997</v>
      </c>
      <c r="E21" s="4">
        <f t="shared" si="2"/>
        <v>87.795400000000001</v>
      </c>
      <c r="F21" s="5">
        <f t="shared" si="2"/>
        <v>91.313900000000004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92.749099999999999</v>
      </c>
    </row>
    <row r="22" spans="1:18" ht="17.5" thickBot="1" x14ac:dyDescent="0.5">
      <c r="A22" s="9">
        <v>30</v>
      </c>
      <c r="B22" s="4">
        <f t="shared" si="3"/>
        <v>91.042599999999993</v>
      </c>
      <c r="C22" s="4">
        <f t="shared" si="2"/>
        <v>90.4833</v>
      </c>
      <c r="D22" s="4">
        <f t="shared" si="2"/>
        <v>88.953299999999999</v>
      </c>
      <c r="E22" s="4">
        <f t="shared" si="2"/>
        <v>88.220299999999995</v>
      </c>
      <c r="F22" s="5">
        <f t="shared" si="2"/>
        <v>90.756500000000003</v>
      </c>
      <c r="G22" s="3"/>
      <c r="H22" s="14" t="str">
        <f>TEXT(H16-_xlfn.NORM.INV(0.995, 0, 1)*H18/IF(H25="ALL", SQRT(50), 1), "0.00")&amp;" ~ "&amp;TEXT(H16+_xlfn.NORM.INV(0.995, 0, 1)*H18/IF(H25="ALL", SQRT(50), 1), "0.00")</f>
        <v>89.11 ~ 90.29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93.589500000000001</v>
      </c>
    </row>
    <row r="23" spans="1:18" x14ac:dyDescent="0.45">
      <c r="A23" s="9">
        <v>35</v>
      </c>
      <c r="B23" s="4">
        <f t="shared" si="3"/>
        <v>91.627700000000004</v>
      </c>
      <c r="C23" s="4">
        <f t="shared" si="2"/>
        <v>90.104200000000006</v>
      </c>
      <c r="D23" s="4">
        <f t="shared" si="2"/>
        <v>86.510900000000007</v>
      </c>
      <c r="E23" s="4">
        <f t="shared" si="2"/>
        <v>89.927400000000006</v>
      </c>
      <c r="F23" s="5">
        <f t="shared" si="2"/>
        <v>89.330600000000004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93.455600000000004</v>
      </c>
    </row>
    <row r="24" spans="1:18" ht="17.5" thickBot="1" x14ac:dyDescent="0.5">
      <c r="A24" s="9">
        <v>40</v>
      </c>
      <c r="B24" s="4">
        <f t="shared" si="3"/>
        <v>88.698300000000003</v>
      </c>
      <c r="C24" s="4">
        <f t="shared" si="2"/>
        <v>88.843100000000007</v>
      </c>
      <c r="D24" s="4">
        <f t="shared" si="2"/>
        <v>88.204899999999995</v>
      </c>
      <c r="E24" s="4">
        <f t="shared" si="2"/>
        <v>89.674000000000007</v>
      </c>
      <c r="F24" s="5">
        <f t="shared" si="2"/>
        <v>91.051699999999997</v>
      </c>
      <c r="G24" s="3"/>
      <c r="H24" s="14" t="str">
        <f>TEXT(H16-_xlfn.NORM.INV(0.9995, 0, 1)*H18/IF(H25="ALL", SQRT(50), 1), "0.00")&amp;" ~ "&amp;TEXT(H16+_xlfn.NORM.INV(0.9995, 0, 1)*H18/IF(H25="ALL", SQRT(50), 1), "0.00")</f>
        <v>88.95 ~ 90.45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93.812899999999999</v>
      </c>
    </row>
    <row r="25" spans="1:18" ht="17.5" thickBot="1" x14ac:dyDescent="0.5">
      <c r="A25" s="10">
        <v>45</v>
      </c>
      <c r="B25" s="6">
        <f t="shared" si="3"/>
        <v>89.760199999999998</v>
      </c>
      <c r="C25" s="6">
        <f t="shared" si="2"/>
        <v>88.280699999999996</v>
      </c>
      <c r="D25" s="6">
        <f t="shared" si="2"/>
        <v>87.183099999999996</v>
      </c>
      <c r="E25" s="6">
        <f t="shared" si="2"/>
        <v>91.343699999999998</v>
      </c>
      <c r="F25" s="7">
        <f t="shared" si="2"/>
        <v>89.907899999999998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93.710700000000003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92.707300000000004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93.529700000000005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92.345299999999995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93.342200000000005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93.290700000000001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93.403800000000004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93.319800000000001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93.658000000000001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93.020899999999997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93.109399999999994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93.161100000000005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93.063599999999994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92.195899999999995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93.631900000000002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93.417400000000001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93.116100000000003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93.971000000000004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93.117099999999994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92.790099999999995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93.671300000000002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93.283699999999996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92.870400000000004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93.263099999999994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93.351399999999998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93.107399999999998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94.035700000000006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93.420199999999994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90.061499999999995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87.132300000000001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90.52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90.635800000000003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90.1571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87.338499999999996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88.088200000000001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89.063000000000002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92.349400000000003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91.075199999999995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89.309299999999993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93.088800000000006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89.964699999999993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90.168300000000002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91.238500000000002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91.477000000000004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92.308499999999995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90.641099999999994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86.805599999999998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90.062100000000001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91.815200000000004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87.822599999999994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92.305300000000003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87.886300000000006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89.030500000000004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87.882599999999996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87.506200000000007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90.249899999999997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87.795400000000001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91.313900000000004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91.042599999999993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90.4833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88.953299999999999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88.220299999999995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90.756500000000003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91.627700000000004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90.104200000000006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86.510900000000007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89.927400000000006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89.330600000000004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88.698300000000003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88.843100000000007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88.204899999999995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89.674000000000007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91.051699999999997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89.760199999999998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88.280699999999996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87.183099999999996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91.343699999999998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89.907899999999998</v>
      </c>
    </row>
  </sheetData>
  <mergeCells count="22">
    <mergeCell ref="H25:I25"/>
    <mergeCell ref="H20:I20"/>
    <mergeCell ref="H21:I21"/>
    <mergeCell ref="H22:I22"/>
    <mergeCell ref="H11:I11"/>
    <mergeCell ref="H12:I12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I28" sqref="I28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91.6434</v>
      </c>
      <c r="C3" s="4">
        <f t="shared" ref="C3:F12" si="0">INDEX($R$3:$R$52, C$2+$A3+1)</f>
        <v>92.610600000000005</v>
      </c>
      <c r="D3" s="4">
        <f t="shared" si="0"/>
        <v>91.976900000000001</v>
      </c>
      <c r="E3" s="4">
        <f t="shared" si="0"/>
        <v>92.462699999999998</v>
      </c>
      <c r="F3" s="5">
        <f t="shared" si="0"/>
        <v>92.654899999999998</v>
      </c>
      <c r="G3" s="3"/>
      <c r="H3" s="23">
        <f>AVERAGE(B3:F12)</f>
        <v>92.273970000000006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91.6434</v>
      </c>
    </row>
    <row r="4" spans="1:18" x14ac:dyDescent="0.45">
      <c r="A4" s="9">
        <v>5</v>
      </c>
      <c r="B4" s="4">
        <f t="shared" ref="B4:B12" si="1">INDEX($R$3:$R$52, B$2+$A4+1)</f>
        <v>92.479900000000001</v>
      </c>
      <c r="C4" s="4">
        <f t="shared" si="0"/>
        <v>93.042699999999996</v>
      </c>
      <c r="D4" s="4">
        <f t="shared" si="0"/>
        <v>92.6982</v>
      </c>
      <c r="E4" s="4">
        <f t="shared" si="0"/>
        <v>92.325000000000003</v>
      </c>
      <c r="F4" s="5">
        <f t="shared" si="0"/>
        <v>92.613100000000003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92.610600000000005</v>
      </c>
    </row>
    <row r="5" spans="1:18" ht="17.5" thickBot="1" x14ac:dyDescent="0.5">
      <c r="A5" s="9">
        <v>10</v>
      </c>
      <c r="B5" s="4">
        <f t="shared" si="1"/>
        <v>92.296599999999998</v>
      </c>
      <c r="C5" s="4">
        <f t="shared" si="0"/>
        <v>91.303200000000004</v>
      </c>
      <c r="D5" s="4">
        <f t="shared" si="0"/>
        <v>92.678100000000001</v>
      </c>
      <c r="E5" s="4">
        <f t="shared" si="0"/>
        <v>91.635599999999997</v>
      </c>
      <c r="F5" s="5">
        <f t="shared" si="0"/>
        <v>91.560500000000005</v>
      </c>
      <c r="G5" s="3"/>
      <c r="H5" s="14">
        <f>_xlfn.STDEV.P(B3:F12)</f>
        <v>0.61178053949108169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91.976900000000001</v>
      </c>
    </row>
    <row r="6" spans="1:18" x14ac:dyDescent="0.45">
      <c r="A6" s="9">
        <v>15</v>
      </c>
      <c r="B6" s="4">
        <f t="shared" si="1"/>
        <v>90.602199999999996</v>
      </c>
      <c r="C6" s="4">
        <f t="shared" si="0"/>
        <v>92.426400000000001</v>
      </c>
      <c r="D6" s="4">
        <f t="shared" si="0"/>
        <v>92.697400000000002</v>
      </c>
      <c r="E6" s="4">
        <f t="shared" si="0"/>
        <v>91.374799999999993</v>
      </c>
      <c r="F6" s="5">
        <f t="shared" si="0"/>
        <v>92.198499999999996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92.462699999999998</v>
      </c>
    </row>
    <row r="7" spans="1:18" ht="17.5" thickBot="1" x14ac:dyDescent="0.5">
      <c r="A7" s="9">
        <v>20</v>
      </c>
      <c r="B7" s="4">
        <f t="shared" si="1"/>
        <v>93.1173</v>
      </c>
      <c r="C7" s="4">
        <f t="shared" si="0"/>
        <v>92.247799999999998</v>
      </c>
      <c r="D7" s="4">
        <f t="shared" si="0"/>
        <v>92.287099999999995</v>
      </c>
      <c r="E7" s="4">
        <f t="shared" si="0"/>
        <v>92.119600000000005</v>
      </c>
      <c r="F7" s="5">
        <f t="shared" si="0"/>
        <v>92.213499999999996</v>
      </c>
      <c r="G7" s="3"/>
      <c r="H7" s="23" t="str">
        <f>TEXT(H3-_xlfn.NORM.INV(0.975, 0, 1)*H5/IF(H12="ALL", SQRT(50), 1), "0.00")&amp;" ~ "&amp;TEXT(H3+_xlfn.NORM.INV(0.975, 0, 1)*H5/IF(H12="ALL", SQRT(50), 1), "0.00")</f>
        <v>92.10 ~ 92.44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92.654899999999998</v>
      </c>
    </row>
    <row r="8" spans="1:18" x14ac:dyDescent="0.45">
      <c r="A8" s="9">
        <v>25</v>
      </c>
      <c r="B8" s="4">
        <f t="shared" si="1"/>
        <v>92.117500000000007</v>
      </c>
      <c r="C8" s="4">
        <f t="shared" si="0"/>
        <v>93.172399999999996</v>
      </c>
      <c r="D8" s="4">
        <f t="shared" si="0"/>
        <v>91.8078</v>
      </c>
      <c r="E8" s="4">
        <f t="shared" si="0"/>
        <v>93.346699999999998</v>
      </c>
      <c r="F8" s="5">
        <f t="shared" si="0"/>
        <v>91.260800000000003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92.479900000000001</v>
      </c>
    </row>
    <row r="9" spans="1:18" ht="17.5" thickBot="1" x14ac:dyDescent="0.5">
      <c r="A9" s="9">
        <v>30</v>
      </c>
      <c r="B9" s="4">
        <f t="shared" si="1"/>
        <v>92.956699999999998</v>
      </c>
      <c r="C9" s="4">
        <f t="shared" si="0"/>
        <v>91.319000000000003</v>
      </c>
      <c r="D9" s="4">
        <f t="shared" si="0"/>
        <v>92.883099999999999</v>
      </c>
      <c r="E9" s="4">
        <f t="shared" si="0"/>
        <v>93.103099999999998</v>
      </c>
      <c r="F9" s="5">
        <f t="shared" si="0"/>
        <v>92.34</v>
      </c>
      <c r="G9" s="3"/>
      <c r="H9" s="14" t="str">
        <f>TEXT(H3-_xlfn.NORM.INV(0.995, 0, 1)*H5/IF(H12="ALL", SQRT(50), 1), "0.00")&amp;" ~ "&amp;TEXT(H3+_xlfn.NORM.INV(0.995, 0, 1)*H5/IF(H12="ALL", SQRT(50), 1), "0.00")</f>
        <v>92.05 ~ 92.50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93.042699999999996</v>
      </c>
    </row>
    <row r="10" spans="1:18" x14ac:dyDescent="0.45">
      <c r="A10" s="9">
        <v>35</v>
      </c>
      <c r="B10" s="4">
        <f t="shared" si="1"/>
        <v>92.211299999999994</v>
      </c>
      <c r="C10" s="4">
        <f t="shared" si="0"/>
        <v>93.011200000000002</v>
      </c>
      <c r="D10" s="4">
        <f t="shared" si="0"/>
        <v>92.084299999999999</v>
      </c>
      <c r="E10" s="4">
        <f t="shared" si="0"/>
        <v>93.185199999999995</v>
      </c>
      <c r="F10" s="5">
        <f t="shared" si="0"/>
        <v>92.548900000000003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92.6982</v>
      </c>
    </row>
    <row r="11" spans="1:18" ht="17.5" thickBot="1" x14ac:dyDescent="0.5">
      <c r="A11" s="9">
        <v>40</v>
      </c>
      <c r="B11" s="4">
        <f t="shared" si="1"/>
        <v>92.171199999999999</v>
      </c>
      <c r="C11" s="4">
        <f t="shared" si="0"/>
        <v>92.562100000000001</v>
      </c>
      <c r="D11" s="4">
        <f t="shared" si="0"/>
        <v>92.291700000000006</v>
      </c>
      <c r="E11" s="4">
        <f t="shared" si="0"/>
        <v>92.356099999999998</v>
      </c>
      <c r="F11" s="5">
        <f t="shared" si="0"/>
        <v>92.871200000000002</v>
      </c>
      <c r="G11" s="3"/>
      <c r="H11" s="14" t="str">
        <f>TEXT(H3-_xlfn.NORM.INV(0.9995, 0, 1)*H5/IF(H12="ALL", SQRT(50), 1), "0.00")&amp;" ~ "&amp;TEXT(H3+_xlfn.NORM.INV(0.9995, 0, 1)*H5/IF(H12="ALL", SQRT(50), 1), "0.00")</f>
        <v>91.99 ~ 92.56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92.325000000000003</v>
      </c>
    </row>
    <row r="12" spans="1:18" ht="17.5" thickBot="1" x14ac:dyDescent="0.5">
      <c r="A12" s="10">
        <v>45</v>
      </c>
      <c r="B12" s="6">
        <f t="shared" si="1"/>
        <v>91.378500000000003</v>
      </c>
      <c r="C12" s="6">
        <f t="shared" si="0"/>
        <v>91.984300000000005</v>
      </c>
      <c r="D12" s="6">
        <f t="shared" si="0"/>
        <v>91.154700000000005</v>
      </c>
      <c r="E12" s="6">
        <f t="shared" si="0"/>
        <v>92.727199999999996</v>
      </c>
      <c r="F12" s="7">
        <f t="shared" si="0"/>
        <v>91.587500000000006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92.613100000000003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92.296599999999998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91.303200000000004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92.678100000000001</v>
      </c>
    </row>
    <row r="16" spans="1:18" ht="17.5" thickBot="1" x14ac:dyDescent="0.5">
      <c r="A16" s="9">
        <v>0</v>
      </c>
      <c r="B16" s="4">
        <f>INDEX($R$54:$R$103, B$15+$A16+1)</f>
        <v>93.411000000000001</v>
      </c>
      <c r="C16" s="4">
        <f t="shared" ref="C16:F25" si="2">INDEX($R$54:$R$103, C$15+$A16+1)</f>
        <v>92.134699999999995</v>
      </c>
      <c r="D16" s="4">
        <f t="shared" si="2"/>
        <v>91.332499999999996</v>
      </c>
      <c r="E16" s="4">
        <f t="shared" si="2"/>
        <v>90.118099999999998</v>
      </c>
      <c r="F16" s="5">
        <f t="shared" si="2"/>
        <v>89.631</v>
      </c>
      <c r="G16" s="3"/>
      <c r="H16" s="23">
        <f>AVERAGE(B16:F25)</f>
        <v>90.894912000000019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91.635599999999997</v>
      </c>
    </row>
    <row r="17" spans="1:18" x14ac:dyDescent="0.45">
      <c r="A17" s="9">
        <v>5</v>
      </c>
      <c r="B17" s="4">
        <f t="shared" ref="B17:B25" si="3">INDEX($R$54:$R$103, B$15+$A17+1)</f>
        <v>91.665800000000004</v>
      </c>
      <c r="C17" s="4">
        <f t="shared" si="2"/>
        <v>91.634699999999995</v>
      </c>
      <c r="D17" s="4">
        <f t="shared" si="2"/>
        <v>89.392600000000002</v>
      </c>
      <c r="E17" s="4">
        <f t="shared" si="2"/>
        <v>91.258799999999994</v>
      </c>
      <c r="F17" s="5">
        <f t="shared" si="2"/>
        <v>88.036799999999999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91.560500000000005</v>
      </c>
    </row>
    <row r="18" spans="1:18" ht="17.5" thickBot="1" x14ac:dyDescent="0.5">
      <c r="A18" s="9">
        <v>10</v>
      </c>
      <c r="B18" s="4">
        <f t="shared" si="3"/>
        <v>92.320800000000006</v>
      </c>
      <c r="C18" s="4">
        <f t="shared" si="2"/>
        <v>90.421300000000002</v>
      </c>
      <c r="D18" s="4">
        <f t="shared" si="2"/>
        <v>88.358099999999993</v>
      </c>
      <c r="E18" s="4">
        <f t="shared" si="2"/>
        <v>89.389499999999998</v>
      </c>
      <c r="F18" s="5">
        <f t="shared" si="2"/>
        <v>90.565399999999997</v>
      </c>
      <c r="G18" s="3"/>
      <c r="H18" s="14">
        <f>_xlfn.STDEV.P(B16:F25)</f>
        <v>1.1599447175861448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90.602199999999996</v>
      </c>
    </row>
    <row r="19" spans="1:18" x14ac:dyDescent="0.45">
      <c r="A19" s="9">
        <v>15</v>
      </c>
      <c r="B19" s="4">
        <f t="shared" si="3"/>
        <v>89.845399999999998</v>
      </c>
      <c r="C19" s="4">
        <f t="shared" si="2"/>
        <v>90.602900000000005</v>
      </c>
      <c r="D19" s="4">
        <f t="shared" si="2"/>
        <v>92.322599999999994</v>
      </c>
      <c r="E19" s="4">
        <f t="shared" si="2"/>
        <v>90.564300000000003</v>
      </c>
      <c r="F19" s="5">
        <f t="shared" si="2"/>
        <v>88.234399999999994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92.426400000000001</v>
      </c>
    </row>
    <row r="20" spans="1:18" ht="17.5" thickBot="1" x14ac:dyDescent="0.5">
      <c r="A20" s="9">
        <v>20</v>
      </c>
      <c r="B20" s="4">
        <f t="shared" si="3"/>
        <v>91.326300000000003</v>
      </c>
      <c r="C20" s="4">
        <f t="shared" si="2"/>
        <v>91.305000000000007</v>
      </c>
      <c r="D20" s="4">
        <f t="shared" si="2"/>
        <v>91.357699999999994</v>
      </c>
      <c r="E20" s="4">
        <f t="shared" si="2"/>
        <v>91.582099999999997</v>
      </c>
      <c r="F20" s="5">
        <f t="shared" si="2"/>
        <v>91.611099999999993</v>
      </c>
      <c r="G20" s="3"/>
      <c r="H20" s="23" t="str">
        <f>TEXT(H16-_xlfn.NORM.INV(0.975, 0, 1)*H18/IF(H25="ALL", SQRT(50), 1), "0.00")&amp;" ~ "&amp;TEXT(H16+_xlfn.NORM.INV(0.975, 0, 1)*H18/IF(H25="ALL", SQRT(50), 1), "0.00")</f>
        <v>90.57 ~ 91.22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92.697400000000002</v>
      </c>
    </row>
    <row r="21" spans="1:18" x14ac:dyDescent="0.45">
      <c r="A21" s="9">
        <v>25</v>
      </c>
      <c r="B21" s="4">
        <f t="shared" si="3"/>
        <v>92.823999999999998</v>
      </c>
      <c r="C21" s="4">
        <f t="shared" si="2"/>
        <v>91.309899999999999</v>
      </c>
      <c r="D21" s="4">
        <f t="shared" si="2"/>
        <v>90.104100000000003</v>
      </c>
      <c r="E21" s="4">
        <f t="shared" si="2"/>
        <v>90.061300000000003</v>
      </c>
      <c r="F21" s="5">
        <f t="shared" si="2"/>
        <v>91.314800000000005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91.374799999999993</v>
      </c>
    </row>
    <row r="22" spans="1:18" ht="17.5" thickBot="1" x14ac:dyDescent="0.5">
      <c r="A22" s="9">
        <v>30</v>
      </c>
      <c r="B22" s="4">
        <f t="shared" si="3"/>
        <v>92.013900000000007</v>
      </c>
      <c r="C22" s="4">
        <f t="shared" si="2"/>
        <v>91.130200000000002</v>
      </c>
      <c r="D22" s="4">
        <f t="shared" si="2"/>
        <v>91.73</v>
      </c>
      <c r="E22" s="4">
        <f t="shared" si="2"/>
        <v>88.971000000000004</v>
      </c>
      <c r="F22" s="5">
        <f t="shared" si="2"/>
        <v>91.229200000000006</v>
      </c>
      <c r="G22" s="3"/>
      <c r="H22" s="14" t="str">
        <f>TEXT(H16-_xlfn.NORM.INV(0.995, 0, 1)*H18/IF(H25="ALL", SQRT(50), 1), "0.00")&amp;" ~ "&amp;TEXT(H16+_xlfn.NORM.INV(0.995, 0, 1)*H18/IF(H25="ALL", SQRT(50), 1), "0.00")</f>
        <v>90.47 ~ 91.32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92.198499999999996</v>
      </c>
    </row>
    <row r="23" spans="1:18" x14ac:dyDescent="0.45">
      <c r="A23" s="9">
        <v>35</v>
      </c>
      <c r="B23" s="4">
        <f t="shared" si="3"/>
        <v>90.824399999999997</v>
      </c>
      <c r="C23" s="4">
        <f t="shared" si="2"/>
        <v>91.453299999999999</v>
      </c>
      <c r="D23" s="4">
        <f t="shared" si="2"/>
        <v>90.253699999999995</v>
      </c>
      <c r="E23" s="4">
        <f t="shared" si="2"/>
        <v>91.470500000000001</v>
      </c>
      <c r="F23" s="5">
        <f t="shared" si="2"/>
        <v>90.445700000000002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93.1173</v>
      </c>
    </row>
    <row r="24" spans="1:18" ht="17.5" thickBot="1" x14ac:dyDescent="0.5">
      <c r="A24" s="9">
        <v>40</v>
      </c>
      <c r="B24" s="4">
        <f t="shared" si="3"/>
        <v>90.8994</v>
      </c>
      <c r="C24" s="4">
        <f t="shared" si="2"/>
        <v>91.459100000000007</v>
      </c>
      <c r="D24" s="4">
        <f t="shared" si="2"/>
        <v>89.931700000000006</v>
      </c>
      <c r="E24" s="4">
        <f t="shared" si="2"/>
        <v>91.438699999999997</v>
      </c>
      <c r="F24" s="5">
        <f t="shared" si="2"/>
        <v>92.020600000000002</v>
      </c>
      <c r="G24" s="3"/>
      <c r="H24" s="14" t="str">
        <f>TEXT(H16-_xlfn.NORM.INV(0.9995, 0, 1)*H18/IF(H25="ALL", SQRT(50), 1), "0.00")&amp;" ~ "&amp;TEXT(H16+_xlfn.NORM.INV(0.9995, 0, 1)*H18/IF(H25="ALL", SQRT(50), 1), "0.00")</f>
        <v>90.36 ~ 91.43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92.247799999999998</v>
      </c>
    </row>
    <row r="25" spans="1:18" ht="17.5" thickBot="1" x14ac:dyDescent="0.5">
      <c r="A25" s="10">
        <v>45</v>
      </c>
      <c r="B25" s="6">
        <f t="shared" si="3"/>
        <v>91.658699999999996</v>
      </c>
      <c r="C25" s="6">
        <f t="shared" si="2"/>
        <v>91.182900000000004</v>
      </c>
      <c r="D25" s="6">
        <f t="shared" si="2"/>
        <v>89.342399999999998</v>
      </c>
      <c r="E25" s="6">
        <f t="shared" si="2"/>
        <v>90.432000000000002</v>
      </c>
      <c r="F25" s="7">
        <f t="shared" si="2"/>
        <v>92.821200000000005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92.287099999999995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92.119600000000005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92.213499999999996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92.117500000000007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93.172399999999996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91.8078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93.346699999999998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91.260800000000003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92.956699999999998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91.319000000000003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92.883099999999999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93.103099999999998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92.34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92.211299999999994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93.011200000000002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92.084299999999999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93.185199999999995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92.548900000000003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92.171199999999999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92.562100000000001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92.291700000000006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92.356099999999998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92.871200000000002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91.378500000000003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91.984300000000005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91.154700000000005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92.727199999999996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91.587500000000006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93.411000000000001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92.134699999999995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91.332499999999996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90.118099999999998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89.631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91.665800000000004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91.634699999999995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89.392600000000002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91.258799999999994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88.036799999999999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92.320800000000006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90.421300000000002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88.358099999999993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89.389499999999998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90.565399999999997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89.845399999999998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90.602900000000005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92.322599999999994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90.564300000000003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88.234399999999994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91.326300000000003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91.305000000000007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91.357699999999994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91.582099999999997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91.611099999999993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92.823999999999998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91.309899999999999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90.104100000000003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90.061300000000003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91.314800000000005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92.013900000000007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91.130200000000002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91.73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88.971000000000004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91.229200000000006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90.824399999999997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91.453299999999999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90.253699999999995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91.470500000000001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90.445700000000002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90.8994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91.459100000000007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89.931700000000006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91.438699999999997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92.020600000000002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91.658699999999996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91.182900000000004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89.342399999999998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90.432000000000002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92.821200000000005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I29" sqref="I2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92.582599999999999</v>
      </c>
      <c r="C3" s="4">
        <f t="shared" ref="C3:F12" si="0">INDEX($R$3:$R$52, C$2+$A3+1)</f>
        <v>92.816999999999993</v>
      </c>
      <c r="D3" s="4">
        <f t="shared" si="0"/>
        <v>93.339500000000001</v>
      </c>
      <c r="E3" s="4">
        <f t="shared" si="0"/>
        <v>93.357299999999995</v>
      </c>
      <c r="F3" s="5">
        <f t="shared" si="0"/>
        <v>92.310400000000001</v>
      </c>
      <c r="G3" s="3"/>
      <c r="H3" s="23">
        <f>AVERAGE(B3:F12)</f>
        <v>92.265519999999981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92.582599999999999</v>
      </c>
    </row>
    <row r="4" spans="1:18" x14ac:dyDescent="0.45">
      <c r="A4" s="9">
        <v>5</v>
      </c>
      <c r="B4" s="4">
        <f t="shared" ref="B4:B12" si="1">INDEX($R$3:$R$52, B$2+$A4+1)</f>
        <v>91.765000000000001</v>
      </c>
      <c r="C4" s="4">
        <f t="shared" si="0"/>
        <v>91.846800000000002</v>
      </c>
      <c r="D4" s="4">
        <f t="shared" si="0"/>
        <v>92.869399999999999</v>
      </c>
      <c r="E4" s="4">
        <f t="shared" si="0"/>
        <v>93.139899999999997</v>
      </c>
      <c r="F4" s="5">
        <f t="shared" si="0"/>
        <v>92.024699999999996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92.816999999999993</v>
      </c>
    </row>
    <row r="5" spans="1:18" ht="17.5" thickBot="1" x14ac:dyDescent="0.5">
      <c r="A5" s="9">
        <v>10</v>
      </c>
      <c r="B5" s="4">
        <f t="shared" si="1"/>
        <v>93.081999999999994</v>
      </c>
      <c r="C5" s="4">
        <f t="shared" si="0"/>
        <v>91.492800000000003</v>
      </c>
      <c r="D5" s="4">
        <f t="shared" si="0"/>
        <v>92.222700000000003</v>
      </c>
      <c r="E5" s="4">
        <f t="shared" si="0"/>
        <v>92.444299999999998</v>
      </c>
      <c r="F5" s="5">
        <f t="shared" si="0"/>
        <v>91.606399999999994</v>
      </c>
      <c r="G5" s="3"/>
      <c r="H5" s="14">
        <f>_xlfn.STDEV.P(B3:F12)</f>
        <v>0.72147941259609027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93.339500000000001</v>
      </c>
    </row>
    <row r="6" spans="1:18" x14ac:dyDescent="0.45">
      <c r="A6" s="9">
        <v>15</v>
      </c>
      <c r="B6" s="4">
        <f t="shared" si="1"/>
        <v>93.139700000000005</v>
      </c>
      <c r="C6" s="4">
        <f t="shared" si="0"/>
        <v>92.414100000000005</v>
      </c>
      <c r="D6" s="4">
        <f t="shared" si="0"/>
        <v>90.8262</v>
      </c>
      <c r="E6" s="4">
        <f t="shared" si="0"/>
        <v>92.102599999999995</v>
      </c>
      <c r="F6" s="5">
        <f t="shared" si="0"/>
        <v>91.712699999999998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93.357299999999995</v>
      </c>
    </row>
    <row r="7" spans="1:18" ht="17.5" thickBot="1" x14ac:dyDescent="0.5">
      <c r="A7" s="9">
        <v>20</v>
      </c>
      <c r="B7" s="4">
        <f t="shared" si="1"/>
        <v>92.248500000000007</v>
      </c>
      <c r="C7" s="4">
        <f t="shared" si="0"/>
        <v>92.6952</v>
      </c>
      <c r="D7" s="4">
        <f t="shared" si="0"/>
        <v>92.040300000000002</v>
      </c>
      <c r="E7" s="4">
        <f t="shared" si="0"/>
        <v>92.936800000000005</v>
      </c>
      <c r="F7" s="5">
        <f t="shared" si="0"/>
        <v>91.219099999999997</v>
      </c>
      <c r="G7" s="3"/>
      <c r="H7" s="23" t="str">
        <f>TEXT(H3-_xlfn.NORM.INV(0.975, 0, 1)*H5/IF(H12="ALL", SQRT(50), 1), "0.00")&amp;" ~ "&amp;TEXT(H3+_xlfn.NORM.INV(0.975, 0, 1)*H5/IF(H12="ALL", SQRT(50), 1), "0.00")</f>
        <v>92.07 ~ 92.47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92.310400000000001</v>
      </c>
    </row>
    <row r="8" spans="1:18" x14ac:dyDescent="0.45">
      <c r="A8" s="9">
        <v>25</v>
      </c>
      <c r="B8" s="4">
        <f t="shared" si="1"/>
        <v>93.547399999999996</v>
      </c>
      <c r="C8" s="4">
        <f t="shared" si="0"/>
        <v>92.047600000000003</v>
      </c>
      <c r="D8" s="4">
        <f t="shared" si="0"/>
        <v>92.388499999999993</v>
      </c>
      <c r="E8" s="4">
        <f t="shared" si="0"/>
        <v>92.218000000000004</v>
      </c>
      <c r="F8" s="5">
        <f t="shared" si="0"/>
        <v>93.333600000000004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91.765000000000001</v>
      </c>
    </row>
    <row r="9" spans="1:18" ht="17.5" thickBot="1" x14ac:dyDescent="0.5">
      <c r="A9" s="9">
        <v>30</v>
      </c>
      <c r="B9" s="4">
        <f t="shared" si="1"/>
        <v>89.813900000000004</v>
      </c>
      <c r="C9" s="4">
        <f t="shared" si="0"/>
        <v>91.486800000000002</v>
      </c>
      <c r="D9" s="4">
        <f t="shared" si="0"/>
        <v>91.992999999999995</v>
      </c>
      <c r="E9" s="4">
        <f t="shared" si="0"/>
        <v>93.230199999999996</v>
      </c>
      <c r="F9" s="5">
        <f t="shared" si="0"/>
        <v>91.251999999999995</v>
      </c>
      <c r="G9" s="3"/>
      <c r="H9" s="14" t="str">
        <f>TEXT(H3-_xlfn.NORM.INV(0.995, 0, 1)*H5/IF(H12="ALL", SQRT(50), 1), "0.00")&amp;" ~ "&amp;TEXT(H3+_xlfn.NORM.INV(0.995, 0, 1)*H5/IF(H12="ALL", SQRT(50), 1), "0.00")</f>
        <v>92.00 ~ 92.53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91.846800000000002</v>
      </c>
    </row>
    <row r="10" spans="1:18" x14ac:dyDescent="0.45">
      <c r="A10" s="9">
        <v>35</v>
      </c>
      <c r="B10" s="4">
        <f t="shared" si="1"/>
        <v>93.148700000000005</v>
      </c>
      <c r="C10" s="4">
        <f t="shared" si="0"/>
        <v>92.024799999999999</v>
      </c>
      <c r="D10" s="4">
        <f t="shared" si="0"/>
        <v>91.836699999999993</v>
      </c>
      <c r="E10" s="4">
        <f t="shared" si="0"/>
        <v>92.336200000000005</v>
      </c>
      <c r="F10" s="5">
        <f t="shared" si="0"/>
        <v>92.229900000000001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92.869399999999999</v>
      </c>
    </row>
    <row r="11" spans="1:18" ht="17.5" thickBot="1" x14ac:dyDescent="0.5">
      <c r="A11" s="9">
        <v>40</v>
      </c>
      <c r="B11" s="4">
        <f t="shared" si="1"/>
        <v>92.666200000000003</v>
      </c>
      <c r="C11" s="4">
        <f t="shared" si="0"/>
        <v>92.157799999999995</v>
      </c>
      <c r="D11" s="4">
        <f t="shared" si="0"/>
        <v>92.278300000000002</v>
      </c>
      <c r="E11" s="4">
        <f t="shared" si="0"/>
        <v>92.370199999999997</v>
      </c>
      <c r="F11" s="5">
        <f t="shared" si="0"/>
        <v>93.111199999999997</v>
      </c>
      <c r="G11" s="3"/>
      <c r="H11" s="14" t="str">
        <f>TEXT(H3-_xlfn.NORM.INV(0.9995, 0, 1)*H5/IF(H12="ALL", SQRT(50), 1), "0.00")&amp;" ~ "&amp;TEXT(H3+_xlfn.NORM.INV(0.9995, 0, 1)*H5/IF(H12="ALL", SQRT(50), 1), "0.00")</f>
        <v>91.93 ~ 92.60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93.139899999999997</v>
      </c>
    </row>
    <row r="12" spans="1:18" ht="17.5" thickBot="1" x14ac:dyDescent="0.5">
      <c r="A12" s="10">
        <v>45</v>
      </c>
      <c r="B12" s="6">
        <f t="shared" si="1"/>
        <v>91.625100000000003</v>
      </c>
      <c r="C12" s="6">
        <f t="shared" si="0"/>
        <v>91.602400000000003</v>
      </c>
      <c r="D12" s="6">
        <f t="shared" si="0"/>
        <v>92.722899999999996</v>
      </c>
      <c r="E12" s="6">
        <f t="shared" si="0"/>
        <v>91.638300000000001</v>
      </c>
      <c r="F12" s="7">
        <f t="shared" si="0"/>
        <v>91.9803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92.024699999999996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93.081999999999994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91.492800000000003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92.222700000000003</v>
      </c>
    </row>
    <row r="16" spans="1:18" ht="17.5" thickBot="1" x14ac:dyDescent="0.5">
      <c r="A16" s="9">
        <v>0</v>
      </c>
      <c r="B16" s="4">
        <f>INDEX($R$54:$R$103, B$15+$A16+1)</f>
        <v>92.627099999999999</v>
      </c>
      <c r="C16" s="4">
        <f t="shared" ref="C16:F25" si="2">INDEX($R$54:$R$103, C$15+$A16+1)</f>
        <v>90.9846</v>
      </c>
      <c r="D16" s="4">
        <f t="shared" si="2"/>
        <v>90.398700000000005</v>
      </c>
      <c r="E16" s="4">
        <f t="shared" si="2"/>
        <v>91.591800000000006</v>
      </c>
      <c r="F16" s="5">
        <f t="shared" si="2"/>
        <v>88.751199999999997</v>
      </c>
      <c r="G16" s="3"/>
      <c r="H16" s="23">
        <f>AVERAGE(B16:F25)</f>
        <v>90.369673999999989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92.444299999999998</v>
      </c>
    </row>
    <row r="17" spans="1:18" x14ac:dyDescent="0.45">
      <c r="A17" s="9">
        <v>5</v>
      </c>
      <c r="B17" s="4">
        <f t="shared" ref="B17:B25" si="3">INDEX($R$54:$R$103, B$15+$A17+1)</f>
        <v>90.914599999999993</v>
      </c>
      <c r="C17" s="4">
        <f t="shared" si="2"/>
        <v>87.875500000000002</v>
      </c>
      <c r="D17" s="4">
        <f t="shared" si="2"/>
        <v>89.931600000000003</v>
      </c>
      <c r="E17" s="4">
        <f t="shared" si="2"/>
        <v>90.718999999999994</v>
      </c>
      <c r="F17" s="5">
        <f t="shared" si="2"/>
        <v>90.009699999999995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91.606399999999994</v>
      </c>
    </row>
    <row r="18" spans="1:18" ht="17.5" thickBot="1" x14ac:dyDescent="0.5">
      <c r="A18" s="9">
        <v>10</v>
      </c>
      <c r="B18" s="4">
        <f t="shared" si="3"/>
        <v>88.224400000000003</v>
      </c>
      <c r="C18" s="4">
        <f t="shared" si="2"/>
        <v>89.994299999999996</v>
      </c>
      <c r="D18" s="4">
        <f t="shared" si="2"/>
        <v>88.474000000000004</v>
      </c>
      <c r="E18" s="4">
        <f t="shared" si="2"/>
        <v>91.461299999999994</v>
      </c>
      <c r="F18" s="5">
        <f t="shared" si="2"/>
        <v>90.521199999999993</v>
      </c>
      <c r="G18" s="3"/>
      <c r="H18" s="14">
        <f>_xlfn.STDEV.P(B16:F25)</f>
        <v>1.2594100463010449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93.139700000000005</v>
      </c>
    </row>
    <row r="19" spans="1:18" x14ac:dyDescent="0.45">
      <c r="A19" s="9">
        <v>15</v>
      </c>
      <c r="B19" s="4">
        <f t="shared" si="3"/>
        <v>90.978899999999996</v>
      </c>
      <c r="C19" s="4">
        <f t="shared" si="2"/>
        <v>90.441800000000001</v>
      </c>
      <c r="D19" s="4">
        <f t="shared" si="2"/>
        <v>90.868899999999996</v>
      </c>
      <c r="E19" s="4">
        <f t="shared" si="2"/>
        <v>90.5047</v>
      </c>
      <c r="F19" s="5">
        <f t="shared" si="2"/>
        <v>89.786699999999996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92.414100000000005</v>
      </c>
    </row>
    <row r="20" spans="1:18" ht="17.5" thickBot="1" x14ac:dyDescent="0.5">
      <c r="A20" s="9">
        <v>20</v>
      </c>
      <c r="B20" s="4">
        <f t="shared" si="3"/>
        <v>91.007199999999997</v>
      </c>
      <c r="C20" s="4">
        <f t="shared" si="2"/>
        <v>91.971000000000004</v>
      </c>
      <c r="D20" s="4">
        <f t="shared" si="2"/>
        <v>88.748599999999996</v>
      </c>
      <c r="E20" s="4">
        <f t="shared" si="2"/>
        <v>90.330699999999993</v>
      </c>
      <c r="F20" s="5">
        <f t="shared" si="2"/>
        <v>91.350300000000004</v>
      </c>
      <c r="G20" s="3"/>
      <c r="H20" s="23" t="str">
        <f>TEXT(H16-_xlfn.NORM.INV(0.975, 0, 1)*H18/IF(H25="ALL", SQRT(50), 1), "0.00")&amp;" ~ "&amp;TEXT(H16+_xlfn.NORM.INV(0.975, 0, 1)*H18/IF(H25="ALL", SQRT(50), 1), "0.00")</f>
        <v>90.02 ~ 90.72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90.8262</v>
      </c>
    </row>
    <row r="21" spans="1:18" x14ac:dyDescent="0.45">
      <c r="A21" s="9">
        <v>25</v>
      </c>
      <c r="B21" s="4">
        <f t="shared" si="3"/>
        <v>89.1053</v>
      </c>
      <c r="C21" s="4">
        <f t="shared" si="2"/>
        <v>90.323800000000006</v>
      </c>
      <c r="D21" s="4">
        <f t="shared" si="2"/>
        <v>92.555499999999995</v>
      </c>
      <c r="E21" s="4">
        <f t="shared" si="2"/>
        <v>88.3643</v>
      </c>
      <c r="F21" s="5">
        <f t="shared" si="2"/>
        <v>90.240899999999996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92.102599999999995</v>
      </c>
    </row>
    <row r="22" spans="1:18" ht="17.5" thickBot="1" x14ac:dyDescent="0.5">
      <c r="A22" s="9">
        <v>30</v>
      </c>
      <c r="B22" s="4">
        <f t="shared" si="3"/>
        <v>91.006299999999996</v>
      </c>
      <c r="C22" s="4">
        <f t="shared" si="2"/>
        <v>90.392200000000003</v>
      </c>
      <c r="D22" s="4">
        <f t="shared" si="2"/>
        <v>89.705299999999994</v>
      </c>
      <c r="E22" s="4">
        <f t="shared" si="2"/>
        <v>89.777199999999993</v>
      </c>
      <c r="F22" s="5">
        <f t="shared" si="2"/>
        <v>91.437899999999999</v>
      </c>
      <c r="G22" s="3"/>
      <c r="H22" s="14" t="str">
        <f>TEXT(H16-_xlfn.NORM.INV(0.995, 0, 1)*H18/IF(H25="ALL", SQRT(50), 1), "0.00")&amp;" ~ "&amp;TEXT(H16+_xlfn.NORM.INV(0.995, 0, 1)*H18/IF(H25="ALL", SQRT(50), 1), "0.00")</f>
        <v>89.91 ~ 90.83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91.712699999999998</v>
      </c>
    </row>
    <row r="23" spans="1:18" x14ac:dyDescent="0.45">
      <c r="A23" s="9">
        <v>35</v>
      </c>
      <c r="B23" s="4">
        <f t="shared" si="3"/>
        <v>92.702500000000001</v>
      </c>
      <c r="C23" s="4">
        <f t="shared" si="2"/>
        <v>90.174800000000005</v>
      </c>
      <c r="D23" s="4">
        <f t="shared" si="2"/>
        <v>91.6935</v>
      </c>
      <c r="E23" s="4">
        <f t="shared" si="2"/>
        <v>88.664400000000001</v>
      </c>
      <c r="F23" s="5">
        <f t="shared" si="2"/>
        <v>90.970699999999994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92.248500000000007</v>
      </c>
    </row>
    <row r="24" spans="1:18" ht="17.5" thickBot="1" x14ac:dyDescent="0.5">
      <c r="A24" s="9">
        <v>40</v>
      </c>
      <c r="B24" s="4">
        <f t="shared" si="3"/>
        <v>92.319100000000006</v>
      </c>
      <c r="C24" s="4">
        <f t="shared" si="2"/>
        <v>89.357399999999998</v>
      </c>
      <c r="D24" s="4">
        <f t="shared" si="2"/>
        <v>89.161600000000007</v>
      </c>
      <c r="E24" s="4">
        <f t="shared" si="2"/>
        <v>88.8994</v>
      </c>
      <c r="F24" s="5">
        <f t="shared" si="2"/>
        <v>90.242199999999997</v>
      </c>
      <c r="G24" s="3"/>
      <c r="H24" s="14" t="str">
        <f>TEXT(H16-_xlfn.NORM.INV(0.9995, 0, 1)*H18/IF(H25="ALL", SQRT(50), 1), "0.00")&amp;" ~ "&amp;TEXT(H16+_xlfn.NORM.INV(0.9995, 0, 1)*H18/IF(H25="ALL", SQRT(50), 1), "0.00")</f>
        <v>89.78 ~ 90.96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92.6952</v>
      </c>
    </row>
    <row r="25" spans="1:18" ht="17.5" thickBot="1" x14ac:dyDescent="0.5">
      <c r="A25" s="10">
        <v>45</v>
      </c>
      <c r="B25" s="6">
        <f t="shared" si="3"/>
        <v>91.065600000000003</v>
      </c>
      <c r="C25" s="6">
        <f t="shared" si="2"/>
        <v>88.352000000000004</v>
      </c>
      <c r="D25" s="6">
        <f t="shared" si="2"/>
        <v>90.019400000000005</v>
      </c>
      <c r="E25" s="6">
        <f t="shared" si="2"/>
        <v>90.084999999999994</v>
      </c>
      <c r="F25" s="7">
        <f t="shared" si="2"/>
        <v>93.399600000000007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92.040300000000002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92.936800000000005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91.219099999999997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93.547399999999996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92.047600000000003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92.388499999999993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92.218000000000004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93.333600000000004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89.813900000000004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91.486800000000002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91.992999999999995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93.230199999999996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91.251999999999995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93.148700000000005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92.024799999999999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91.836699999999993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92.336200000000005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92.229900000000001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92.666200000000003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92.157799999999995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92.278300000000002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92.370199999999997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93.111199999999997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91.625100000000003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91.602400000000003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92.722899999999996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91.638300000000001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91.9803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92.627099999999999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90.9846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90.398700000000005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91.591800000000006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88.751199999999997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90.914599999999993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87.875500000000002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89.931600000000003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90.718999999999994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90.009699999999995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88.224400000000003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89.994299999999996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88.474000000000004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91.461299999999994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90.521199999999993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90.978899999999996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90.441800000000001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90.868899999999996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90.5047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89.786699999999996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91.007199999999997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91.971000000000004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88.748599999999996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90.330699999999993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91.350300000000004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89.1053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90.323800000000006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92.555499999999995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88.3643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90.240899999999996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91.006299999999996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90.392200000000003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89.705299999999994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89.777199999999993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91.437899999999999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92.702500000000001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90.174800000000005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91.6935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88.664400000000001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90.970699999999994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92.319100000000006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89.357399999999998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89.161600000000007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88.8994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90.242199999999997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91.065600000000003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88.352000000000004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90.019400000000005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90.084999999999994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93.399600000000007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H12" sqref="H12:I12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92.485399999999998</v>
      </c>
      <c r="C3" s="4">
        <f t="shared" ref="C3:F12" si="0">INDEX($R$3:$R$52, C$2+$A3+1)</f>
        <v>93.458699999999993</v>
      </c>
      <c r="D3" s="4">
        <f t="shared" si="0"/>
        <v>92.976100000000002</v>
      </c>
      <c r="E3" s="4">
        <f t="shared" si="0"/>
        <v>92.051500000000004</v>
      </c>
      <c r="F3" s="5">
        <f t="shared" si="0"/>
        <v>93.523399999999995</v>
      </c>
      <c r="G3" s="3"/>
      <c r="H3" s="23">
        <f>AVERAGE(B3:F12)</f>
        <v>92.590868000000029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92.485399999999998</v>
      </c>
    </row>
    <row r="4" spans="1:18" x14ac:dyDescent="0.45">
      <c r="A4" s="9">
        <v>5</v>
      </c>
      <c r="B4" s="4">
        <f t="shared" ref="B4:B12" si="1">INDEX($R$3:$R$52, B$2+$A4+1)</f>
        <v>93.388499999999993</v>
      </c>
      <c r="C4" s="4">
        <f t="shared" si="0"/>
        <v>92.109300000000005</v>
      </c>
      <c r="D4" s="4">
        <f t="shared" si="0"/>
        <v>93.756299999999996</v>
      </c>
      <c r="E4" s="4">
        <f t="shared" si="0"/>
        <v>92.211399999999998</v>
      </c>
      <c r="F4" s="5">
        <f t="shared" si="0"/>
        <v>92.521500000000003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93.458699999999993</v>
      </c>
    </row>
    <row r="5" spans="1:18" ht="17.5" thickBot="1" x14ac:dyDescent="0.5">
      <c r="A5" s="9">
        <v>10</v>
      </c>
      <c r="B5" s="4">
        <f t="shared" si="1"/>
        <v>92.260499999999993</v>
      </c>
      <c r="C5" s="4">
        <f t="shared" si="0"/>
        <v>92.703999999999994</v>
      </c>
      <c r="D5" s="4">
        <f t="shared" si="0"/>
        <v>91.383600000000001</v>
      </c>
      <c r="E5" s="4">
        <f t="shared" si="0"/>
        <v>93.556700000000006</v>
      </c>
      <c r="F5" s="5">
        <f t="shared" si="0"/>
        <v>93.638300000000001</v>
      </c>
      <c r="G5" s="3"/>
      <c r="H5" s="14">
        <f>_xlfn.STDEV.P(B3:F12)</f>
        <v>0.77772798906558482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92.976100000000002</v>
      </c>
    </row>
    <row r="6" spans="1:18" x14ac:dyDescent="0.45">
      <c r="A6" s="9">
        <v>15</v>
      </c>
      <c r="B6" s="4">
        <f t="shared" si="1"/>
        <v>93.022099999999995</v>
      </c>
      <c r="C6" s="4">
        <f t="shared" si="0"/>
        <v>91.658699999999996</v>
      </c>
      <c r="D6" s="4">
        <f t="shared" si="0"/>
        <v>92.628799999999998</v>
      </c>
      <c r="E6" s="4">
        <f t="shared" si="0"/>
        <v>93.894999999999996</v>
      </c>
      <c r="F6" s="5">
        <f t="shared" si="0"/>
        <v>92.088300000000004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92.051500000000004</v>
      </c>
    </row>
    <row r="7" spans="1:18" ht="17.5" thickBot="1" x14ac:dyDescent="0.5">
      <c r="A7" s="9">
        <v>20</v>
      </c>
      <c r="B7" s="4">
        <f t="shared" si="1"/>
        <v>91.096500000000006</v>
      </c>
      <c r="C7" s="4">
        <f t="shared" si="0"/>
        <v>91.858800000000002</v>
      </c>
      <c r="D7" s="4">
        <f t="shared" si="0"/>
        <v>92.588099999999997</v>
      </c>
      <c r="E7" s="4">
        <f t="shared" si="0"/>
        <v>92.782899999999998</v>
      </c>
      <c r="F7" s="5">
        <f t="shared" si="0"/>
        <v>92.293000000000006</v>
      </c>
      <c r="G7" s="3"/>
      <c r="H7" s="23" t="str">
        <f>TEXT(H3-_xlfn.NORM.INV(0.975, 0, 1)*H5/IF(H12="ALL", SQRT(50), 1), "0.00")&amp;" ~ "&amp;TEXT(H3+_xlfn.NORM.INV(0.975, 0, 1)*H5/IF(H12="ALL", SQRT(50), 1), "0.00")</f>
        <v>92.38 ~ 92.81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93.523399999999995</v>
      </c>
    </row>
    <row r="8" spans="1:18" x14ac:dyDescent="0.45">
      <c r="A8" s="9">
        <v>25</v>
      </c>
      <c r="B8" s="4">
        <f t="shared" si="1"/>
        <v>93.504999999999995</v>
      </c>
      <c r="C8" s="4">
        <f t="shared" si="0"/>
        <v>92.996499999999997</v>
      </c>
      <c r="D8" s="4">
        <f t="shared" si="0"/>
        <v>92.289000000000001</v>
      </c>
      <c r="E8" s="4">
        <f t="shared" si="0"/>
        <v>92.899900000000002</v>
      </c>
      <c r="F8" s="5">
        <f t="shared" si="0"/>
        <v>93.246799999999993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93.388499999999993</v>
      </c>
    </row>
    <row r="9" spans="1:18" ht="17.5" thickBot="1" x14ac:dyDescent="0.5">
      <c r="A9" s="9">
        <v>30</v>
      </c>
      <c r="B9" s="4">
        <f t="shared" si="1"/>
        <v>92.258799999999994</v>
      </c>
      <c r="C9" s="4">
        <f t="shared" si="0"/>
        <v>93.590299999999999</v>
      </c>
      <c r="D9" s="4">
        <f t="shared" si="0"/>
        <v>93.135599999999997</v>
      </c>
      <c r="E9" s="4">
        <f t="shared" si="0"/>
        <v>92.368099999999998</v>
      </c>
      <c r="F9" s="5">
        <f t="shared" si="0"/>
        <v>92.113299999999995</v>
      </c>
      <c r="G9" s="3"/>
      <c r="H9" s="14" t="str">
        <f>TEXT(H3-_xlfn.NORM.INV(0.995, 0, 1)*H5/IF(H12="ALL", SQRT(50), 1), "0.00")&amp;" ~ "&amp;TEXT(H3+_xlfn.NORM.INV(0.995, 0, 1)*H5/IF(H12="ALL", SQRT(50), 1), "0.00")</f>
        <v>92.31 ~ 92.87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92.109300000000005</v>
      </c>
    </row>
    <row r="10" spans="1:18" x14ac:dyDescent="0.45">
      <c r="A10" s="9">
        <v>35</v>
      </c>
      <c r="B10" s="4">
        <f t="shared" si="1"/>
        <v>93.232100000000003</v>
      </c>
      <c r="C10" s="4">
        <f t="shared" si="0"/>
        <v>93.058899999999994</v>
      </c>
      <c r="D10" s="4">
        <f t="shared" si="0"/>
        <v>90.063199999999995</v>
      </c>
      <c r="E10" s="4">
        <f t="shared" si="0"/>
        <v>93.279600000000002</v>
      </c>
      <c r="F10" s="5">
        <f t="shared" si="0"/>
        <v>92.034999999999997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93.756299999999996</v>
      </c>
    </row>
    <row r="11" spans="1:18" ht="17.5" thickBot="1" x14ac:dyDescent="0.5">
      <c r="A11" s="9">
        <v>40</v>
      </c>
      <c r="B11" s="4">
        <f t="shared" si="1"/>
        <v>91.609099999999998</v>
      </c>
      <c r="C11" s="4">
        <f t="shared" si="0"/>
        <v>92.667400000000001</v>
      </c>
      <c r="D11" s="4">
        <f t="shared" si="0"/>
        <v>91.729100000000003</v>
      </c>
      <c r="E11" s="4">
        <f t="shared" si="0"/>
        <v>93.354699999999994</v>
      </c>
      <c r="F11" s="5">
        <f t="shared" si="0"/>
        <v>92.359700000000004</v>
      </c>
      <c r="G11" s="3"/>
      <c r="H11" s="14" t="str">
        <f>TEXT(H3-_xlfn.NORM.INV(0.9995, 0, 1)*H5/IF(H12="ALL", SQRT(50), 1), "0.00")&amp;" ~ "&amp;TEXT(H3+_xlfn.NORM.INV(0.9995, 0, 1)*H5/IF(H12="ALL", SQRT(50), 1), "0.00")</f>
        <v>92.23 ~ 92.95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92.211399999999998</v>
      </c>
    </row>
    <row r="12" spans="1:18" ht="17.5" thickBot="1" x14ac:dyDescent="0.5">
      <c r="A12" s="10">
        <v>45</v>
      </c>
      <c r="B12" s="6">
        <f t="shared" si="1"/>
        <v>92.726299999999995</v>
      </c>
      <c r="C12" s="6">
        <f t="shared" si="0"/>
        <v>92.737899999999996</v>
      </c>
      <c r="D12" s="6">
        <f t="shared" si="0"/>
        <v>93.215900000000005</v>
      </c>
      <c r="E12" s="6">
        <f t="shared" si="0"/>
        <v>91.179100000000005</v>
      </c>
      <c r="F12" s="7">
        <f t="shared" si="0"/>
        <v>91.954700000000003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92.521500000000003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92.260499999999993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92.703999999999994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91.383600000000001</v>
      </c>
    </row>
    <row r="16" spans="1:18" ht="17.5" thickBot="1" x14ac:dyDescent="0.5">
      <c r="A16" s="9">
        <v>0</v>
      </c>
      <c r="B16" s="4">
        <f>INDEX($R$54:$R$103, B$15+$A16+1)</f>
        <v>92.886399999999995</v>
      </c>
      <c r="C16" s="4">
        <f t="shared" ref="C16:F25" si="2">INDEX($R$54:$R$103, C$15+$A16+1)</f>
        <v>90.972200000000001</v>
      </c>
      <c r="D16" s="4">
        <f t="shared" si="2"/>
        <v>92.971999999999994</v>
      </c>
      <c r="E16" s="4">
        <f t="shared" si="2"/>
        <v>89.506299999999996</v>
      </c>
      <c r="F16" s="5">
        <f t="shared" si="2"/>
        <v>90.995400000000004</v>
      </c>
      <c r="G16" s="3"/>
      <c r="H16" s="19">
        <f>AVERAGE(B16:F25)</f>
        <v>90.948962000000023</v>
      </c>
      <c r="I16" s="20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93.556700000000006</v>
      </c>
    </row>
    <row r="17" spans="1:18" x14ac:dyDescent="0.45">
      <c r="A17" s="9">
        <v>5</v>
      </c>
      <c r="B17" s="4">
        <f t="shared" ref="B17:B25" si="3">INDEX($R$54:$R$103, B$15+$A17+1)</f>
        <v>91.614500000000007</v>
      </c>
      <c r="C17" s="4">
        <f t="shared" si="2"/>
        <v>91.9893</v>
      </c>
      <c r="D17" s="4">
        <f t="shared" si="2"/>
        <v>89.138800000000003</v>
      </c>
      <c r="E17" s="4">
        <f t="shared" si="2"/>
        <v>90.461500000000001</v>
      </c>
      <c r="F17" s="5">
        <f t="shared" si="2"/>
        <v>92.747600000000006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93.638300000000001</v>
      </c>
    </row>
    <row r="18" spans="1:18" ht="17.5" thickBot="1" x14ac:dyDescent="0.5">
      <c r="A18" s="9">
        <v>10</v>
      </c>
      <c r="B18" s="4">
        <f t="shared" si="3"/>
        <v>91.414299999999997</v>
      </c>
      <c r="C18" s="4">
        <f t="shared" si="2"/>
        <v>91.935000000000002</v>
      </c>
      <c r="D18" s="4">
        <f t="shared" si="2"/>
        <v>90.764899999999997</v>
      </c>
      <c r="E18" s="4">
        <f t="shared" si="2"/>
        <v>88.462999999999994</v>
      </c>
      <c r="F18" s="5">
        <f t="shared" si="2"/>
        <v>89.823300000000003</v>
      </c>
      <c r="G18" s="3"/>
      <c r="H18" s="14">
        <f>_xlfn.STDEV.P(B16:F25)</f>
        <v>1.2222826921608612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93.022099999999995</v>
      </c>
    </row>
    <row r="19" spans="1:18" x14ac:dyDescent="0.45">
      <c r="A19" s="9">
        <v>15</v>
      </c>
      <c r="B19" s="4">
        <f t="shared" si="3"/>
        <v>89.341099999999997</v>
      </c>
      <c r="C19" s="4">
        <f t="shared" si="2"/>
        <v>90.078299999999999</v>
      </c>
      <c r="D19" s="4">
        <f t="shared" si="2"/>
        <v>92.392799999999994</v>
      </c>
      <c r="E19" s="4">
        <f t="shared" si="2"/>
        <v>89.148200000000003</v>
      </c>
      <c r="F19" s="5">
        <f t="shared" si="2"/>
        <v>93.072299999999998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91.658699999999996</v>
      </c>
    </row>
    <row r="20" spans="1:18" ht="17.5" thickBot="1" x14ac:dyDescent="0.5">
      <c r="A20" s="9">
        <v>20</v>
      </c>
      <c r="B20" s="4">
        <f t="shared" si="3"/>
        <v>91.145399999999995</v>
      </c>
      <c r="C20" s="4">
        <f t="shared" si="2"/>
        <v>93.101399999999998</v>
      </c>
      <c r="D20" s="4">
        <f t="shared" si="2"/>
        <v>91.243300000000005</v>
      </c>
      <c r="E20" s="4">
        <f t="shared" si="2"/>
        <v>88.398799999999994</v>
      </c>
      <c r="F20" s="5">
        <f t="shared" si="2"/>
        <v>90.320999999999998</v>
      </c>
      <c r="G20" s="3"/>
      <c r="H20" s="19" t="str">
        <f>TEXT(H16-_xlfn.NORM.INV(0.975, 0, 1)*H18/IF(H25="ALL", SQRT(50), 1), "0.00")&amp;" ~ "&amp;TEXT(H16+_xlfn.NORM.INV(0.975, 0, 1)*H18/IF(H25="ALL", SQRT(50), 1), "0.00")</f>
        <v>90.61 ~ 91.29</v>
      </c>
      <c r="I20" s="28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92.628799999999998</v>
      </c>
    </row>
    <row r="21" spans="1:18" x14ac:dyDescent="0.45">
      <c r="A21" s="9">
        <v>25</v>
      </c>
      <c r="B21" s="4">
        <f t="shared" si="3"/>
        <v>90.629499999999993</v>
      </c>
      <c r="C21" s="4">
        <f t="shared" si="2"/>
        <v>90.842200000000005</v>
      </c>
      <c r="D21" s="4">
        <f t="shared" si="2"/>
        <v>87.836299999999994</v>
      </c>
      <c r="E21" s="4">
        <f t="shared" si="2"/>
        <v>91.565600000000003</v>
      </c>
      <c r="F21" s="5">
        <f t="shared" si="2"/>
        <v>89.967600000000004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93.894999999999996</v>
      </c>
    </row>
    <row r="22" spans="1:18" ht="17.5" thickBot="1" x14ac:dyDescent="0.5">
      <c r="A22" s="9">
        <v>30</v>
      </c>
      <c r="B22" s="4">
        <f t="shared" si="3"/>
        <v>91.356200000000001</v>
      </c>
      <c r="C22" s="4">
        <f t="shared" si="2"/>
        <v>91.301299999999998</v>
      </c>
      <c r="D22" s="4">
        <f t="shared" si="2"/>
        <v>91.135900000000007</v>
      </c>
      <c r="E22" s="4">
        <f t="shared" si="2"/>
        <v>91.351399999999998</v>
      </c>
      <c r="F22" s="5">
        <f t="shared" si="2"/>
        <v>90.754000000000005</v>
      </c>
      <c r="G22" s="3"/>
      <c r="H22" s="14" t="str">
        <f>TEXT(H16-_xlfn.NORM.INV(0.995, 0, 1)*H18/IF(H25="ALL", SQRT(50), 1), "0.00")&amp;" ~ "&amp;TEXT(H16+_xlfn.NORM.INV(0.995, 0, 1)*H18/IF(H25="ALL", SQRT(50), 1), "0.00")</f>
        <v>90.50 ~ 91.39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92.088300000000004</v>
      </c>
    </row>
    <row r="23" spans="1:18" x14ac:dyDescent="0.45">
      <c r="A23" s="9">
        <v>35</v>
      </c>
      <c r="B23" s="4">
        <f t="shared" si="3"/>
        <v>92.487899999999996</v>
      </c>
      <c r="C23" s="4">
        <f t="shared" si="2"/>
        <v>89.656499999999994</v>
      </c>
      <c r="D23" s="4">
        <f t="shared" si="2"/>
        <v>91.679199999999994</v>
      </c>
      <c r="E23" s="4">
        <f t="shared" si="2"/>
        <v>91.465900000000005</v>
      </c>
      <c r="F23" s="5">
        <f t="shared" si="2"/>
        <v>90.933999999999997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91.096500000000006</v>
      </c>
    </row>
    <row r="24" spans="1:18" ht="17.5" thickBot="1" x14ac:dyDescent="0.5">
      <c r="A24" s="9">
        <v>40</v>
      </c>
      <c r="B24" s="4">
        <f t="shared" si="3"/>
        <v>91.270899999999997</v>
      </c>
      <c r="C24" s="4">
        <f t="shared" si="2"/>
        <v>90.244299999999996</v>
      </c>
      <c r="D24" s="4">
        <f t="shared" si="2"/>
        <v>91.443799999999996</v>
      </c>
      <c r="E24" s="4">
        <f t="shared" si="2"/>
        <v>91.099599999999995</v>
      </c>
      <c r="F24" s="5">
        <f t="shared" si="2"/>
        <v>92.343500000000006</v>
      </c>
      <c r="G24" s="3"/>
      <c r="H24" s="14" t="str">
        <f>TEXT(H16-_xlfn.NORM.INV(0.9995, 0, 1)*H18/IF(H25="ALL", SQRT(50), 1), "0.00")&amp;" ~ "&amp;TEXT(H16+_xlfn.NORM.INV(0.9995, 0, 1)*H18/IF(H25="ALL", SQRT(50), 1), "0.00")</f>
        <v>90.38 ~ 91.52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91.858800000000002</v>
      </c>
    </row>
    <row r="25" spans="1:18" ht="17.5" thickBot="1" x14ac:dyDescent="0.5">
      <c r="A25" s="10">
        <v>45</v>
      </c>
      <c r="B25" s="6">
        <f t="shared" si="3"/>
        <v>91.530900000000003</v>
      </c>
      <c r="C25" s="6">
        <f t="shared" si="2"/>
        <v>90.222999999999999</v>
      </c>
      <c r="D25" s="6">
        <f t="shared" si="2"/>
        <v>90.095500000000001</v>
      </c>
      <c r="E25" s="6">
        <f t="shared" si="2"/>
        <v>92.150300000000001</v>
      </c>
      <c r="F25" s="7">
        <f t="shared" si="2"/>
        <v>90.155699999999996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92.588099999999997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92.782899999999998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92.293000000000006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93.504999999999995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92.996499999999997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92.289000000000001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92.899900000000002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93.246799999999993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92.258799999999994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93.590299999999999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93.135599999999997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92.368099999999998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92.113299999999995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93.232100000000003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93.058899999999994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90.063199999999995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93.279600000000002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92.034999999999997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91.609099999999998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92.667400000000001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91.729100000000003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93.354699999999994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92.359700000000004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92.726299999999995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92.737899999999996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93.215900000000005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91.179100000000005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91.954700000000003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92.886399999999995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90.972200000000001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92.971999999999994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89.506299999999996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90.995400000000004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91.614500000000007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91.9893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89.138800000000003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90.461500000000001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92.747600000000006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91.414299999999997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91.935000000000002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90.764899999999997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88.462999999999994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89.823300000000003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89.341099999999997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90.078299999999999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92.392799999999994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89.148200000000003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93.072299999999998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91.145399999999995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93.101399999999998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91.243300000000005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88.398799999999994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90.320999999999998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90.629499999999993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90.842200000000005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87.836299999999994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91.565600000000003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89.967600000000004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91.356200000000001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91.301299999999998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91.135900000000007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91.351399999999998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90.754000000000005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92.487899999999996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89.656499999999994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91.679199999999994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91.465900000000005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90.933999999999997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91.270899999999997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90.244299999999996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91.443799999999996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91.099599999999995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92.343500000000006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91.530900000000003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90.222999999999999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90.095500000000001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92.150300000000001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90.155699999999996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H29" sqref="H2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7" t="s">
        <v>24</v>
      </c>
      <c r="I2" s="18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92.763999999999996</v>
      </c>
      <c r="C3" s="4">
        <f t="shared" ref="C3:F12" si="0">INDEX($R$3:$R$52, C$2+$A3+1)</f>
        <v>93.246300000000005</v>
      </c>
      <c r="D3" s="4">
        <f t="shared" si="0"/>
        <v>93.808800000000005</v>
      </c>
      <c r="E3" s="4">
        <f t="shared" si="0"/>
        <v>91.993700000000004</v>
      </c>
      <c r="F3" s="5">
        <f t="shared" si="0"/>
        <v>91.461500000000001</v>
      </c>
      <c r="G3" s="3"/>
      <c r="H3" s="23">
        <f>AVERAGE(B3:F12)</f>
        <v>92.525190000000023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92.763999999999996</v>
      </c>
    </row>
    <row r="4" spans="1:18" x14ac:dyDescent="0.45">
      <c r="A4" s="9">
        <v>5</v>
      </c>
      <c r="B4" s="4">
        <f t="shared" ref="B4:B12" si="1">INDEX($R$3:$R$52, B$2+$A4+1)</f>
        <v>92.622600000000006</v>
      </c>
      <c r="C4" s="4">
        <f t="shared" si="0"/>
        <v>90.742099999999994</v>
      </c>
      <c r="D4" s="4">
        <f t="shared" si="0"/>
        <v>92.273300000000006</v>
      </c>
      <c r="E4" s="4">
        <f t="shared" si="0"/>
        <v>93.061999999999998</v>
      </c>
      <c r="F4" s="5">
        <f t="shared" si="0"/>
        <v>91.7988</v>
      </c>
      <c r="G4" s="3"/>
      <c r="H4" s="17" t="s">
        <v>37</v>
      </c>
      <c r="I4" s="18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93.246300000000005</v>
      </c>
    </row>
    <row r="5" spans="1:18" ht="17.5" thickBot="1" x14ac:dyDescent="0.5">
      <c r="A5" s="9">
        <v>10</v>
      </c>
      <c r="B5" s="4">
        <f t="shared" si="1"/>
        <v>93.412000000000006</v>
      </c>
      <c r="C5" s="4">
        <f t="shared" si="0"/>
        <v>92.847099999999998</v>
      </c>
      <c r="D5" s="4">
        <f t="shared" si="0"/>
        <v>92.516099999999994</v>
      </c>
      <c r="E5" s="4">
        <f t="shared" si="0"/>
        <v>93.0261</v>
      </c>
      <c r="F5" s="5">
        <f t="shared" si="0"/>
        <v>92.441199999999995</v>
      </c>
      <c r="G5" s="3"/>
      <c r="H5" s="14">
        <f>_xlfn.STDEV.P(B3:F12)</f>
        <v>0.72264645581362974</v>
      </c>
      <c r="I5" s="16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93.808800000000005</v>
      </c>
    </row>
    <row r="6" spans="1:18" x14ac:dyDescent="0.45">
      <c r="A6" s="9">
        <v>15</v>
      </c>
      <c r="B6" s="4">
        <f t="shared" si="1"/>
        <v>93.740799999999993</v>
      </c>
      <c r="C6" s="4">
        <f t="shared" si="0"/>
        <v>91.749399999999994</v>
      </c>
      <c r="D6" s="4">
        <f t="shared" si="0"/>
        <v>92.378799999999998</v>
      </c>
      <c r="E6" s="4">
        <f t="shared" si="0"/>
        <v>93.040400000000005</v>
      </c>
      <c r="F6" s="5">
        <f t="shared" si="0"/>
        <v>93.359099999999998</v>
      </c>
      <c r="G6" s="3"/>
      <c r="H6" s="21" t="s">
        <v>38</v>
      </c>
      <c r="I6" s="22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91.993700000000004</v>
      </c>
    </row>
    <row r="7" spans="1:18" ht="17.5" thickBot="1" x14ac:dyDescent="0.5">
      <c r="A7" s="9">
        <v>20</v>
      </c>
      <c r="B7" s="4">
        <f t="shared" si="1"/>
        <v>90.99</v>
      </c>
      <c r="C7" s="4">
        <f t="shared" si="0"/>
        <v>91.854500000000002</v>
      </c>
      <c r="D7" s="4">
        <f t="shared" si="0"/>
        <v>92.214399999999998</v>
      </c>
      <c r="E7" s="4">
        <f t="shared" si="0"/>
        <v>92.693299999999994</v>
      </c>
      <c r="F7" s="5">
        <f t="shared" si="0"/>
        <v>92.121499999999997</v>
      </c>
      <c r="G7" s="3"/>
      <c r="H7" s="23" t="str">
        <f>TEXT(H3-_xlfn.NORM.INV(0.975, 0, 1)*H5/IF(H12="ALL", SQRT(50), 1), "0.00")&amp;" ~ "&amp;TEXT(H3+_xlfn.NORM.INV(0.975, 0, 1)*H5/IF(H12="ALL", SQRT(50), 1), "0.00")</f>
        <v>92.32 ~ 92.73</v>
      </c>
      <c r="I7" s="24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91.461500000000001</v>
      </c>
    </row>
    <row r="8" spans="1:18" x14ac:dyDescent="0.45">
      <c r="A8" s="9">
        <v>25</v>
      </c>
      <c r="B8" s="4">
        <f t="shared" si="1"/>
        <v>92.669799999999995</v>
      </c>
      <c r="C8" s="4">
        <f t="shared" si="0"/>
        <v>92.545599999999993</v>
      </c>
      <c r="D8" s="4">
        <f t="shared" si="0"/>
        <v>92.784800000000004</v>
      </c>
      <c r="E8" s="4">
        <f t="shared" si="0"/>
        <v>92.677199999999999</v>
      </c>
      <c r="F8" s="5">
        <f t="shared" si="0"/>
        <v>93.0946</v>
      </c>
      <c r="G8" s="3"/>
      <c r="H8" s="21" t="s">
        <v>39</v>
      </c>
      <c r="I8" s="22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92.622600000000006</v>
      </c>
    </row>
    <row r="9" spans="1:18" ht="17.5" thickBot="1" x14ac:dyDescent="0.5">
      <c r="A9" s="9">
        <v>30</v>
      </c>
      <c r="B9" s="4">
        <f t="shared" si="1"/>
        <v>91.516900000000007</v>
      </c>
      <c r="C9" s="4">
        <f t="shared" si="0"/>
        <v>93.248500000000007</v>
      </c>
      <c r="D9" s="4">
        <f t="shared" si="0"/>
        <v>92.5047</v>
      </c>
      <c r="E9" s="4">
        <f t="shared" si="0"/>
        <v>91.263400000000004</v>
      </c>
      <c r="F9" s="5">
        <f t="shared" si="0"/>
        <v>92.082800000000006</v>
      </c>
      <c r="G9" s="3"/>
      <c r="H9" s="14" t="str">
        <f>TEXT(H3-_xlfn.NORM.INV(0.995, 0, 1)*H5/IF(H12="ALL", SQRT(50), 1), "0.00")&amp;" ~ "&amp;TEXT(H3+_xlfn.NORM.INV(0.995, 0, 1)*H5/IF(H12="ALL", SQRT(50), 1), "0.00")</f>
        <v>92.26 ~ 92.79</v>
      </c>
      <c r="I9" s="15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90.742099999999994</v>
      </c>
    </row>
    <row r="10" spans="1:18" x14ac:dyDescent="0.45">
      <c r="A10" s="9">
        <v>35</v>
      </c>
      <c r="B10" s="4">
        <f t="shared" si="1"/>
        <v>91.960300000000004</v>
      </c>
      <c r="C10" s="4">
        <f t="shared" si="0"/>
        <v>92.655900000000003</v>
      </c>
      <c r="D10" s="4">
        <f t="shared" si="0"/>
        <v>92.769300000000001</v>
      </c>
      <c r="E10" s="4">
        <f t="shared" si="0"/>
        <v>92.447400000000002</v>
      </c>
      <c r="F10" s="5">
        <f t="shared" si="0"/>
        <v>93.163499999999999</v>
      </c>
      <c r="G10" s="3"/>
      <c r="H10" s="21" t="s">
        <v>40</v>
      </c>
      <c r="I10" s="22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92.273300000000006</v>
      </c>
    </row>
    <row r="11" spans="1:18" ht="17.5" thickBot="1" x14ac:dyDescent="0.5">
      <c r="A11" s="9">
        <v>40</v>
      </c>
      <c r="B11" s="4">
        <f t="shared" si="1"/>
        <v>93.593699999999998</v>
      </c>
      <c r="C11" s="4">
        <f t="shared" si="0"/>
        <v>92.678899999999999</v>
      </c>
      <c r="D11" s="4">
        <f t="shared" si="0"/>
        <v>92.173599999999993</v>
      </c>
      <c r="E11" s="4">
        <f t="shared" si="0"/>
        <v>91.985600000000005</v>
      </c>
      <c r="F11" s="5">
        <f t="shared" si="0"/>
        <v>93.457999999999998</v>
      </c>
      <c r="G11" s="3"/>
      <c r="H11" s="14" t="str">
        <f>TEXT(H3-_xlfn.NORM.INV(0.9995, 0, 1)*H5/IF(H12="ALL", SQRT(50), 1), "0.00")&amp;" ~ "&amp;TEXT(H3+_xlfn.NORM.INV(0.9995, 0, 1)*H5/IF(H12="ALL", SQRT(50), 1), "0.00")</f>
        <v>92.19 ~ 92.86</v>
      </c>
      <c r="I11" s="15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93.061999999999998</v>
      </c>
    </row>
    <row r="12" spans="1:18" ht="17.5" thickBot="1" x14ac:dyDescent="0.5">
      <c r="A12" s="10">
        <v>45</v>
      </c>
      <c r="B12" s="6">
        <f t="shared" si="1"/>
        <v>92.239800000000002</v>
      </c>
      <c r="C12" s="6">
        <f t="shared" si="0"/>
        <v>94.244299999999996</v>
      </c>
      <c r="D12" s="6">
        <f t="shared" si="0"/>
        <v>92.392700000000005</v>
      </c>
      <c r="E12" s="6">
        <f t="shared" si="0"/>
        <v>92.431700000000006</v>
      </c>
      <c r="F12" s="7">
        <f t="shared" si="0"/>
        <v>91.518699999999995</v>
      </c>
      <c r="G12" s="3"/>
      <c r="H12" s="26" t="s">
        <v>41</v>
      </c>
      <c r="I12" s="27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91.7988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93.412000000000006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92.847099999999998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7" t="s">
        <v>24</v>
      </c>
      <c r="I15" s="18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92.516099999999994</v>
      </c>
    </row>
    <row r="16" spans="1:18" ht="17.5" thickBot="1" x14ac:dyDescent="0.5">
      <c r="A16" s="9">
        <v>0</v>
      </c>
      <c r="B16" s="4">
        <f>INDEX($R$54:$R$103, B$15+$A16+1)</f>
        <v>90.901399999999995</v>
      </c>
      <c r="C16" s="4">
        <f t="shared" ref="C16:F25" si="2">INDEX($R$54:$R$103, C$15+$A16+1)</f>
        <v>88.929500000000004</v>
      </c>
      <c r="D16" s="4">
        <f t="shared" si="2"/>
        <v>90.087100000000007</v>
      </c>
      <c r="E16" s="4">
        <f t="shared" si="2"/>
        <v>88.510800000000003</v>
      </c>
      <c r="F16" s="5">
        <f t="shared" si="2"/>
        <v>92.426000000000002</v>
      </c>
      <c r="G16" s="3"/>
      <c r="H16" s="23">
        <f>AVERAGE(B16:F25)</f>
        <v>90.552869999999999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93.0261</v>
      </c>
    </row>
    <row r="17" spans="1:18" x14ac:dyDescent="0.45">
      <c r="A17" s="9">
        <v>5</v>
      </c>
      <c r="B17" s="4">
        <f t="shared" ref="B17:B25" si="3">INDEX($R$54:$R$103, B$15+$A17+1)</f>
        <v>89.681399999999996</v>
      </c>
      <c r="C17" s="4">
        <f t="shared" si="2"/>
        <v>91.823400000000007</v>
      </c>
      <c r="D17" s="4">
        <f t="shared" si="2"/>
        <v>91.998999999999995</v>
      </c>
      <c r="E17" s="4">
        <f t="shared" si="2"/>
        <v>92.626599999999996</v>
      </c>
      <c r="F17" s="5">
        <f t="shared" si="2"/>
        <v>92.245400000000004</v>
      </c>
      <c r="G17" s="3"/>
      <c r="H17" s="17" t="s">
        <v>37</v>
      </c>
      <c r="I17" s="18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92.441199999999995</v>
      </c>
    </row>
    <row r="18" spans="1:18" ht="17.5" thickBot="1" x14ac:dyDescent="0.5">
      <c r="A18" s="9">
        <v>10</v>
      </c>
      <c r="B18" s="4">
        <f t="shared" si="3"/>
        <v>89.902799999999999</v>
      </c>
      <c r="C18" s="4">
        <f t="shared" si="2"/>
        <v>91.530299999999997</v>
      </c>
      <c r="D18" s="4">
        <f t="shared" si="2"/>
        <v>90.054699999999997</v>
      </c>
      <c r="E18" s="4">
        <f t="shared" si="2"/>
        <v>89.587100000000007</v>
      </c>
      <c r="F18" s="5">
        <f t="shared" si="2"/>
        <v>89.9255</v>
      </c>
      <c r="G18" s="3"/>
      <c r="H18" s="14">
        <f>_xlfn.STDEV.P(B16:F25)</f>
        <v>1.2421808565985863</v>
      </c>
      <c r="I18" s="16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93.740799999999993</v>
      </c>
    </row>
    <row r="19" spans="1:18" x14ac:dyDescent="0.45">
      <c r="A19" s="9">
        <v>15</v>
      </c>
      <c r="B19" s="4">
        <f t="shared" si="3"/>
        <v>91.4589</v>
      </c>
      <c r="C19" s="4">
        <f t="shared" si="2"/>
        <v>91.907600000000002</v>
      </c>
      <c r="D19" s="4">
        <f t="shared" si="2"/>
        <v>88.668400000000005</v>
      </c>
      <c r="E19" s="4">
        <f t="shared" si="2"/>
        <v>91.383700000000005</v>
      </c>
      <c r="F19" s="5">
        <f t="shared" si="2"/>
        <v>89.442700000000002</v>
      </c>
      <c r="G19" s="3"/>
      <c r="H19" s="21" t="s">
        <v>38</v>
      </c>
      <c r="I19" s="22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91.749399999999994</v>
      </c>
    </row>
    <row r="20" spans="1:18" ht="17.5" thickBot="1" x14ac:dyDescent="0.5">
      <c r="A20" s="9">
        <v>20</v>
      </c>
      <c r="B20" s="4">
        <f t="shared" si="3"/>
        <v>88.877399999999994</v>
      </c>
      <c r="C20" s="4">
        <f t="shared" si="2"/>
        <v>90.713399999999993</v>
      </c>
      <c r="D20" s="4">
        <f t="shared" si="2"/>
        <v>90.67</v>
      </c>
      <c r="E20" s="4">
        <f t="shared" si="2"/>
        <v>89.298900000000003</v>
      </c>
      <c r="F20" s="5">
        <f t="shared" si="2"/>
        <v>89.272300000000001</v>
      </c>
      <c r="G20" s="3"/>
      <c r="H20" s="23" t="str">
        <f>TEXT(H16-_xlfn.NORM.INV(0.975, 0, 1)*H18/IF(H25="ALL", SQRT(50), 1), "0.00")&amp;" ~ "&amp;TEXT(H16+_xlfn.NORM.INV(0.975, 0, 1)*H18/IF(H25="ALL", SQRT(50), 1), "0.00")</f>
        <v>90.21 ~ 90.90</v>
      </c>
      <c r="I20" s="24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92.378799999999998</v>
      </c>
    </row>
    <row r="21" spans="1:18" x14ac:dyDescent="0.45">
      <c r="A21" s="9">
        <v>25</v>
      </c>
      <c r="B21" s="4">
        <f t="shared" si="3"/>
        <v>91.042400000000001</v>
      </c>
      <c r="C21" s="4">
        <f t="shared" si="2"/>
        <v>87.867800000000003</v>
      </c>
      <c r="D21" s="4">
        <f t="shared" si="2"/>
        <v>91.782499999999999</v>
      </c>
      <c r="E21" s="4">
        <f t="shared" si="2"/>
        <v>90.066800000000001</v>
      </c>
      <c r="F21" s="5">
        <f t="shared" si="2"/>
        <v>89.681799999999996</v>
      </c>
      <c r="G21" s="3"/>
      <c r="H21" s="21" t="s">
        <v>39</v>
      </c>
      <c r="I21" s="22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93.040400000000005</v>
      </c>
    </row>
    <row r="22" spans="1:18" ht="17.5" thickBot="1" x14ac:dyDescent="0.5">
      <c r="A22" s="9">
        <v>30</v>
      </c>
      <c r="B22" s="4">
        <f t="shared" si="3"/>
        <v>91.683400000000006</v>
      </c>
      <c r="C22" s="4">
        <f t="shared" si="2"/>
        <v>91.450299999999999</v>
      </c>
      <c r="D22" s="4">
        <f t="shared" si="2"/>
        <v>88.846900000000005</v>
      </c>
      <c r="E22" s="4">
        <f t="shared" si="2"/>
        <v>91.702500000000001</v>
      </c>
      <c r="F22" s="5">
        <f t="shared" si="2"/>
        <v>90.107600000000005</v>
      </c>
      <c r="G22" s="3"/>
      <c r="H22" s="14" t="str">
        <f>TEXT(H16-_xlfn.NORM.INV(0.995, 0, 1)*H18/IF(H25="ALL", SQRT(50), 1), "0.00")&amp;" ~ "&amp;TEXT(H16+_xlfn.NORM.INV(0.995, 0, 1)*H18/IF(H25="ALL", SQRT(50), 1), "0.00")</f>
        <v>90.10 ~ 91.01</v>
      </c>
      <c r="I22" s="15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93.359099999999998</v>
      </c>
    </row>
    <row r="23" spans="1:18" x14ac:dyDescent="0.45">
      <c r="A23" s="9">
        <v>35</v>
      </c>
      <c r="B23" s="4">
        <f t="shared" si="3"/>
        <v>92.382300000000001</v>
      </c>
      <c r="C23" s="4">
        <f t="shared" si="2"/>
        <v>91.587199999999996</v>
      </c>
      <c r="D23" s="4">
        <f t="shared" si="2"/>
        <v>93.323599999999999</v>
      </c>
      <c r="E23" s="4">
        <f t="shared" si="2"/>
        <v>91.023099999999999</v>
      </c>
      <c r="F23" s="5">
        <f t="shared" si="2"/>
        <v>90.051500000000004</v>
      </c>
      <c r="G23" s="3"/>
      <c r="H23" s="21" t="s">
        <v>40</v>
      </c>
      <c r="I23" s="22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90.99</v>
      </c>
    </row>
    <row r="24" spans="1:18" ht="17.5" thickBot="1" x14ac:dyDescent="0.5">
      <c r="A24" s="9">
        <v>40</v>
      </c>
      <c r="B24" s="4">
        <f t="shared" si="3"/>
        <v>90.837999999999994</v>
      </c>
      <c r="C24" s="4">
        <f t="shared" si="2"/>
        <v>90.238699999999994</v>
      </c>
      <c r="D24" s="4">
        <f t="shared" si="2"/>
        <v>89.632599999999996</v>
      </c>
      <c r="E24" s="4">
        <f t="shared" si="2"/>
        <v>90.870099999999994</v>
      </c>
      <c r="F24" s="5">
        <f t="shared" si="2"/>
        <v>89.434200000000004</v>
      </c>
      <c r="G24" s="3"/>
      <c r="H24" s="14" t="str">
        <f>TEXT(H16-_xlfn.NORM.INV(0.9995, 0, 1)*H18/IF(H25="ALL", SQRT(50), 1), "0.00")&amp;" ~ "&amp;TEXT(H16+_xlfn.NORM.INV(0.9995, 0, 1)*H18/IF(H25="ALL", SQRT(50), 1), "0.00")</f>
        <v>89.97 ~ 91.13</v>
      </c>
      <c r="I24" s="15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91.854500000000002</v>
      </c>
    </row>
    <row r="25" spans="1:18" ht="17.5" thickBot="1" x14ac:dyDescent="0.5">
      <c r="A25" s="10">
        <v>45</v>
      </c>
      <c r="B25" s="6">
        <f t="shared" si="3"/>
        <v>90.612700000000004</v>
      </c>
      <c r="C25" s="6">
        <f t="shared" si="2"/>
        <v>91.388199999999998</v>
      </c>
      <c r="D25" s="6">
        <f t="shared" si="2"/>
        <v>88.322500000000005</v>
      </c>
      <c r="E25" s="6">
        <f t="shared" si="2"/>
        <v>91.342200000000005</v>
      </c>
      <c r="F25" s="7">
        <f t="shared" si="2"/>
        <v>90.440299999999993</v>
      </c>
      <c r="G25" s="3"/>
      <c r="H25" s="26" t="s">
        <v>41</v>
      </c>
      <c r="I25" s="27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92.214399999999998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92.693299999999994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92.121499999999997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92.669799999999995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92.545599999999993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92.784800000000004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92.677199999999999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93.0946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91.516900000000007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93.248500000000007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92.5047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91.263400000000004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92.082800000000006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91.960300000000004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92.655900000000003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92.769300000000001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92.447400000000002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93.163499999999999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93.593699999999998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92.678899999999999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92.173599999999993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91.985600000000005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93.457999999999998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92.239800000000002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94.244299999999996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92.392700000000005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92.431700000000006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91.518699999999995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90.901399999999995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88.929500000000004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90.087100000000007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88.510800000000003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92.426000000000002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89.681399999999996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91.823400000000007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91.998999999999995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92.626599999999996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92.245400000000004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89.902799999999999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91.530299999999997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90.054699999999997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89.587100000000007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89.9255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91.4589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91.907600000000002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88.668400000000005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91.383700000000005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89.442700000000002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88.877399999999994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90.713399999999993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90.67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89.298900000000003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89.272300000000001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91.042400000000001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87.867800000000003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91.782499999999999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90.066800000000001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89.681799999999996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91.683400000000006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91.450299999999999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88.846900000000005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91.702500000000001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90.107600000000005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92.382300000000001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91.587199999999996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93.323599999999999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91.023099999999999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90.051500000000004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90.837999999999994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90.238699999999994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89.632599999999996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90.870099999999994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89.434200000000004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90.612700000000004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91.388199999999998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88.322500000000005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91.342200000000005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90.440299999999993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REAL base 900-100 (200318)</vt:lpstr>
      <vt:lpstr>REAL base 900-100 (200318_)</vt:lpstr>
      <vt:lpstr>REAL base 900-100 (200326)</vt:lpstr>
      <vt:lpstr>REAL base 900-100 (200330)</vt:lpstr>
      <vt:lpstr>REAL base 900-100 (200401)</vt:lpstr>
      <vt:lpstr>REAL base 900-100 (200403)</vt:lpstr>
      <vt:lpstr>REAL base 900-100 (200409)</vt:lpstr>
      <vt:lpstr>REAL base 900-100 (200412)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2020-05-25T06:13:01Z</dcterms:modified>
</cp:coreProperties>
</file>