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6"/>
  </bookViews>
  <sheets>
    <sheet name="results_bak" sheetId="1" r:id="rId1"/>
    <sheet name="sgd mu error" sheetId="4" r:id="rId2"/>
    <sheet name="sgd_rate_decay" sheetId="6" r:id="rId3"/>
    <sheet name="sgd_decay_rate" sheetId="7" r:id="rId4"/>
    <sheet name="LBFGS mu" sheetId="3" r:id="rId5"/>
    <sheet name="SGD mu" sheetId="2" r:id="rId6"/>
    <sheet name="efficiency" sheetId="8" r:id="rId7"/>
  </sheets>
  <calcPr calcId="0"/>
</workbook>
</file>

<file path=xl/calcChain.xml><?xml version="1.0" encoding="utf-8"?>
<calcChain xmlns="http://schemas.openxmlformats.org/spreadsheetml/2006/main">
  <c r="F4" i="8" l="1"/>
  <c r="G3" i="8"/>
  <c r="H3" i="8" s="1"/>
  <c r="I3" i="8" s="1"/>
  <c r="J3" i="8" s="1"/>
  <c r="G2" i="8"/>
  <c r="H2" i="8" s="1"/>
  <c r="I2" i="8" s="1"/>
  <c r="J2" i="8" s="1"/>
  <c r="J6" i="8"/>
  <c r="I6" i="8"/>
  <c r="H6" i="8"/>
  <c r="G6" i="8"/>
  <c r="O56" i="1"/>
  <c r="O57" i="1"/>
  <c r="O58" i="1"/>
  <c r="O59" i="1"/>
  <c r="O60" i="1"/>
  <c r="O61" i="1"/>
  <c r="O62" i="1"/>
  <c r="O63" i="1"/>
  <c r="O64" i="1"/>
  <c r="O65" i="1"/>
  <c r="O66" i="1"/>
  <c r="O67" i="1"/>
  <c r="M53" i="1"/>
  <c r="N53" i="1" s="1"/>
  <c r="M52" i="1"/>
  <c r="N52" i="1" s="1"/>
  <c r="M51" i="1"/>
  <c r="N51" i="1" s="1"/>
  <c r="M50" i="1"/>
  <c r="N50" i="1" s="1"/>
  <c r="F3" i="1"/>
  <c r="F4" i="1"/>
  <c r="F5" i="1"/>
  <c r="F6" i="1"/>
  <c r="F7" i="1"/>
  <c r="F8" i="1"/>
  <c r="F9" i="1"/>
  <c r="F10" i="1"/>
  <c r="F11" i="1"/>
  <c r="M11" i="1" s="1"/>
  <c r="F12" i="1"/>
  <c r="F13" i="1"/>
  <c r="F14" i="1"/>
  <c r="M3" i="1" s="1"/>
  <c r="F15" i="1"/>
  <c r="F16" i="1"/>
  <c r="F17" i="1"/>
  <c r="F18" i="1"/>
  <c r="F19" i="1"/>
  <c r="F20" i="1"/>
  <c r="F21" i="1"/>
  <c r="F22" i="1"/>
  <c r="F23" i="1"/>
  <c r="M12" i="1" s="1"/>
  <c r="F24" i="1"/>
  <c r="F25" i="1"/>
  <c r="F26" i="1"/>
  <c r="M4" i="1" s="1"/>
  <c r="F27" i="1"/>
  <c r="F28" i="1"/>
  <c r="F29" i="1"/>
  <c r="F30" i="1"/>
  <c r="F31" i="1"/>
  <c r="F32" i="1"/>
  <c r="F33" i="1"/>
  <c r="F34" i="1"/>
  <c r="F35" i="1"/>
  <c r="M13" i="1" s="1"/>
  <c r="F36" i="1"/>
  <c r="F37" i="1"/>
  <c r="F38" i="1"/>
  <c r="M5" i="1" s="1"/>
  <c r="F39" i="1"/>
  <c r="F40" i="1"/>
  <c r="F41" i="1"/>
  <c r="F42" i="1"/>
  <c r="F43" i="1"/>
  <c r="F44" i="1"/>
  <c r="F45" i="1"/>
  <c r="F46" i="1"/>
  <c r="F47" i="1"/>
  <c r="M14" i="1" s="1"/>
  <c r="F48" i="1"/>
  <c r="F49" i="1"/>
  <c r="F50" i="1"/>
  <c r="F51" i="1"/>
  <c r="F52" i="1"/>
  <c r="F53" i="1"/>
  <c r="F54" i="1"/>
  <c r="M6" i="1" s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2" i="1"/>
  <c r="M2" i="1" s="1"/>
  <c r="L6" i="1"/>
  <c r="L5" i="1"/>
  <c r="L4" i="1"/>
  <c r="K4" i="1"/>
  <c r="L3" i="1"/>
  <c r="K3" i="1"/>
  <c r="L2" i="1"/>
</calcChain>
</file>

<file path=xl/sharedStrings.xml><?xml version="1.0" encoding="utf-8"?>
<sst xmlns="http://schemas.openxmlformats.org/spreadsheetml/2006/main" count="128" uniqueCount="32">
  <si>
    <t>method</t>
  </si>
  <si>
    <t>mu</t>
  </si>
  <si>
    <t>rate</t>
  </si>
  <si>
    <t>decay</t>
  </si>
  <si>
    <t>score</t>
  </si>
  <si>
    <t>lcl</t>
  </si>
  <si>
    <t>rlcl</t>
  </si>
  <si>
    <t>test</t>
  </si>
  <si>
    <t>sgd</t>
  </si>
  <si>
    <t>lbfgs</t>
  </si>
  <si>
    <t>error rate</t>
  </si>
  <si>
    <t>error</t>
  </si>
  <si>
    <r>
      <rPr>
        <sz val="11"/>
        <color theme="1"/>
        <rFont val="Calibri"/>
        <family val="2"/>
      </rPr>
      <t>τ=</t>
    </r>
    <r>
      <rPr>
        <sz val="11"/>
        <color theme="1"/>
        <rFont val="Calibri"/>
        <family val="2"/>
        <scheme val="minor"/>
      </rPr>
      <t>0.3</t>
    </r>
  </si>
  <si>
    <r>
      <rPr>
        <sz val="11"/>
        <color theme="1"/>
        <rFont val="Calibri"/>
        <family val="2"/>
      </rPr>
      <t>τ=</t>
    </r>
    <r>
      <rPr>
        <sz val="11"/>
        <color theme="1"/>
        <rFont val="Calibri"/>
        <family val="2"/>
        <scheme val="minor"/>
      </rPr>
      <t>0.6</t>
    </r>
  </si>
  <si>
    <r>
      <rPr>
        <sz val="11"/>
        <color theme="1"/>
        <rFont val="Calibri"/>
        <family val="2"/>
      </rPr>
      <t>τ=</t>
    </r>
    <r>
      <rPr>
        <sz val="11"/>
        <color theme="1"/>
        <rFont val="Calibri"/>
        <family val="2"/>
        <scheme val="minor"/>
      </rPr>
      <t>0.9</t>
    </r>
  </si>
  <si>
    <t>Learning Rate</t>
  </si>
  <si>
    <t>Decay</t>
  </si>
  <si>
    <r>
      <rPr>
        <sz val="11"/>
        <color theme="1"/>
        <rFont val="Calibri"/>
        <family val="2"/>
      </rPr>
      <t>λ=</t>
    </r>
    <r>
      <rPr>
        <sz val="11"/>
        <color theme="1"/>
        <rFont val="Calibri"/>
        <family val="2"/>
        <scheme val="minor"/>
      </rPr>
      <t>0.001</t>
    </r>
  </si>
  <si>
    <t>λ=0.001</t>
  </si>
  <si>
    <t>λ=0.01</t>
  </si>
  <si>
    <t>λ=0.1</t>
  </si>
  <si>
    <t>λ=1</t>
  </si>
  <si>
    <t>epochs</t>
  </si>
  <si>
    <t>seconds</t>
  </si>
  <si>
    <t>examples</t>
  </si>
  <si>
    <t>features</t>
  </si>
  <si>
    <t>calcs</t>
  </si>
  <si>
    <t>ops</t>
  </si>
  <si>
    <t>FLOPS</t>
  </si>
  <si>
    <t>MFLOPS</t>
  </si>
  <si>
    <t>52 function calls</t>
  </si>
  <si>
    <t>50 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</si>
</sst>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0" fontId="19" fillId="0" borderId="0" xfId="42"/>
    <xf numFmtId="3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results_bak!$L$10</c:f>
              <c:strCache>
                <c:ptCount val="1"/>
                <c:pt idx="0">
                  <c:v>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results_bak!$K$11:$K$14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xVal>
          <c:yVal>
            <c:numRef>
              <c:f>results_bak!$L$11:$L$14</c:f>
              <c:numCache>
                <c:formatCode>General</c:formatCode>
                <c:ptCount val="4"/>
                <c:pt idx="0">
                  <c:v>0.92261904761904701</c:v>
                </c:pt>
                <c:pt idx="1">
                  <c:v>0.92857142857142805</c:v>
                </c:pt>
                <c:pt idx="2">
                  <c:v>0.92857142857142805</c:v>
                </c:pt>
                <c:pt idx="3">
                  <c:v>0.92857142857142805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57600"/>
        <c:axId val="84965632"/>
      </c:scatterChart>
      <c:valAx>
        <c:axId val="904576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965632"/>
        <c:crosses val="autoZero"/>
        <c:crossBetween val="midCat"/>
      </c:valAx>
      <c:valAx>
        <c:axId val="8496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457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results_bak!$M$1</c:f>
              <c:strCache>
                <c:ptCount val="1"/>
                <c:pt idx="0">
                  <c:v>error rate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results_bak!$K$2:$K$6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</c:numCache>
            </c:numRef>
          </c:xVal>
          <c:yVal>
            <c:numRef>
              <c:f>results_bak!$M$2:$M$6</c:f>
              <c:numCache>
                <c:formatCode>General</c:formatCode>
                <c:ptCount val="5"/>
                <c:pt idx="0">
                  <c:v>8.3333333333334036E-2</c:v>
                </c:pt>
                <c:pt idx="1">
                  <c:v>8.3333333333334036E-2</c:v>
                </c:pt>
                <c:pt idx="2">
                  <c:v>8.3333333333334036E-2</c:v>
                </c:pt>
                <c:pt idx="3">
                  <c:v>7.7380952380952994E-2</c:v>
                </c:pt>
                <c:pt idx="4">
                  <c:v>7.1428571428571952E-2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96000"/>
        <c:axId val="84389888"/>
      </c:scatterChart>
      <c:valAx>
        <c:axId val="90496000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regularization strength (</a:t>
                </a:r>
                <a:r>
                  <a:rPr lang="el-GR"/>
                  <a:t>μ)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389888"/>
        <c:crosses val="autoZero"/>
        <c:crossBetween val="midCat"/>
      </c:valAx>
      <c:valAx>
        <c:axId val="8438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96000"/>
        <c:crossesAt val="1.0000000000000003E-4"/>
        <c:crossBetween val="midCat"/>
      </c:val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results_bak!$L$56</c:f>
              <c:strCache>
                <c:ptCount val="1"/>
                <c:pt idx="0">
                  <c:v>τ=0.3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results_bak!$M$56:$M$59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xVal>
          <c:yVal>
            <c:numRef>
              <c:f>results_bak!$N$56:$N$59</c:f>
              <c:numCache>
                <c:formatCode>General</c:formatCode>
                <c:ptCount val="4"/>
                <c:pt idx="0">
                  <c:v>0.92261904761904701</c:v>
                </c:pt>
                <c:pt idx="1">
                  <c:v>0.89880952380952295</c:v>
                </c:pt>
                <c:pt idx="2">
                  <c:v>0.92261904761904701</c:v>
                </c:pt>
                <c:pt idx="3">
                  <c:v>0.92261904761904701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results_bak!$L$60</c:f>
              <c:strCache>
                <c:ptCount val="1"/>
                <c:pt idx="0">
                  <c:v>τ=0.6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  <c:spPr>
              <a:ln w="12700"/>
            </c:spPr>
          </c:marker>
          <c:xVal>
            <c:numRef>
              <c:f>results_bak!$M$60:$M$63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xVal>
          <c:yVal>
            <c:numRef>
              <c:f>results_bak!$N$60:$N$63</c:f>
              <c:numCache>
                <c:formatCode>General</c:formatCode>
                <c:ptCount val="4"/>
                <c:pt idx="0">
                  <c:v>0.92261904761904701</c:v>
                </c:pt>
                <c:pt idx="1">
                  <c:v>0.92857142857142805</c:v>
                </c:pt>
                <c:pt idx="2">
                  <c:v>0.92857142857142805</c:v>
                </c:pt>
                <c:pt idx="3">
                  <c:v>0.92857142857142805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results_bak!$L$64</c:f>
              <c:strCache>
                <c:ptCount val="1"/>
                <c:pt idx="0">
                  <c:v>τ=0.9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results_bak!$M$64:$M$67</c:f>
              <c:numCache>
                <c:formatCode>General</c:formatCode>
                <c:ptCount val="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</c:numCache>
            </c:numRef>
          </c:xVal>
          <c:yVal>
            <c:numRef>
              <c:f>results_bak!$N$64:$N$67</c:f>
              <c:numCache>
                <c:formatCode>General</c:formatCode>
                <c:ptCount val="4"/>
                <c:pt idx="0">
                  <c:v>0.91666666666666596</c:v>
                </c:pt>
                <c:pt idx="1">
                  <c:v>0.91666666666666596</c:v>
                </c:pt>
                <c:pt idx="2">
                  <c:v>0.91666666666666596</c:v>
                </c:pt>
                <c:pt idx="3">
                  <c:v>0.91666666666666596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27776"/>
        <c:axId val="90429312"/>
      </c:scatterChart>
      <c:valAx>
        <c:axId val="9042777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learning rate (</a:t>
                </a:r>
                <a:r>
                  <a:rPr lang="el-GR"/>
                  <a:t>λ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29312"/>
        <c:crosses val="autoZero"/>
        <c:crossBetween val="midCat"/>
      </c:valAx>
      <c:valAx>
        <c:axId val="90429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0427776"/>
        <c:crossesAt val="1.0000000000000002E-3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results_bak!$L$70</c:f>
              <c:strCache>
                <c:ptCount val="1"/>
                <c:pt idx="0">
                  <c:v>λ=0.001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results_bak!$M$70:$M$72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xVal>
          <c:yVal>
            <c:numRef>
              <c:f>results_bak!$N$70:$N$72</c:f>
              <c:numCache>
                <c:formatCode>General</c:formatCode>
                <c:ptCount val="3"/>
                <c:pt idx="0">
                  <c:v>0.92261904761904701</c:v>
                </c:pt>
                <c:pt idx="1">
                  <c:v>0.92261904761904701</c:v>
                </c:pt>
                <c:pt idx="2">
                  <c:v>0.91666666666666596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results_bak!$L$73</c:f>
              <c:strCache>
                <c:ptCount val="1"/>
                <c:pt idx="0">
                  <c:v>λ=0.01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results_bak!$M$73:$M$75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xVal>
          <c:yVal>
            <c:numRef>
              <c:f>results_bak!$N$73:$N$75</c:f>
              <c:numCache>
                <c:formatCode>General</c:formatCode>
                <c:ptCount val="3"/>
                <c:pt idx="0">
                  <c:v>0.89880952380952295</c:v>
                </c:pt>
                <c:pt idx="1">
                  <c:v>0.92857142857142805</c:v>
                </c:pt>
                <c:pt idx="2">
                  <c:v>0.91666666666666596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results_bak!$L$76</c:f>
              <c:strCache>
                <c:ptCount val="1"/>
                <c:pt idx="0">
                  <c:v>λ=0.1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results_bak!$M$76:$M$78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xVal>
          <c:yVal>
            <c:numRef>
              <c:f>results_bak!$N$76:$N$78</c:f>
              <c:numCache>
                <c:formatCode>General</c:formatCode>
                <c:ptCount val="3"/>
                <c:pt idx="0">
                  <c:v>0.92261904761904701</c:v>
                </c:pt>
                <c:pt idx="1">
                  <c:v>0.92857142857142805</c:v>
                </c:pt>
                <c:pt idx="2">
                  <c:v>0.91666666666666596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results_bak!$L$79</c:f>
              <c:strCache>
                <c:ptCount val="1"/>
                <c:pt idx="0">
                  <c:v>λ=1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results_bak!$M$79:$M$81</c:f>
              <c:numCache>
                <c:formatCode>General</c:formatCode>
                <c:ptCount val="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</c:numCache>
            </c:numRef>
          </c:xVal>
          <c:yVal>
            <c:numRef>
              <c:f>results_bak!$N$79:$N$81</c:f>
              <c:numCache>
                <c:formatCode>General</c:formatCode>
                <c:ptCount val="3"/>
                <c:pt idx="0">
                  <c:v>0.92261904761904701</c:v>
                </c:pt>
                <c:pt idx="1">
                  <c:v>0.92857142857142805</c:v>
                </c:pt>
                <c:pt idx="2">
                  <c:v>0.91666666666666596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91456"/>
        <c:axId val="108692992"/>
      </c:scatterChart>
      <c:valAx>
        <c:axId val="10869145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learning schedule (</a:t>
                </a:r>
                <a:r>
                  <a:rPr lang="el-GR">
                    <a:latin typeface="Calibri"/>
                  </a:rPr>
                  <a:t>τ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92992"/>
        <c:crosses val="autoZero"/>
        <c:crossBetween val="midCat"/>
        <c:majorUnit val="0.30000000000000004"/>
      </c:valAx>
      <c:valAx>
        <c:axId val="108692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8691456"/>
        <c:crossesAt val="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results_bak!$B$63:$B$67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</c:numCache>
            </c:numRef>
          </c:xVal>
          <c:yVal>
            <c:numRef>
              <c:f>results_bak!$E$63:$E$67</c:f>
              <c:numCache>
                <c:formatCode>General</c:formatCode>
                <c:ptCount val="5"/>
                <c:pt idx="0">
                  <c:v>0.89285714285714202</c:v>
                </c:pt>
                <c:pt idx="1">
                  <c:v>0.89285714285714202</c:v>
                </c:pt>
                <c:pt idx="2">
                  <c:v>0.88690476190476097</c:v>
                </c:pt>
                <c:pt idx="3">
                  <c:v>0.88690476190476097</c:v>
                </c:pt>
                <c:pt idx="4">
                  <c:v>0.88690476190476097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86432"/>
        <c:axId val="52727168"/>
      </c:scatterChart>
      <c:valAx>
        <c:axId val="5198643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regularization strength (</a:t>
                </a:r>
                <a:r>
                  <a:rPr lang="el-GR"/>
                  <a:t>μ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727168"/>
        <c:crosses val="autoZero"/>
        <c:crossBetween val="midCat"/>
      </c:valAx>
      <c:valAx>
        <c:axId val="52727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1986432"/>
        <c:crossesAt val="1.0000000000000003E-4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results_bak!$L$1</c:f>
              <c:strCache>
                <c:ptCount val="1"/>
                <c:pt idx="0">
                  <c:v>score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results_bak!$K$2:$K$6</c:f>
              <c:numCache>
                <c:formatCode>General</c:formatCode>
                <c:ptCount val="5"/>
                <c:pt idx="0">
                  <c:v>1E-4</c:v>
                </c:pt>
                <c:pt idx="1">
                  <c:v>1E-3</c:v>
                </c:pt>
                <c:pt idx="2">
                  <c:v>0.01</c:v>
                </c:pt>
                <c:pt idx="3">
                  <c:v>0.1</c:v>
                </c:pt>
                <c:pt idx="4">
                  <c:v>1</c:v>
                </c:pt>
              </c:numCache>
            </c:numRef>
          </c:xVal>
          <c:yVal>
            <c:numRef>
              <c:f>results_bak!$L$2:$L$6</c:f>
              <c:numCache>
                <c:formatCode>General</c:formatCode>
                <c:ptCount val="5"/>
                <c:pt idx="0">
                  <c:v>0.91666666666666596</c:v>
                </c:pt>
                <c:pt idx="1">
                  <c:v>0.91666666666666596</c:v>
                </c:pt>
                <c:pt idx="2">
                  <c:v>0.91666666666666596</c:v>
                </c:pt>
                <c:pt idx="3">
                  <c:v>0.92261904761904701</c:v>
                </c:pt>
                <c:pt idx="4">
                  <c:v>0.92857142857142805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1872"/>
        <c:axId val="77073792"/>
      </c:scatterChart>
      <c:valAx>
        <c:axId val="77071872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regularization strength (</a:t>
                </a:r>
                <a:r>
                  <a:rPr lang="el-GR"/>
                  <a:t>μ</a:t>
                </a:r>
                <a:r>
                  <a:rPr lang="en-US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73792"/>
        <c:crosses val="autoZero"/>
        <c:crossBetween val="midCat"/>
      </c:valAx>
      <c:valAx>
        <c:axId val="77073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 score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7071872"/>
        <c:crossesAt val="1.0000000000000003E-4"/>
        <c:crossBetween val="midCat"/>
      </c:valAx>
    </c:plotArea>
    <c:plotVisOnly val="1"/>
    <c:dispBlanksAs val="gap"/>
    <c:showDLblsOverMax val="0"/>
  </c:chart>
  <c:txPr>
    <a:bodyPr/>
    <a:lstStyle/>
    <a:p>
      <a:pPr>
        <a:defRPr b="1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361950</xdr:colOff>
      <xdr:row>1</xdr:row>
      <xdr:rowOff>147637</xdr:rowOff>
    </xdr:from>
    <xdr:to>
      <xdr:col>21</xdr:col>
      <xdr:colOff>57150</xdr:colOff>
      <xdr:row>16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1"/>
  <sheetViews>
    <sheetView topLeftCell="A48" workbookViewId="0">
      <selection activeCell="D39" sqref="D39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10</v>
      </c>
      <c r="G1" t="s">
        <v>5</v>
      </c>
      <c r="H1" t="s">
        <v>6</v>
      </c>
      <c r="I1" t="s">
        <v>7</v>
      </c>
      <c r="K1" t="s">
        <v>1</v>
      </c>
      <c r="L1" t="s">
        <v>4</v>
      </c>
      <c r="M1" t="s">
        <v>10</v>
      </c>
    </row>
    <row r="2" spans="1:13" x14ac:dyDescent="0.25">
      <c r="A2" t="s">
        <v>8</v>
      </c>
      <c r="B2">
        <v>1E-4</v>
      </c>
      <c r="C2">
        <v>1E-3</v>
      </c>
      <c r="D2">
        <v>0.3</v>
      </c>
      <c r="E2">
        <v>0.91666666666666596</v>
      </c>
      <c r="F2">
        <f>1-E2</f>
        <v>8.3333333333334036E-2</v>
      </c>
      <c r="G2">
        <v>-100.25741280480899</v>
      </c>
      <c r="H2">
        <v>-100.25743568061</v>
      </c>
      <c r="I2" t="b">
        <v>0</v>
      </c>
      <c r="K2">
        <v>1E-4</v>
      </c>
      <c r="L2">
        <f>E2</f>
        <v>0.91666666666666596</v>
      </c>
      <c r="M2">
        <f>F2</f>
        <v>8.3333333333334036E-2</v>
      </c>
    </row>
    <row r="3" spans="1:13" x14ac:dyDescent="0.25">
      <c r="A3" t="s">
        <v>8</v>
      </c>
      <c r="B3">
        <v>1E-4</v>
      </c>
      <c r="C3">
        <v>1E-3</v>
      </c>
      <c r="D3">
        <v>0.6</v>
      </c>
      <c r="E3">
        <v>0.90476190476190399</v>
      </c>
      <c r="F3">
        <f t="shared" ref="F3:F66" si="0">1-E3</f>
        <v>9.523809523809601E-2</v>
      </c>
      <c r="G3">
        <v>-72.780076456888494</v>
      </c>
      <c r="H3">
        <v>-72.780118148120806</v>
      </c>
      <c r="I3" t="b">
        <v>0</v>
      </c>
      <c r="K3">
        <f>B14</f>
        <v>1E-3</v>
      </c>
      <c r="L3">
        <f>E14</f>
        <v>0.91666666666666596</v>
      </c>
      <c r="M3">
        <f>F14</f>
        <v>8.3333333333334036E-2</v>
      </c>
    </row>
    <row r="4" spans="1:13" x14ac:dyDescent="0.25">
      <c r="A4" t="s">
        <v>8</v>
      </c>
      <c r="B4">
        <v>1E-4</v>
      </c>
      <c r="C4">
        <v>1E-3</v>
      </c>
      <c r="D4">
        <v>0.9</v>
      </c>
      <c r="E4">
        <v>0.89285714285714202</v>
      </c>
      <c r="F4">
        <f t="shared" si="0"/>
        <v>0.10714285714285798</v>
      </c>
      <c r="G4">
        <v>-25.8223381707874</v>
      </c>
      <c r="H4">
        <v>-25.822482000006801</v>
      </c>
      <c r="I4" t="b">
        <v>0</v>
      </c>
      <c r="K4">
        <f>B26</f>
        <v>0.01</v>
      </c>
      <c r="L4">
        <f>E26</f>
        <v>0.91666666666666596</v>
      </c>
      <c r="M4">
        <f>F26</f>
        <v>8.3333333333334036E-2</v>
      </c>
    </row>
    <row r="5" spans="1:13" x14ac:dyDescent="0.25">
      <c r="A5" t="s">
        <v>8</v>
      </c>
      <c r="B5">
        <v>1E-4</v>
      </c>
      <c r="C5">
        <v>0.01</v>
      </c>
      <c r="D5">
        <v>0.3</v>
      </c>
      <c r="E5">
        <v>0.875</v>
      </c>
      <c r="F5">
        <f t="shared" si="0"/>
        <v>0.125</v>
      </c>
      <c r="G5">
        <v>-11.061497631118099</v>
      </c>
      <c r="H5">
        <v>-11.0619004043952</v>
      </c>
      <c r="I5" t="b">
        <v>0</v>
      </c>
      <c r="K5">
        <v>0.1</v>
      </c>
      <c r="L5">
        <f>E38</f>
        <v>0.92261904761904701</v>
      </c>
      <c r="M5">
        <f>F38</f>
        <v>7.7380952380952994E-2</v>
      </c>
    </row>
    <row r="6" spans="1:13" x14ac:dyDescent="0.25">
      <c r="A6" t="s">
        <v>8</v>
      </c>
      <c r="B6">
        <v>1E-4</v>
      </c>
      <c r="C6">
        <v>0.01</v>
      </c>
      <c r="D6">
        <v>0.6</v>
      </c>
      <c r="E6">
        <v>0.88690476190476097</v>
      </c>
      <c r="F6">
        <f t="shared" si="0"/>
        <v>0.11309523809523903</v>
      </c>
      <c r="G6">
        <v>-6.3386821132206697</v>
      </c>
      <c r="H6">
        <v>-6.3391467247678799</v>
      </c>
      <c r="I6" t="b">
        <v>0</v>
      </c>
      <c r="K6">
        <v>1</v>
      </c>
      <c r="L6">
        <f>E54</f>
        <v>0.92857142857142805</v>
      </c>
      <c r="M6">
        <f>F54</f>
        <v>7.1428571428571952E-2</v>
      </c>
    </row>
    <row r="7" spans="1:13" x14ac:dyDescent="0.25">
      <c r="A7" t="s">
        <v>8</v>
      </c>
      <c r="B7">
        <v>1E-4</v>
      </c>
      <c r="C7">
        <v>0.01</v>
      </c>
      <c r="D7">
        <v>0.9</v>
      </c>
      <c r="E7">
        <v>0.88095238095238004</v>
      </c>
      <c r="F7">
        <f t="shared" si="0"/>
        <v>0.11904761904761996</v>
      </c>
      <c r="G7">
        <v>-2.1686198233119902</v>
      </c>
      <c r="H7">
        <v>-2.1693050202772901</v>
      </c>
      <c r="I7" t="b">
        <v>0</v>
      </c>
    </row>
    <row r="8" spans="1:13" x14ac:dyDescent="0.25">
      <c r="A8" t="s">
        <v>8</v>
      </c>
      <c r="B8">
        <v>1E-4</v>
      </c>
      <c r="C8">
        <v>0.1</v>
      </c>
      <c r="D8">
        <v>0.3</v>
      </c>
      <c r="E8">
        <v>0.875</v>
      </c>
      <c r="F8">
        <f t="shared" si="0"/>
        <v>0.125</v>
      </c>
      <c r="G8">
        <v>-1.9027167576052899</v>
      </c>
      <c r="H8">
        <v>-1.9519247899626799</v>
      </c>
      <c r="I8" t="b">
        <v>0</v>
      </c>
    </row>
    <row r="9" spans="1:13" x14ac:dyDescent="0.25">
      <c r="A9" t="s">
        <v>8</v>
      </c>
      <c r="B9">
        <v>1E-4</v>
      </c>
      <c r="C9">
        <v>0.1</v>
      </c>
      <c r="D9">
        <v>0.6</v>
      </c>
      <c r="E9">
        <v>0.875</v>
      </c>
      <c r="F9">
        <f t="shared" si="0"/>
        <v>0.125</v>
      </c>
      <c r="G9">
        <v>-5.2796316022593499E-2</v>
      </c>
      <c r="H9">
        <v>-0.104530080326662</v>
      </c>
      <c r="I9" t="b">
        <v>0</v>
      </c>
    </row>
    <row r="10" spans="1:13" x14ac:dyDescent="0.25">
      <c r="A10" t="s">
        <v>8</v>
      </c>
      <c r="B10">
        <v>1E-4</v>
      </c>
      <c r="C10">
        <v>0.1</v>
      </c>
      <c r="D10">
        <v>0.9</v>
      </c>
      <c r="E10">
        <v>0.88095238095238004</v>
      </c>
      <c r="F10">
        <f t="shared" si="0"/>
        <v>0.11904761904761996</v>
      </c>
      <c r="G10">
        <v>-1.0341151332037999E-2</v>
      </c>
      <c r="H10">
        <v>-6.5158517874922106E-2</v>
      </c>
      <c r="I10" t="b">
        <v>0</v>
      </c>
      <c r="K10" t="s">
        <v>2</v>
      </c>
      <c r="L10" t="s">
        <v>4</v>
      </c>
      <c r="M10" t="s">
        <v>10</v>
      </c>
    </row>
    <row r="11" spans="1:13" x14ac:dyDescent="0.25">
      <c r="A11" t="s">
        <v>8</v>
      </c>
      <c r="B11">
        <v>1E-4</v>
      </c>
      <c r="C11">
        <v>1</v>
      </c>
      <c r="D11">
        <v>0.3</v>
      </c>
      <c r="E11">
        <v>0.83928571428571397</v>
      </c>
      <c r="F11">
        <f t="shared" si="0"/>
        <v>0.16071428571428603</v>
      </c>
      <c r="G11">
        <v>-234.926731663494</v>
      </c>
      <c r="H11">
        <v>-239.46831069431801</v>
      </c>
      <c r="I11" t="b">
        <v>0</v>
      </c>
      <c r="K11">
        <v>1E-3</v>
      </c>
      <c r="L11">
        <v>0.92261904761904701</v>
      </c>
      <c r="M11">
        <f>F11</f>
        <v>0.16071428571428603</v>
      </c>
    </row>
    <row r="12" spans="1:13" x14ac:dyDescent="0.25">
      <c r="A12" t="s">
        <v>8</v>
      </c>
      <c r="B12">
        <v>1E-4</v>
      </c>
      <c r="C12">
        <v>1</v>
      </c>
      <c r="D12">
        <v>0.6</v>
      </c>
      <c r="E12">
        <v>0.89285714285714202</v>
      </c>
      <c r="F12">
        <f t="shared" si="0"/>
        <v>0.10714285714285798</v>
      </c>
      <c r="G12">
        <v>0</v>
      </c>
      <c r="H12">
        <v>-4.2180093825595302</v>
      </c>
      <c r="I12" t="b">
        <v>0</v>
      </c>
      <c r="K12">
        <v>0.01</v>
      </c>
      <c r="L12">
        <v>0.92857142857142805</v>
      </c>
      <c r="M12">
        <f>F23</f>
        <v>9.523809523809601E-2</v>
      </c>
    </row>
    <row r="13" spans="1:13" x14ac:dyDescent="0.25">
      <c r="A13" t="s">
        <v>8</v>
      </c>
      <c r="B13">
        <v>1E-4</v>
      </c>
      <c r="C13">
        <v>1</v>
      </c>
      <c r="D13">
        <v>0.9</v>
      </c>
      <c r="E13">
        <v>0.88095238095238004</v>
      </c>
      <c r="F13">
        <f t="shared" si="0"/>
        <v>0.11904761904761996</v>
      </c>
      <c r="G13">
        <v>-2.3447103587379702E-3</v>
      </c>
      <c r="H13">
        <v>-1.6260163921209101</v>
      </c>
      <c r="I13" t="b">
        <v>0</v>
      </c>
      <c r="K13">
        <v>0.1</v>
      </c>
      <c r="L13">
        <v>0.92857142857142805</v>
      </c>
      <c r="M13">
        <f>F35</f>
        <v>0.14880952380952395</v>
      </c>
    </row>
    <row r="14" spans="1:13" x14ac:dyDescent="0.25">
      <c r="A14" t="s">
        <v>8</v>
      </c>
      <c r="B14">
        <v>1E-3</v>
      </c>
      <c r="C14">
        <v>1E-3</v>
      </c>
      <c r="D14">
        <v>0.3</v>
      </c>
      <c r="E14">
        <v>0.91666666666666596</v>
      </c>
      <c r="F14">
        <f t="shared" si="0"/>
        <v>8.3333333333334036E-2</v>
      </c>
      <c r="G14">
        <v>-100.2977991101</v>
      </c>
      <c r="H14">
        <v>-100.29802765693501</v>
      </c>
      <c r="I14" t="b">
        <v>0</v>
      </c>
      <c r="K14">
        <v>1</v>
      </c>
      <c r="L14">
        <v>0.92857142857142805</v>
      </c>
      <c r="M14">
        <f>F47</f>
        <v>0.11309523809523903</v>
      </c>
    </row>
    <row r="15" spans="1:13" x14ac:dyDescent="0.25">
      <c r="A15" t="s">
        <v>8</v>
      </c>
      <c r="B15">
        <v>1E-3</v>
      </c>
      <c r="C15">
        <v>1E-3</v>
      </c>
      <c r="D15">
        <v>0.6</v>
      </c>
      <c r="E15">
        <v>0.90476190476190399</v>
      </c>
      <c r="F15">
        <f t="shared" si="0"/>
        <v>9.523809523809601E-2</v>
      </c>
      <c r="G15">
        <v>-72.845769448131406</v>
      </c>
      <c r="H15">
        <v>-72.846185703697302</v>
      </c>
      <c r="I15" t="b">
        <v>0</v>
      </c>
    </row>
    <row r="16" spans="1:13" x14ac:dyDescent="0.25">
      <c r="A16" t="s">
        <v>8</v>
      </c>
      <c r="B16">
        <v>1E-3</v>
      </c>
      <c r="C16">
        <v>1E-3</v>
      </c>
      <c r="D16">
        <v>0.9</v>
      </c>
      <c r="E16">
        <v>0.89285714285714202</v>
      </c>
      <c r="F16">
        <f t="shared" si="0"/>
        <v>0.10714285714285798</v>
      </c>
      <c r="G16">
        <v>-25.9899177027362</v>
      </c>
      <c r="H16">
        <v>-25.991347100095702</v>
      </c>
      <c r="I16" t="b">
        <v>0</v>
      </c>
    </row>
    <row r="17" spans="1:9" x14ac:dyDescent="0.25">
      <c r="A17" t="s">
        <v>8</v>
      </c>
      <c r="B17">
        <v>1E-3</v>
      </c>
      <c r="C17">
        <v>0.01</v>
      </c>
      <c r="D17">
        <v>0.3</v>
      </c>
      <c r="E17">
        <v>0.875</v>
      </c>
      <c r="F17">
        <f t="shared" si="0"/>
        <v>0.125</v>
      </c>
      <c r="G17">
        <v>-11.1963490711038</v>
      </c>
      <c r="H17">
        <v>-11.200330574765699</v>
      </c>
      <c r="I17" t="b">
        <v>0</v>
      </c>
    </row>
    <row r="18" spans="1:9" x14ac:dyDescent="0.25">
      <c r="A18" t="s">
        <v>8</v>
      </c>
      <c r="B18">
        <v>1E-3</v>
      </c>
      <c r="C18">
        <v>0.01</v>
      </c>
      <c r="D18">
        <v>0.6</v>
      </c>
      <c r="E18">
        <v>0.88690476190476097</v>
      </c>
      <c r="F18">
        <f t="shared" si="0"/>
        <v>0.11309523809523903</v>
      </c>
      <c r="G18">
        <v>-6.5339478856050297</v>
      </c>
      <c r="H18">
        <v>-6.5384928919285397</v>
      </c>
      <c r="I18" t="b">
        <v>0</v>
      </c>
    </row>
    <row r="19" spans="1:9" x14ac:dyDescent="0.25">
      <c r="A19" t="s">
        <v>8</v>
      </c>
      <c r="B19">
        <v>1E-3</v>
      </c>
      <c r="C19">
        <v>0.01</v>
      </c>
      <c r="D19">
        <v>0.9</v>
      </c>
      <c r="E19">
        <v>0.88095238095238004</v>
      </c>
      <c r="F19">
        <f t="shared" si="0"/>
        <v>0.11904761904761996</v>
      </c>
      <c r="G19">
        <v>-2.5535744324457901</v>
      </c>
      <c r="H19">
        <v>-2.5598886873464499</v>
      </c>
      <c r="I19" t="b">
        <v>0</v>
      </c>
    </row>
    <row r="20" spans="1:9" x14ac:dyDescent="0.25">
      <c r="A20" t="s">
        <v>8</v>
      </c>
      <c r="B20">
        <v>1E-3</v>
      </c>
      <c r="C20">
        <v>0.1</v>
      </c>
      <c r="D20">
        <v>0.3</v>
      </c>
      <c r="E20">
        <v>0.86309523809523803</v>
      </c>
      <c r="F20">
        <f t="shared" si="0"/>
        <v>0.13690476190476197</v>
      </c>
      <c r="G20">
        <v>-2.0008981385274698</v>
      </c>
      <c r="H20">
        <v>-2.4359088957326902</v>
      </c>
      <c r="I20" t="b">
        <v>0</v>
      </c>
    </row>
    <row r="21" spans="1:9" x14ac:dyDescent="0.25">
      <c r="A21" t="s">
        <v>8</v>
      </c>
      <c r="B21">
        <v>1E-3</v>
      </c>
      <c r="C21">
        <v>0.1</v>
      </c>
      <c r="D21">
        <v>0.6</v>
      </c>
      <c r="E21">
        <v>0.86904761904761896</v>
      </c>
      <c r="F21">
        <f t="shared" si="0"/>
        <v>0.13095238095238104</v>
      </c>
      <c r="G21">
        <v>-8.7680174245423001E-2</v>
      </c>
      <c r="H21">
        <v>-0.48674926409061597</v>
      </c>
      <c r="I21" t="b">
        <v>0</v>
      </c>
    </row>
    <row r="22" spans="1:9" x14ac:dyDescent="0.25">
      <c r="A22" t="s">
        <v>8</v>
      </c>
      <c r="B22">
        <v>1E-3</v>
      </c>
      <c r="C22">
        <v>0.1</v>
      </c>
      <c r="D22">
        <v>0.9</v>
      </c>
      <c r="E22">
        <v>0.875</v>
      </c>
      <c r="F22">
        <f t="shared" si="0"/>
        <v>0.125</v>
      </c>
      <c r="G22">
        <v>-8.55199952761206E-2</v>
      </c>
      <c r="H22">
        <v>-0.23755899104016701</v>
      </c>
      <c r="I22" t="b">
        <v>0</v>
      </c>
    </row>
    <row r="23" spans="1:9" x14ac:dyDescent="0.25">
      <c r="A23" t="s">
        <v>8</v>
      </c>
      <c r="B23">
        <v>1E-3</v>
      </c>
      <c r="C23">
        <v>1</v>
      </c>
      <c r="D23">
        <v>0.3</v>
      </c>
      <c r="E23">
        <v>0.90476190476190399</v>
      </c>
      <c r="F23">
        <f t="shared" si="0"/>
        <v>9.523809523809601E-2</v>
      </c>
      <c r="G23">
        <v>-1.58195002670041E-3</v>
      </c>
      <c r="H23">
        <v>-12.482081039587399</v>
      </c>
      <c r="I23" t="b">
        <v>0</v>
      </c>
    </row>
    <row r="24" spans="1:9" x14ac:dyDescent="0.25">
      <c r="A24" t="s">
        <v>8</v>
      </c>
      <c r="B24">
        <v>1E-3</v>
      </c>
      <c r="C24">
        <v>1</v>
      </c>
      <c r="D24">
        <v>0.6</v>
      </c>
      <c r="E24">
        <v>0.88095238095238004</v>
      </c>
      <c r="F24">
        <f t="shared" si="0"/>
        <v>0.11904761904761996</v>
      </c>
      <c r="G24">
        <v>-1.0487972358010399E-3</v>
      </c>
      <c r="H24">
        <v>-3.57149880376189</v>
      </c>
      <c r="I24" t="b">
        <v>0</v>
      </c>
    </row>
    <row r="25" spans="1:9" x14ac:dyDescent="0.25">
      <c r="A25" t="s">
        <v>8</v>
      </c>
      <c r="B25">
        <v>1E-3</v>
      </c>
      <c r="C25">
        <v>1</v>
      </c>
      <c r="D25">
        <v>0.9</v>
      </c>
      <c r="E25">
        <v>0.86904761904761896</v>
      </c>
      <c r="F25">
        <f t="shared" si="0"/>
        <v>0.13095238095238104</v>
      </c>
      <c r="G25">
        <v>-6.4306839939812496E-2</v>
      </c>
      <c r="H25">
        <v>-0.184011781768226</v>
      </c>
      <c r="I25" t="b">
        <v>0</v>
      </c>
    </row>
    <row r="26" spans="1:9" x14ac:dyDescent="0.25">
      <c r="A26" t="s">
        <v>8</v>
      </c>
      <c r="B26">
        <v>0.01</v>
      </c>
      <c r="C26">
        <v>1E-3</v>
      </c>
      <c r="D26">
        <v>0.3</v>
      </c>
      <c r="E26">
        <v>0.91666666666666596</v>
      </c>
      <c r="F26">
        <f t="shared" si="0"/>
        <v>8.3333333333334036E-2</v>
      </c>
      <c r="G26">
        <v>-100.70133155194399</v>
      </c>
      <c r="H26">
        <v>-100.70359604218601</v>
      </c>
      <c r="I26" t="b">
        <v>0</v>
      </c>
    </row>
    <row r="27" spans="1:9" x14ac:dyDescent="0.25">
      <c r="A27" t="s">
        <v>8</v>
      </c>
      <c r="B27">
        <v>0.01</v>
      </c>
      <c r="C27">
        <v>1E-3</v>
      </c>
      <c r="D27">
        <v>0.6</v>
      </c>
      <c r="E27">
        <v>0.90476190476190399</v>
      </c>
      <c r="F27">
        <f t="shared" si="0"/>
        <v>9.523809523809601E-2</v>
      </c>
      <c r="G27">
        <v>-73.502182865509596</v>
      </c>
      <c r="H27">
        <v>-73.506280511602895</v>
      </c>
      <c r="I27" t="b">
        <v>0</v>
      </c>
    </row>
    <row r="28" spans="1:9" x14ac:dyDescent="0.25">
      <c r="A28" t="s">
        <v>8</v>
      </c>
      <c r="B28">
        <v>0.01</v>
      </c>
      <c r="C28">
        <v>1E-3</v>
      </c>
      <c r="D28">
        <v>0.9</v>
      </c>
      <c r="E28">
        <v>0.89285714285714202</v>
      </c>
      <c r="F28">
        <f t="shared" si="0"/>
        <v>0.10714285714285798</v>
      </c>
      <c r="G28">
        <v>-27.675504930673299</v>
      </c>
      <c r="H28">
        <v>-27.688953272649101</v>
      </c>
      <c r="I28" t="b">
        <v>0</v>
      </c>
    </row>
    <row r="29" spans="1:9" x14ac:dyDescent="0.25">
      <c r="A29" t="s">
        <v>8</v>
      </c>
      <c r="B29">
        <v>0.01</v>
      </c>
      <c r="C29">
        <v>0.01</v>
      </c>
      <c r="D29">
        <v>0.3</v>
      </c>
      <c r="E29">
        <v>0.875</v>
      </c>
      <c r="F29">
        <f t="shared" si="0"/>
        <v>0.125</v>
      </c>
      <c r="G29">
        <v>-12.6084255842063</v>
      </c>
      <c r="H29">
        <v>-12.6439716813749</v>
      </c>
      <c r="I29" t="b">
        <v>0</v>
      </c>
    </row>
    <row r="30" spans="1:9" x14ac:dyDescent="0.25">
      <c r="A30" t="s">
        <v>8</v>
      </c>
      <c r="B30">
        <v>0.01</v>
      </c>
      <c r="C30">
        <v>0.01</v>
      </c>
      <c r="D30">
        <v>0.6</v>
      </c>
      <c r="E30">
        <v>0.88095238095238004</v>
      </c>
      <c r="F30">
        <f t="shared" si="0"/>
        <v>0.11904761904761996</v>
      </c>
      <c r="G30">
        <v>-8.6782735429025308</v>
      </c>
      <c r="H30">
        <v>-8.7150688601162294</v>
      </c>
      <c r="I30" t="b">
        <v>0</v>
      </c>
    </row>
    <row r="31" spans="1:9" x14ac:dyDescent="0.25">
      <c r="A31" t="s">
        <v>8</v>
      </c>
      <c r="B31">
        <v>0.01</v>
      </c>
      <c r="C31">
        <v>0.01</v>
      </c>
      <c r="D31">
        <v>0.9</v>
      </c>
      <c r="E31">
        <v>0.89880952380952295</v>
      </c>
      <c r="F31">
        <f t="shared" si="0"/>
        <v>0.10119047619047705</v>
      </c>
      <c r="G31">
        <v>-7.37906075429379</v>
      </c>
      <c r="H31">
        <v>-7.4139890460129703</v>
      </c>
      <c r="I31" t="b">
        <v>0</v>
      </c>
    </row>
    <row r="32" spans="1:9" x14ac:dyDescent="0.25">
      <c r="A32" t="s">
        <v>8</v>
      </c>
      <c r="B32">
        <v>0.01</v>
      </c>
      <c r="C32">
        <v>0.1</v>
      </c>
      <c r="D32">
        <v>0.3</v>
      </c>
      <c r="E32">
        <v>0.83928571428571397</v>
      </c>
      <c r="F32">
        <f t="shared" si="0"/>
        <v>0.16071428571428603</v>
      </c>
      <c r="G32">
        <v>-0.88865400602772404</v>
      </c>
      <c r="H32">
        <v>-2.1783373022873902</v>
      </c>
      <c r="I32" t="b">
        <v>0</v>
      </c>
    </row>
    <row r="33" spans="1:9" x14ac:dyDescent="0.25">
      <c r="A33" t="s">
        <v>8</v>
      </c>
      <c r="B33">
        <v>0.01</v>
      </c>
      <c r="C33">
        <v>0.1</v>
      </c>
      <c r="D33">
        <v>0.6</v>
      </c>
      <c r="E33">
        <v>0.88690476190476097</v>
      </c>
      <c r="F33">
        <f t="shared" si="0"/>
        <v>0.11309523809523903</v>
      </c>
      <c r="G33">
        <v>-0.91758298511147096</v>
      </c>
      <c r="H33">
        <v>-1.28800136430954</v>
      </c>
      <c r="I33" t="b">
        <v>0</v>
      </c>
    </row>
    <row r="34" spans="1:9" x14ac:dyDescent="0.25">
      <c r="A34" t="s">
        <v>8</v>
      </c>
      <c r="B34">
        <v>0.01</v>
      </c>
      <c r="C34">
        <v>0.1</v>
      </c>
      <c r="D34">
        <v>0.9</v>
      </c>
      <c r="E34">
        <v>0.89285714285714202</v>
      </c>
      <c r="F34">
        <f t="shared" si="0"/>
        <v>0.10714285714285798</v>
      </c>
      <c r="G34">
        <v>-7.4144428855730604</v>
      </c>
      <c r="H34">
        <v>-7.4488227615513702</v>
      </c>
      <c r="I34" t="b">
        <v>0</v>
      </c>
    </row>
    <row r="35" spans="1:9" x14ac:dyDescent="0.25">
      <c r="A35" t="s">
        <v>8</v>
      </c>
      <c r="B35">
        <v>0.01</v>
      </c>
      <c r="C35">
        <v>1</v>
      </c>
      <c r="D35">
        <v>0.3</v>
      </c>
      <c r="E35">
        <v>0.85119047619047605</v>
      </c>
      <c r="F35">
        <f t="shared" si="0"/>
        <v>0.14880952380952395</v>
      </c>
      <c r="G35">
        <v>-0.47198948039900002</v>
      </c>
      <c r="H35">
        <v>-2.1511503838764701</v>
      </c>
      <c r="I35" t="b">
        <v>0</v>
      </c>
    </row>
    <row r="36" spans="1:9" x14ac:dyDescent="0.25">
      <c r="A36" t="s">
        <v>8</v>
      </c>
      <c r="B36">
        <v>0.01</v>
      </c>
      <c r="C36">
        <v>1</v>
      </c>
      <c r="D36">
        <v>0.6</v>
      </c>
      <c r="E36">
        <v>0.875</v>
      </c>
      <c r="F36">
        <f t="shared" si="0"/>
        <v>0.125</v>
      </c>
      <c r="G36">
        <v>-1.2449328291506201</v>
      </c>
      <c r="H36">
        <v>-1.50492026659456</v>
      </c>
      <c r="I36" t="b">
        <v>0</v>
      </c>
    </row>
    <row r="37" spans="1:9" x14ac:dyDescent="0.25">
      <c r="A37" t="s">
        <v>8</v>
      </c>
      <c r="B37">
        <v>0.01</v>
      </c>
      <c r="C37">
        <v>1</v>
      </c>
      <c r="D37">
        <v>0.9</v>
      </c>
      <c r="E37">
        <v>0.89285714285714202</v>
      </c>
      <c r="F37">
        <f t="shared" si="0"/>
        <v>0.10714285714285798</v>
      </c>
      <c r="G37">
        <v>-7.4106036656337304</v>
      </c>
      <c r="H37">
        <v>-7.4450305893444497</v>
      </c>
      <c r="I37" t="b">
        <v>0</v>
      </c>
    </row>
    <row r="38" spans="1:9" x14ac:dyDescent="0.25">
      <c r="A38" t="s">
        <v>8</v>
      </c>
      <c r="B38">
        <v>0.1</v>
      </c>
      <c r="C38">
        <v>1E-3</v>
      </c>
      <c r="D38">
        <v>0.3</v>
      </c>
      <c r="E38">
        <v>0.92261904761904701</v>
      </c>
      <c r="F38">
        <f t="shared" si="0"/>
        <v>7.7380952380952994E-2</v>
      </c>
      <c r="G38">
        <v>-104.701163802479</v>
      </c>
      <c r="H38">
        <v>-104.721843953063</v>
      </c>
      <c r="I38" t="b">
        <v>0</v>
      </c>
    </row>
    <row r="39" spans="1:9" x14ac:dyDescent="0.25">
      <c r="A39" t="s">
        <v>8</v>
      </c>
      <c r="B39">
        <v>0.1</v>
      </c>
      <c r="C39">
        <v>1E-3</v>
      </c>
      <c r="D39">
        <v>0.6</v>
      </c>
      <c r="E39">
        <v>0.91071428571428503</v>
      </c>
      <c r="F39">
        <f t="shared" si="0"/>
        <v>8.9285714285714968E-2</v>
      </c>
      <c r="G39">
        <v>-80.000185453304496</v>
      </c>
      <c r="H39">
        <v>-80.035370169520903</v>
      </c>
      <c r="I39" t="b">
        <v>0</v>
      </c>
    </row>
    <row r="40" spans="1:9" x14ac:dyDescent="0.25">
      <c r="A40" t="s">
        <v>8</v>
      </c>
      <c r="B40">
        <v>0.1</v>
      </c>
      <c r="C40">
        <v>1E-3</v>
      </c>
      <c r="D40">
        <v>0.9</v>
      </c>
      <c r="E40">
        <v>0.89880952380952295</v>
      </c>
      <c r="F40">
        <f t="shared" si="0"/>
        <v>0.10119047619047705</v>
      </c>
      <c r="G40">
        <v>-44.585402056414402</v>
      </c>
      <c r="H40">
        <v>-44.665702282737797</v>
      </c>
      <c r="I40" t="b">
        <v>0</v>
      </c>
    </row>
    <row r="41" spans="1:9" x14ac:dyDescent="0.25">
      <c r="A41" t="s">
        <v>8</v>
      </c>
      <c r="B41">
        <v>0.1</v>
      </c>
      <c r="C41">
        <v>0.01</v>
      </c>
      <c r="D41">
        <v>0.3</v>
      </c>
      <c r="E41">
        <v>0.89285714285714202</v>
      </c>
      <c r="F41">
        <f t="shared" si="0"/>
        <v>0.10714285714285798</v>
      </c>
      <c r="G41">
        <v>-30.948160183041601</v>
      </c>
      <c r="H41">
        <v>-31.088848630201699</v>
      </c>
      <c r="I41" t="b">
        <v>0</v>
      </c>
    </row>
    <row r="42" spans="1:9" x14ac:dyDescent="0.25">
      <c r="A42" t="s">
        <v>8</v>
      </c>
      <c r="B42">
        <v>0.1</v>
      </c>
      <c r="C42">
        <v>0.01</v>
      </c>
      <c r="D42">
        <v>0.6</v>
      </c>
      <c r="E42">
        <v>0.88690476190476097</v>
      </c>
      <c r="F42">
        <f t="shared" si="0"/>
        <v>0.11309523809523903</v>
      </c>
      <c r="G42">
        <v>-35.813837999600899</v>
      </c>
      <c r="H42">
        <v>-35.917772471123001</v>
      </c>
      <c r="I42" t="b">
        <v>0</v>
      </c>
    </row>
    <row r="43" spans="1:9" x14ac:dyDescent="0.25">
      <c r="A43" t="s">
        <v>8</v>
      </c>
      <c r="B43">
        <v>0.1</v>
      </c>
      <c r="C43">
        <v>0.01</v>
      </c>
      <c r="D43">
        <v>0.9</v>
      </c>
      <c r="E43">
        <v>0.88690476190476097</v>
      </c>
      <c r="F43">
        <f t="shared" si="0"/>
        <v>0.11309523809523903</v>
      </c>
      <c r="G43">
        <v>-38.983439629433299</v>
      </c>
      <c r="H43">
        <v>-39.076674567437102</v>
      </c>
      <c r="I43" t="b">
        <v>0</v>
      </c>
    </row>
    <row r="44" spans="1:9" x14ac:dyDescent="0.25">
      <c r="A44" t="s">
        <v>8</v>
      </c>
      <c r="B44">
        <v>0.1</v>
      </c>
      <c r="C44">
        <v>0.1</v>
      </c>
      <c r="D44">
        <v>0.3</v>
      </c>
      <c r="E44">
        <v>0.88690476190476097</v>
      </c>
      <c r="F44">
        <f t="shared" si="0"/>
        <v>0.11309523809523903</v>
      </c>
      <c r="G44">
        <v>-27.240694083392999</v>
      </c>
      <c r="H44">
        <v>-27.415258059693301</v>
      </c>
      <c r="I44" t="b">
        <v>0</v>
      </c>
    </row>
    <row r="45" spans="1:9" x14ac:dyDescent="0.25">
      <c r="A45" t="s">
        <v>8</v>
      </c>
      <c r="B45">
        <v>0.1</v>
      </c>
      <c r="C45">
        <v>0.1</v>
      </c>
      <c r="D45">
        <v>0.6</v>
      </c>
      <c r="E45">
        <v>0.88690476190476097</v>
      </c>
      <c r="F45">
        <f t="shared" si="0"/>
        <v>0.11309523809523903</v>
      </c>
      <c r="G45">
        <v>-36.404434938750803</v>
      </c>
      <c r="H45">
        <v>-36.506519928157701</v>
      </c>
      <c r="I45" t="b">
        <v>0</v>
      </c>
    </row>
    <row r="46" spans="1:9" x14ac:dyDescent="0.25">
      <c r="A46" t="s">
        <v>8</v>
      </c>
      <c r="B46">
        <v>0.1</v>
      </c>
      <c r="C46">
        <v>0.1</v>
      </c>
      <c r="D46">
        <v>0.9</v>
      </c>
      <c r="E46">
        <v>0.88690476190476097</v>
      </c>
      <c r="F46">
        <f t="shared" si="0"/>
        <v>0.11309523809523903</v>
      </c>
      <c r="G46">
        <v>-38.983407870225797</v>
      </c>
      <c r="H46">
        <v>-39.076642941375702</v>
      </c>
      <c r="I46" t="b">
        <v>0</v>
      </c>
    </row>
    <row r="47" spans="1:9" x14ac:dyDescent="0.25">
      <c r="A47" t="s">
        <v>8</v>
      </c>
      <c r="B47">
        <v>0.1</v>
      </c>
      <c r="C47">
        <v>1</v>
      </c>
      <c r="D47">
        <v>0.3</v>
      </c>
      <c r="E47">
        <v>0.88690476190476097</v>
      </c>
      <c r="F47">
        <f t="shared" si="0"/>
        <v>0.11309523809523903</v>
      </c>
      <c r="G47">
        <v>-26.985021469512098</v>
      </c>
      <c r="H47">
        <v>-27.169577390681901</v>
      </c>
      <c r="I47" t="b">
        <v>0</v>
      </c>
    </row>
    <row r="48" spans="1:9" x14ac:dyDescent="0.25">
      <c r="A48" t="s">
        <v>8</v>
      </c>
      <c r="B48">
        <v>0.1</v>
      </c>
      <c r="C48">
        <v>1</v>
      </c>
      <c r="D48">
        <v>0.6</v>
      </c>
      <c r="E48">
        <v>0.88690476190476097</v>
      </c>
      <c r="F48">
        <f t="shared" si="0"/>
        <v>0.11309523809523903</v>
      </c>
      <c r="G48">
        <v>-36.377223110678301</v>
      </c>
      <c r="H48">
        <v>-36.479360186474302</v>
      </c>
      <c r="I48" t="b">
        <v>0</v>
      </c>
    </row>
    <row r="49" spans="1:15" x14ac:dyDescent="0.25">
      <c r="A49" t="s">
        <v>8</v>
      </c>
      <c r="B49">
        <v>0.1</v>
      </c>
      <c r="C49">
        <v>1</v>
      </c>
      <c r="D49">
        <v>0.9</v>
      </c>
      <c r="E49">
        <v>0.88690476190476097</v>
      </c>
      <c r="F49">
        <f t="shared" si="0"/>
        <v>0.11309523809523903</v>
      </c>
      <c r="G49">
        <v>-38.983408069402799</v>
      </c>
      <c r="H49">
        <v>-39.076643140215197</v>
      </c>
      <c r="I49" t="b">
        <v>0</v>
      </c>
      <c r="L49" t="s">
        <v>2</v>
      </c>
      <c r="M49" t="s">
        <v>4</v>
      </c>
      <c r="N49" t="s">
        <v>11</v>
      </c>
    </row>
    <row r="50" spans="1:15" x14ac:dyDescent="0.25">
      <c r="A50" t="s">
        <v>8</v>
      </c>
      <c r="B50">
        <v>1</v>
      </c>
      <c r="C50">
        <v>1E-3</v>
      </c>
      <c r="D50">
        <v>0.3</v>
      </c>
      <c r="E50">
        <v>0.92261904761904701</v>
      </c>
      <c r="F50">
        <f t="shared" si="0"/>
        <v>7.7380952380952994E-2</v>
      </c>
      <c r="G50">
        <v>-139.754729212851</v>
      </c>
      <c r="H50">
        <v>-139.84966536603901</v>
      </c>
      <c r="I50" t="b">
        <v>0</v>
      </c>
      <c r="L50">
        <v>1E-3</v>
      </c>
      <c r="M50">
        <f>MAX(E50:E52)</f>
        <v>0.92261904761904701</v>
      </c>
      <c r="N50">
        <f>1-M50</f>
        <v>7.7380952380952994E-2</v>
      </c>
    </row>
    <row r="51" spans="1:15" x14ac:dyDescent="0.25">
      <c r="A51" t="s">
        <v>8</v>
      </c>
      <c r="B51">
        <v>1</v>
      </c>
      <c r="C51">
        <v>1E-3</v>
      </c>
      <c r="D51">
        <v>0.6</v>
      </c>
      <c r="E51">
        <v>0.92261904761904701</v>
      </c>
      <c r="F51">
        <f t="shared" si="0"/>
        <v>7.7380952380952994E-2</v>
      </c>
      <c r="G51">
        <v>-132.23750118097601</v>
      </c>
      <c r="H51">
        <v>-132.34938430336001</v>
      </c>
      <c r="I51" t="b">
        <v>0</v>
      </c>
      <c r="L51">
        <v>0.01</v>
      </c>
      <c r="M51">
        <f>MAX(E53:E55)</f>
        <v>0.92857142857142805</v>
      </c>
      <c r="N51">
        <f t="shared" ref="N51:N53" si="1">1-M51</f>
        <v>7.1428571428571952E-2</v>
      </c>
    </row>
    <row r="52" spans="1:15" x14ac:dyDescent="0.25">
      <c r="A52" t="s">
        <v>8</v>
      </c>
      <c r="B52">
        <v>1</v>
      </c>
      <c r="C52">
        <v>1E-3</v>
      </c>
      <c r="D52">
        <v>0.9</v>
      </c>
      <c r="E52">
        <v>0.91666666666666596</v>
      </c>
      <c r="F52">
        <f t="shared" si="0"/>
        <v>8.3333333333334036E-2</v>
      </c>
      <c r="G52">
        <v>-130.36084904514601</v>
      </c>
      <c r="H52">
        <v>-130.47715177351901</v>
      </c>
      <c r="I52" t="b">
        <v>0</v>
      </c>
      <c r="L52">
        <v>0.1</v>
      </c>
      <c r="M52">
        <f>MAX(E56:E58)</f>
        <v>0.92857142857142805</v>
      </c>
      <c r="N52">
        <f t="shared" si="1"/>
        <v>7.1428571428571952E-2</v>
      </c>
    </row>
    <row r="53" spans="1:15" x14ac:dyDescent="0.25">
      <c r="A53" t="s">
        <v>8</v>
      </c>
      <c r="B53">
        <v>1</v>
      </c>
      <c r="C53">
        <v>0.01</v>
      </c>
      <c r="D53">
        <v>0.3</v>
      </c>
      <c r="E53">
        <v>0.89880952380952295</v>
      </c>
      <c r="F53">
        <f t="shared" si="0"/>
        <v>0.10119047619047705</v>
      </c>
      <c r="G53">
        <v>-128.259532938825</v>
      </c>
      <c r="H53">
        <v>-128.38679321753699</v>
      </c>
      <c r="I53" t="b">
        <v>0</v>
      </c>
      <c r="L53">
        <v>1</v>
      </c>
      <c r="M53">
        <f>MAX(E59:E61)</f>
        <v>0.92857142857142805</v>
      </c>
      <c r="N53">
        <f t="shared" si="1"/>
        <v>7.1428571428571952E-2</v>
      </c>
    </row>
    <row r="54" spans="1:15" x14ac:dyDescent="0.25">
      <c r="A54" t="s">
        <v>8</v>
      </c>
      <c r="B54">
        <v>1</v>
      </c>
      <c r="C54">
        <v>0.01</v>
      </c>
      <c r="D54">
        <v>0.6</v>
      </c>
      <c r="E54">
        <v>0.92857142857142805</v>
      </c>
      <c r="F54">
        <f t="shared" si="0"/>
        <v>7.1428571428571952E-2</v>
      </c>
      <c r="G54">
        <v>-129.405401808275</v>
      </c>
      <c r="H54">
        <v>-129.525009374571</v>
      </c>
      <c r="I54" t="b">
        <v>0</v>
      </c>
    </row>
    <row r="55" spans="1:15" x14ac:dyDescent="0.25">
      <c r="A55" t="s">
        <v>8</v>
      </c>
      <c r="B55">
        <v>1</v>
      </c>
      <c r="C55">
        <v>0.01</v>
      </c>
      <c r="D55">
        <v>0.9</v>
      </c>
      <c r="E55">
        <v>0.91666666666666596</v>
      </c>
      <c r="F55">
        <f t="shared" si="0"/>
        <v>8.3333333333334036E-2</v>
      </c>
      <c r="G55">
        <v>-130.36300283399399</v>
      </c>
      <c r="H55">
        <v>-130.47930302575301</v>
      </c>
      <c r="I55" t="b">
        <v>0</v>
      </c>
      <c r="L55" t="s">
        <v>3</v>
      </c>
      <c r="M55" t="s">
        <v>2</v>
      </c>
      <c r="N55" t="s">
        <v>4</v>
      </c>
      <c r="O55" t="s">
        <v>11</v>
      </c>
    </row>
    <row r="56" spans="1:15" x14ac:dyDescent="0.25">
      <c r="A56" t="s">
        <v>8</v>
      </c>
      <c r="B56">
        <v>1</v>
      </c>
      <c r="C56">
        <v>0.1</v>
      </c>
      <c r="D56">
        <v>0.3</v>
      </c>
      <c r="E56">
        <v>0.92261904761904701</v>
      </c>
      <c r="F56">
        <f t="shared" si="0"/>
        <v>7.7380952380952994E-2</v>
      </c>
      <c r="G56">
        <v>-128.25571817508899</v>
      </c>
      <c r="H56">
        <v>-128.383030069119</v>
      </c>
      <c r="I56" t="b">
        <v>0</v>
      </c>
      <c r="L56" t="s">
        <v>12</v>
      </c>
      <c r="M56">
        <v>1E-3</v>
      </c>
      <c r="N56">
        <v>0.92261904761904701</v>
      </c>
      <c r="O56">
        <f>1-N56</f>
        <v>7.7380952380952994E-2</v>
      </c>
    </row>
    <row r="57" spans="1:15" x14ac:dyDescent="0.25">
      <c r="A57" t="s">
        <v>8</v>
      </c>
      <c r="B57">
        <v>1</v>
      </c>
      <c r="C57">
        <v>0.1</v>
      </c>
      <c r="D57">
        <v>0.6</v>
      </c>
      <c r="E57">
        <v>0.92857142857142805</v>
      </c>
      <c r="F57">
        <f t="shared" si="0"/>
        <v>7.1428571428571952E-2</v>
      </c>
      <c r="G57">
        <v>-129.402498978697</v>
      </c>
      <c r="H57">
        <v>-129.52210846906601</v>
      </c>
      <c r="I57" t="b">
        <v>0</v>
      </c>
      <c r="L57" t="s">
        <v>12</v>
      </c>
      <c r="M57">
        <v>0.01</v>
      </c>
      <c r="N57">
        <v>0.89880952380952295</v>
      </c>
      <c r="O57">
        <f>1-N57</f>
        <v>0.10119047619047705</v>
      </c>
    </row>
    <row r="58" spans="1:15" x14ac:dyDescent="0.25">
      <c r="A58" t="s">
        <v>8</v>
      </c>
      <c r="B58">
        <v>1</v>
      </c>
      <c r="C58">
        <v>0.1</v>
      </c>
      <c r="D58">
        <v>0.9</v>
      </c>
      <c r="E58">
        <v>0.91666666666666596</v>
      </c>
      <c r="F58">
        <f t="shared" si="0"/>
        <v>8.3333333333334036E-2</v>
      </c>
      <c r="G58">
        <v>-130.36300611530299</v>
      </c>
      <c r="H58">
        <v>-130.47930630258</v>
      </c>
      <c r="I58" t="b">
        <v>0</v>
      </c>
      <c r="L58" t="s">
        <v>12</v>
      </c>
      <c r="M58">
        <v>0.1</v>
      </c>
      <c r="N58">
        <v>0.92261904761904701</v>
      </c>
      <c r="O58">
        <f>1-N58</f>
        <v>7.7380952380952994E-2</v>
      </c>
    </row>
    <row r="59" spans="1:15" x14ac:dyDescent="0.25">
      <c r="A59" t="s">
        <v>8</v>
      </c>
      <c r="B59">
        <v>1</v>
      </c>
      <c r="C59">
        <v>1</v>
      </c>
      <c r="D59">
        <v>0.3</v>
      </c>
      <c r="E59">
        <v>0.92261904761904701</v>
      </c>
      <c r="F59">
        <f t="shared" si="0"/>
        <v>7.7380952380952994E-2</v>
      </c>
      <c r="G59">
        <v>-128.26484898721</v>
      </c>
      <c r="H59">
        <v>-128.39210333091199</v>
      </c>
      <c r="I59" t="b">
        <v>0</v>
      </c>
      <c r="L59" t="s">
        <v>12</v>
      </c>
      <c r="M59">
        <v>1</v>
      </c>
      <c r="N59">
        <v>0.92261904761904701</v>
      </c>
      <c r="O59">
        <f>1-N59</f>
        <v>7.7380952380952994E-2</v>
      </c>
    </row>
    <row r="60" spans="1:15" x14ac:dyDescent="0.25">
      <c r="A60" t="s">
        <v>8</v>
      </c>
      <c r="B60">
        <v>1</v>
      </c>
      <c r="C60">
        <v>1</v>
      </c>
      <c r="D60">
        <v>0.6</v>
      </c>
      <c r="E60">
        <v>0.92857142857142805</v>
      </c>
      <c r="F60">
        <f t="shared" si="0"/>
        <v>7.1428571428571952E-2</v>
      </c>
      <c r="G60">
        <v>-129.40249593666701</v>
      </c>
      <c r="H60">
        <v>-129.52210542739499</v>
      </c>
      <c r="I60" t="b">
        <v>0</v>
      </c>
      <c r="L60" t="s">
        <v>13</v>
      </c>
      <c r="M60">
        <v>1E-3</v>
      </c>
      <c r="N60">
        <v>0.92261904761904701</v>
      </c>
      <c r="O60">
        <f>1-N60</f>
        <v>7.7380952380952994E-2</v>
      </c>
    </row>
    <row r="61" spans="1:15" x14ac:dyDescent="0.25">
      <c r="A61" t="s">
        <v>8</v>
      </c>
      <c r="B61">
        <v>1</v>
      </c>
      <c r="C61">
        <v>1</v>
      </c>
      <c r="D61">
        <v>0.9</v>
      </c>
      <c r="E61">
        <v>0.91666666666666596</v>
      </c>
      <c r="F61">
        <f t="shared" si="0"/>
        <v>8.3333333333334036E-2</v>
      </c>
      <c r="G61">
        <v>-130.36300611660101</v>
      </c>
      <c r="H61">
        <v>-130.47930630387401</v>
      </c>
      <c r="I61" t="b">
        <v>0</v>
      </c>
      <c r="L61" t="s">
        <v>13</v>
      </c>
      <c r="M61">
        <v>0.01</v>
      </c>
      <c r="N61">
        <v>0.92857142857142805</v>
      </c>
      <c r="O61">
        <f>1-N61</f>
        <v>7.1428571428571952E-2</v>
      </c>
    </row>
    <row r="62" spans="1:15" x14ac:dyDescent="0.25">
      <c r="A62" t="s">
        <v>8</v>
      </c>
      <c r="B62">
        <v>1</v>
      </c>
      <c r="C62">
        <v>0.01</v>
      </c>
      <c r="D62">
        <v>0.6</v>
      </c>
      <c r="E62">
        <v>0.91213389121338895</v>
      </c>
      <c r="F62">
        <f t="shared" si="0"/>
        <v>8.7866108786611052E-2</v>
      </c>
      <c r="G62">
        <v>-191.73565838666599</v>
      </c>
      <c r="H62">
        <v>-191.84938872707599</v>
      </c>
      <c r="I62" t="b">
        <v>1</v>
      </c>
      <c r="L62" t="s">
        <v>13</v>
      </c>
      <c r="M62">
        <v>0.1</v>
      </c>
      <c r="N62">
        <v>0.92857142857142805</v>
      </c>
      <c r="O62">
        <f>1-N62</f>
        <v>7.1428571428571952E-2</v>
      </c>
    </row>
    <row r="63" spans="1:15" x14ac:dyDescent="0.25">
      <c r="A63" t="s">
        <v>9</v>
      </c>
      <c r="B63">
        <v>1E-4</v>
      </c>
      <c r="C63">
        <v>-1</v>
      </c>
      <c r="D63">
        <v>-1</v>
      </c>
      <c r="E63">
        <v>0.89285714285714202</v>
      </c>
      <c r="F63">
        <f t="shared" si="0"/>
        <v>0.10714285714285798</v>
      </c>
      <c r="G63">
        <v>-7.6232206113986201E-4</v>
      </c>
      <c r="H63">
        <v>-5.5070590920162201E-3</v>
      </c>
      <c r="I63" t="b">
        <v>0</v>
      </c>
      <c r="L63" t="s">
        <v>13</v>
      </c>
      <c r="M63">
        <v>1</v>
      </c>
      <c r="N63">
        <v>0.92857142857142805</v>
      </c>
      <c r="O63">
        <f>1-N63</f>
        <v>7.1428571428571952E-2</v>
      </c>
    </row>
    <row r="64" spans="1:15" x14ac:dyDescent="0.25">
      <c r="A64" t="s">
        <v>9</v>
      </c>
      <c r="B64">
        <v>1E-3</v>
      </c>
      <c r="C64">
        <v>-1</v>
      </c>
      <c r="D64">
        <v>-1</v>
      </c>
      <c r="E64">
        <v>0.89285714285714202</v>
      </c>
      <c r="F64">
        <f t="shared" si="0"/>
        <v>0.10714285714285798</v>
      </c>
      <c r="G64">
        <v>-6.3153799990621502E-3</v>
      </c>
      <c r="H64">
        <v>-3.9005769438017299E-2</v>
      </c>
      <c r="I64" t="b">
        <v>0</v>
      </c>
      <c r="L64" t="s">
        <v>14</v>
      </c>
      <c r="M64">
        <v>1E-3</v>
      </c>
      <c r="N64">
        <v>0.91666666666666596</v>
      </c>
      <c r="O64">
        <f>1-N64</f>
        <v>8.3333333333334036E-2</v>
      </c>
    </row>
    <row r="65" spans="1:15" x14ac:dyDescent="0.25">
      <c r="A65" t="s">
        <v>9</v>
      </c>
      <c r="B65">
        <v>0.01</v>
      </c>
      <c r="C65">
        <v>-1</v>
      </c>
      <c r="D65">
        <v>-1</v>
      </c>
      <c r="E65">
        <v>0.88690476190476097</v>
      </c>
      <c r="F65">
        <f t="shared" si="0"/>
        <v>0.11309523809523903</v>
      </c>
      <c r="G65">
        <v>-5.0320314905501998E-2</v>
      </c>
      <c r="H65">
        <v>-0.25946589367848999</v>
      </c>
      <c r="I65" t="b">
        <v>0</v>
      </c>
      <c r="L65" t="s">
        <v>14</v>
      </c>
      <c r="M65">
        <v>0.01</v>
      </c>
      <c r="N65">
        <v>0.91666666666666596</v>
      </c>
      <c r="O65">
        <f>1-N65</f>
        <v>8.3333333333334036E-2</v>
      </c>
    </row>
    <row r="66" spans="1:15" x14ac:dyDescent="0.25">
      <c r="A66" t="s">
        <v>9</v>
      </c>
      <c r="B66">
        <v>0.1</v>
      </c>
      <c r="C66">
        <v>-1</v>
      </c>
      <c r="D66">
        <v>-1</v>
      </c>
      <c r="E66">
        <v>0.88690476190476097</v>
      </c>
      <c r="F66">
        <f t="shared" si="0"/>
        <v>0.11309523809523903</v>
      </c>
      <c r="G66">
        <v>-0.37883419440979998</v>
      </c>
      <c r="H66">
        <v>-1.5801601068661599</v>
      </c>
      <c r="I66" t="b">
        <v>0</v>
      </c>
      <c r="L66" t="s">
        <v>14</v>
      </c>
      <c r="M66">
        <v>0.1</v>
      </c>
      <c r="N66">
        <v>0.91666666666666596</v>
      </c>
      <c r="O66">
        <f>1-N66</f>
        <v>8.3333333333334036E-2</v>
      </c>
    </row>
    <row r="67" spans="1:15" x14ac:dyDescent="0.25">
      <c r="A67" t="s">
        <v>9</v>
      </c>
      <c r="B67">
        <v>1</v>
      </c>
      <c r="C67">
        <v>-1</v>
      </c>
      <c r="D67">
        <v>-1</v>
      </c>
      <c r="E67">
        <v>0.88690476190476097</v>
      </c>
      <c r="F67">
        <f t="shared" ref="F67:F68" si="2">1-E67</f>
        <v>0.11309523809523903</v>
      </c>
      <c r="G67">
        <v>-2.6137755217638601</v>
      </c>
      <c r="H67">
        <v>-8.4481946045299097</v>
      </c>
      <c r="I67" t="b">
        <v>0</v>
      </c>
      <c r="L67" t="s">
        <v>14</v>
      </c>
      <c r="M67">
        <v>1</v>
      </c>
      <c r="N67">
        <v>0.91666666666666596</v>
      </c>
      <c r="O67">
        <f>1-N67</f>
        <v>8.3333333333334036E-2</v>
      </c>
    </row>
    <row r="68" spans="1:15" x14ac:dyDescent="0.25">
      <c r="A68" t="s">
        <v>9</v>
      </c>
      <c r="B68">
        <v>1E-3</v>
      </c>
      <c r="C68">
        <v>-1</v>
      </c>
      <c r="D68">
        <v>-1</v>
      </c>
      <c r="E68">
        <v>0.92050209205020905</v>
      </c>
      <c r="F68">
        <f t="shared" si="2"/>
        <v>7.9497907949790947E-2</v>
      </c>
      <c r="G68">
        <v>-8.4805712479832998E-3</v>
      </c>
      <c r="H68">
        <v>-5.2052388565814303E-2</v>
      </c>
      <c r="I68" t="b">
        <v>1</v>
      </c>
    </row>
    <row r="69" spans="1:15" x14ac:dyDescent="0.25">
      <c r="L69" t="s">
        <v>16</v>
      </c>
      <c r="M69" t="s">
        <v>15</v>
      </c>
      <c r="N69" t="s">
        <v>4</v>
      </c>
    </row>
    <row r="70" spans="1:15" x14ac:dyDescent="0.25">
      <c r="L70" t="s">
        <v>17</v>
      </c>
      <c r="M70">
        <v>0.3</v>
      </c>
      <c r="N70">
        <v>0.92261904761904701</v>
      </c>
    </row>
    <row r="71" spans="1:15" x14ac:dyDescent="0.25">
      <c r="L71" t="s">
        <v>18</v>
      </c>
      <c r="M71">
        <v>0.6</v>
      </c>
      <c r="N71">
        <v>0.92261904761904701</v>
      </c>
    </row>
    <row r="72" spans="1:15" x14ac:dyDescent="0.25">
      <c r="L72" t="s">
        <v>18</v>
      </c>
      <c r="M72">
        <v>0.9</v>
      </c>
      <c r="N72">
        <v>0.91666666666666596</v>
      </c>
    </row>
    <row r="73" spans="1:15" x14ac:dyDescent="0.25">
      <c r="L73" t="s">
        <v>19</v>
      </c>
      <c r="M73">
        <v>0.3</v>
      </c>
      <c r="N73">
        <v>0.89880952380952295</v>
      </c>
    </row>
    <row r="74" spans="1:15" x14ac:dyDescent="0.25">
      <c r="L74" t="s">
        <v>19</v>
      </c>
      <c r="M74">
        <v>0.6</v>
      </c>
      <c r="N74">
        <v>0.92857142857142805</v>
      </c>
    </row>
    <row r="75" spans="1:15" x14ac:dyDescent="0.25">
      <c r="L75" t="s">
        <v>19</v>
      </c>
      <c r="M75">
        <v>0.9</v>
      </c>
      <c r="N75">
        <v>0.91666666666666596</v>
      </c>
    </row>
    <row r="76" spans="1:15" x14ac:dyDescent="0.25">
      <c r="L76" t="s">
        <v>20</v>
      </c>
      <c r="M76">
        <v>0.3</v>
      </c>
      <c r="N76">
        <v>0.92261904761904701</v>
      </c>
    </row>
    <row r="77" spans="1:15" x14ac:dyDescent="0.25">
      <c r="L77" t="s">
        <v>20</v>
      </c>
      <c r="M77">
        <v>0.6</v>
      </c>
      <c r="N77">
        <v>0.92857142857142805</v>
      </c>
    </row>
    <row r="78" spans="1:15" x14ac:dyDescent="0.25">
      <c r="L78" t="s">
        <v>20</v>
      </c>
      <c r="M78">
        <v>0.9</v>
      </c>
      <c r="N78">
        <v>0.91666666666666596</v>
      </c>
    </row>
    <row r="79" spans="1:15" x14ac:dyDescent="0.25">
      <c r="L79" t="s">
        <v>21</v>
      </c>
      <c r="M79">
        <v>0.3</v>
      </c>
      <c r="N79">
        <v>0.92261904761904701</v>
      </c>
    </row>
    <row r="80" spans="1:15" x14ac:dyDescent="0.25">
      <c r="L80" t="s">
        <v>21</v>
      </c>
      <c r="M80">
        <v>0.6</v>
      </c>
      <c r="N80">
        <v>0.92857142857142805</v>
      </c>
    </row>
    <row r="81" spans="12:14" x14ac:dyDescent="0.25">
      <c r="L81" t="s">
        <v>21</v>
      </c>
      <c r="M81">
        <v>0.9</v>
      </c>
      <c r="N81">
        <v>0.91666666666666596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F5" sqref="F5"/>
    </sheetView>
  </sheetViews>
  <sheetFormatPr defaultRowHeight="15" x14ac:dyDescent="0.25"/>
  <cols>
    <col min="4" max="4" width="13.85546875" bestFit="1" customWidth="1"/>
    <col min="6" max="6" width="10" bestFit="1" customWidth="1"/>
    <col min="7" max="7" width="12" bestFit="1" customWidth="1"/>
  </cols>
  <sheetData>
    <row r="1" spans="1:10" x14ac:dyDescent="0.25">
      <c r="B1" t="s">
        <v>22</v>
      </c>
      <c r="C1" t="s">
        <v>24</v>
      </c>
      <c r="D1" t="s">
        <v>25</v>
      </c>
      <c r="E1" t="s">
        <v>27</v>
      </c>
      <c r="F1" t="s">
        <v>23</v>
      </c>
      <c r="G1" t="s">
        <v>26</v>
      </c>
      <c r="H1" t="s">
        <v>28</v>
      </c>
      <c r="I1" t="s">
        <v>29</v>
      </c>
    </row>
    <row r="2" spans="1:10" x14ac:dyDescent="0.25">
      <c r="A2" t="s">
        <v>8</v>
      </c>
      <c r="B2">
        <v>40</v>
      </c>
      <c r="C2">
        <v>559</v>
      </c>
      <c r="D2">
        <v>800</v>
      </c>
      <c r="E2">
        <v>3</v>
      </c>
      <c r="F2">
        <v>2.3633000000000002</v>
      </c>
      <c r="G2">
        <f>B2*C2*D2*E2</f>
        <v>53664000</v>
      </c>
      <c r="H2">
        <f>G2/F2</f>
        <v>22707231.41370118</v>
      </c>
      <c r="I2">
        <f>H2/(1000000)</f>
        <v>22.70723141370118</v>
      </c>
      <c r="J2">
        <f>I2*10</f>
        <v>227.0723141370118</v>
      </c>
    </row>
    <row r="3" spans="1:10" x14ac:dyDescent="0.25">
      <c r="A3" t="s">
        <v>9</v>
      </c>
      <c r="B3">
        <v>52</v>
      </c>
      <c r="C3">
        <v>559</v>
      </c>
      <c r="D3">
        <v>800</v>
      </c>
      <c r="E3">
        <v>6</v>
      </c>
      <c r="F3">
        <v>1.8509</v>
      </c>
      <c r="G3">
        <f>B3*C3*D3*E3</f>
        <v>139526400</v>
      </c>
      <c r="H3">
        <f>G3/F3</f>
        <v>75383002.863471821</v>
      </c>
      <c r="I3">
        <f>H3/(1000000)</f>
        <v>75.383002863471816</v>
      </c>
      <c r="J3">
        <f>I3*10</f>
        <v>753.83002863471813</v>
      </c>
    </row>
    <row r="4" spans="1:10" x14ac:dyDescent="0.25">
      <c r="E4" t="s">
        <v>30</v>
      </c>
      <c r="F4">
        <f>F2-F3</f>
        <v>0.51240000000000019</v>
      </c>
    </row>
    <row r="5" spans="1:10" x14ac:dyDescent="0.25">
      <c r="E5" t="s">
        <v>31</v>
      </c>
    </row>
    <row r="6" spans="1:10" x14ac:dyDescent="0.25">
      <c r="G6">
        <f>50*(10^9)</f>
        <v>50000000000</v>
      </c>
      <c r="H6">
        <f>G6/7000</f>
        <v>7142857.1428571427</v>
      </c>
      <c r="I6">
        <f>H6/1000000</f>
        <v>7.1428571428571423</v>
      </c>
      <c r="J6">
        <f>I6*100</f>
        <v>714.28571428571422</v>
      </c>
    </row>
    <row r="10" spans="1:10" x14ac:dyDescent="0.25">
      <c r="D10" s="2"/>
    </row>
    <row r="12" spans="1:10" x14ac:dyDescent="0.25">
      <c r="D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5</vt:i4>
      </vt:variant>
    </vt:vector>
  </HeadingPairs>
  <TitlesOfParts>
    <vt:vector size="7" baseType="lpstr">
      <vt:lpstr>results_bak</vt:lpstr>
      <vt:lpstr>efficiency</vt:lpstr>
      <vt:lpstr>sgd mu error</vt:lpstr>
      <vt:lpstr>sgd_rate_decay</vt:lpstr>
      <vt:lpstr>sgd_decay_rate</vt:lpstr>
      <vt:lpstr>LBFGS mu</vt:lpstr>
      <vt:lpstr>SGD mu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axydes</dc:creator>
  <cp:lastModifiedBy>axydes</cp:lastModifiedBy>
  <dcterms:created xsi:type="dcterms:W3CDTF">2014-01-23T17:51:41Z</dcterms:created>
  <dcterms:modified xsi:type="dcterms:W3CDTF">2014-01-23T20:50:44Z</dcterms:modified>
</cp:coreProperties>
</file>