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ccc5ab156be5d3/Desktop/🎈政大/112-1計概/"/>
    </mc:Choice>
  </mc:AlternateContent>
  <xr:revisionPtr revIDLastSave="96" documentId="13_ncr:1_{BC32244A-A8BA-4476-ADE3-EA8729B74282}" xr6:coauthVersionLast="47" xr6:coauthVersionMax="47" xr10:uidLastSave="{403A5860-11DB-4C14-866F-717038B7606F}"/>
  <bookViews>
    <workbookView xWindow="-110" yWindow="-110" windowWidth="19420" windowHeight="104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9" i="1"/>
  <c r="L2" i="1"/>
  <c r="L15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K5" i="1" a="1"/>
  <c r="K5" i="1" s="1"/>
  <c r="K6" i="1" a="1"/>
  <c r="K6" i="1" s="1"/>
  <c r="K7" i="1" a="1"/>
  <c r="K7" i="1" s="1"/>
  <c r="K8" i="1" a="1"/>
  <c r="K8" i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4" i="1" a="1"/>
  <c r="K4" i="1" s="1"/>
  <c r="K3" i="1" a="1"/>
  <c r="K3" i="1" s="1"/>
  <c r="K2" i="1" a="1"/>
  <c r="K2" i="1" s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J2" i="1"/>
  <c r="H10" i="1"/>
  <c r="H3" i="1"/>
  <c r="H4" i="1"/>
  <c r="H5" i="1"/>
  <c r="H6" i="1"/>
  <c r="H7" i="1"/>
  <c r="H8" i="1"/>
  <c r="H9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<sst xmlns="http://schemas.openxmlformats.org/spreadsheetml/2006/main" count="35" uniqueCount="34">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</sst>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18"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94444444444443"/>
          <c:w val="0.89019685039370078"/>
          <c:h val="0.53387066200058331"/>
        </c:manualLayout>
      </c:layout>
      <c:barChart>
        <c:barDir val="col"/>
        <c:grouping val="clustered"/>
        <c:varyColors val="0"/>
        <c:ser>
          <c:idx val="7"/>
          <c:order val="7"/>
          <c:spPr>
            <a:solidFill>
              <a:schemeClr val="accent1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10-4620-9675-2DE92F1B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336096"/>
        <c:axId val="1878015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98</c:v>
                      </c:pt>
                      <c:pt idx="1">
                        <c:v>88</c:v>
                      </c:pt>
                      <c:pt idx="2">
                        <c:v>90</c:v>
                      </c:pt>
                      <c:pt idx="3">
                        <c:v>67</c:v>
                      </c:pt>
                      <c:pt idx="4">
                        <c:v>78</c:v>
                      </c:pt>
                      <c:pt idx="5">
                        <c:v>87</c:v>
                      </c:pt>
                      <c:pt idx="6">
                        <c:v>77</c:v>
                      </c:pt>
                      <c:pt idx="7">
                        <c:v>86</c:v>
                      </c:pt>
                      <c:pt idx="8">
                        <c:v>67</c:v>
                      </c:pt>
                      <c:pt idx="9">
                        <c:v>65</c:v>
                      </c:pt>
                      <c:pt idx="10">
                        <c:v>72</c:v>
                      </c:pt>
                      <c:pt idx="11">
                        <c:v>72</c:v>
                      </c:pt>
                      <c:pt idx="12">
                        <c:v>81</c:v>
                      </c:pt>
                      <c:pt idx="13">
                        <c:v>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310-4620-9675-2DE92F1BA65B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90</c:v>
                      </c:pt>
                      <c:pt idx="1">
                        <c:v>96</c:v>
                      </c:pt>
                      <c:pt idx="2">
                        <c:v>64</c:v>
                      </c:pt>
                      <c:pt idx="3">
                        <c:v>79</c:v>
                      </c:pt>
                      <c:pt idx="4">
                        <c:v>89</c:v>
                      </c:pt>
                      <c:pt idx="5">
                        <c:v>76</c:v>
                      </c:pt>
                      <c:pt idx="6">
                        <c:v>80</c:v>
                      </c:pt>
                      <c:pt idx="7">
                        <c:v>92</c:v>
                      </c:pt>
                      <c:pt idx="8">
                        <c:v>88</c:v>
                      </c:pt>
                      <c:pt idx="9">
                        <c:v>54</c:v>
                      </c:pt>
                      <c:pt idx="10">
                        <c:v>83</c:v>
                      </c:pt>
                      <c:pt idx="11">
                        <c:v>35</c:v>
                      </c:pt>
                      <c:pt idx="12">
                        <c:v>55</c:v>
                      </c:pt>
                      <c:pt idx="13">
                        <c:v>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310-4620-9675-2DE92F1BA65B}"/>
                  </c:ext>
                </c:extLst>
              </c15:ser>
            </c15:filteredBarSeries>
            <c15:filteredBarSeries>
              <c15:ser>
                <c:idx val="2"/>
                <c:order val="2"/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79</c:v>
                      </c:pt>
                      <c:pt idx="2">
                        <c:v>91</c:v>
                      </c:pt>
                      <c:pt idx="3">
                        <c:v>82</c:v>
                      </c:pt>
                      <c:pt idx="4">
                        <c:v>90</c:v>
                      </c:pt>
                      <c:pt idx="5">
                        <c:v>78</c:v>
                      </c:pt>
                      <c:pt idx="6">
                        <c:v>63</c:v>
                      </c:pt>
                      <c:pt idx="7">
                        <c:v>79</c:v>
                      </c:pt>
                      <c:pt idx="8">
                        <c:v>71</c:v>
                      </c:pt>
                      <c:pt idx="9">
                        <c:v>88</c:v>
                      </c:pt>
                      <c:pt idx="10">
                        <c:v>62</c:v>
                      </c:pt>
                      <c:pt idx="11">
                        <c:v>34</c:v>
                      </c:pt>
                      <c:pt idx="12">
                        <c:v>62</c:v>
                      </c:pt>
                      <c:pt idx="13">
                        <c:v>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310-4620-9675-2DE92F1BA65B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工作表1!$F$2:$F$15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</c:v>
                      </c:pt>
                      <c:pt idx="1">
                        <c:v>82</c:v>
                      </c:pt>
                      <c:pt idx="2">
                        <c:v>82</c:v>
                      </c:pt>
                      <c:pt idx="3">
                        <c:v>85</c:v>
                      </c:pt>
                      <c:pt idx="4">
                        <c:v>77</c:v>
                      </c:pt>
                      <c:pt idx="5">
                        <c:v>82</c:v>
                      </c:pt>
                      <c:pt idx="6">
                        <c:v>85</c:v>
                      </c:pt>
                      <c:pt idx="7">
                        <c:v>73</c:v>
                      </c:pt>
                      <c:pt idx="8">
                        <c:v>44</c:v>
                      </c:pt>
                      <c:pt idx="9">
                        <c:v>92</c:v>
                      </c:pt>
                      <c:pt idx="10">
                        <c:v>67</c:v>
                      </c:pt>
                      <c:pt idx="11">
                        <c:v>97</c:v>
                      </c:pt>
                      <c:pt idx="12">
                        <c:v>47</c:v>
                      </c:pt>
                      <c:pt idx="13">
                        <c:v>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310-4620-9675-2DE92F1BA65B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85</c:v>
                      </c:pt>
                      <c:pt idx="2">
                        <c:v>85</c:v>
                      </c:pt>
                      <c:pt idx="3">
                        <c:v>95</c:v>
                      </c:pt>
                      <c:pt idx="4">
                        <c:v>73</c:v>
                      </c:pt>
                      <c:pt idx="5">
                        <c:v>80</c:v>
                      </c:pt>
                      <c:pt idx="6">
                        <c:v>89</c:v>
                      </c:pt>
                      <c:pt idx="7">
                        <c:v>47</c:v>
                      </c:pt>
                      <c:pt idx="8">
                        <c:v>97</c:v>
                      </c:pt>
                      <c:pt idx="9">
                        <c:v>67</c:v>
                      </c:pt>
                      <c:pt idx="10">
                        <c:v>82</c:v>
                      </c:pt>
                      <c:pt idx="11">
                        <c:v>92</c:v>
                      </c:pt>
                      <c:pt idx="12">
                        <c:v>79</c:v>
                      </c:pt>
                      <c:pt idx="13">
                        <c:v>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310-4620-9675-2DE92F1BA65B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工作表1!$H$2:$H$15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94.4</c:v>
                      </c:pt>
                      <c:pt idx="1">
                        <c:v>86</c:v>
                      </c:pt>
                      <c:pt idx="2">
                        <c:v>82.4</c:v>
                      </c:pt>
                      <c:pt idx="3">
                        <c:v>81.599999999999994</c:v>
                      </c:pt>
                      <c:pt idx="4">
                        <c:v>81.400000000000006</c:v>
                      </c:pt>
                      <c:pt idx="5">
                        <c:v>80.599999999999994</c:v>
                      </c:pt>
                      <c:pt idx="6">
                        <c:v>78.8</c:v>
                      </c:pt>
                      <c:pt idx="7">
                        <c:v>75.400000000000006</c:v>
                      </c:pt>
                      <c:pt idx="8">
                        <c:v>73.400000000000006</c:v>
                      </c:pt>
                      <c:pt idx="9">
                        <c:v>73.2</c:v>
                      </c:pt>
                      <c:pt idx="10">
                        <c:v>73.2</c:v>
                      </c:pt>
                      <c:pt idx="11">
                        <c:v>66</c:v>
                      </c:pt>
                      <c:pt idx="12">
                        <c:v>64.8</c:v>
                      </c:pt>
                      <c:pt idx="13">
                        <c:v>57.2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310-4620-9675-2DE92F1BA65B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工作表1!$I$2:$I$15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89</c:v>
                      </c:pt>
                      <c:pt idx="1">
                        <c:v>94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88</c:v>
                      </c:pt>
                      <c:pt idx="5">
                        <c:v>81</c:v>
                      </c:pt>
                      <c:pt idx="6">
                        <c:v>77</c:v>
                      </c:pt>
                      <c:pt idx="7">
                        <c:v>73</c:v>
                      </c:pt>
                      <c:pt idx="8">
                        <c:v>77</c:v>
                      </c:pt>
                      <c:pt idx="9">
                        <c:v>82</c:v>
                      </c:pt>
                      <c:pt idx="10">
                        <c:v>88</c:v>
                      </c:pt>
                      <c:pt idx="11">
                        <c:v>52</c:v>
                      </c:pt>
                      <c:pt idx="12">
                        <c:v>69</c:v>
                      </c:pt>
                      <c:pt idx="13">
                        <c:v>54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E310-4620-9675-2DE92F1BA65B}"/>
                  </c:ext>
                </c:extLst>
              </c15:ser>
            </c15:filteredBarSeries>
          </c:ext>
        </c:extLst>
      </c:barChart>
      <c:catAx>
        <c:axId val="18723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8015792"/>
        <c:crosses val="autoZero"/>
        <c:auto val="1"/>
        <c:lblAlgn val="ctr"/>
        <c:lblOffset val="100"/>
        <c:noMultiLvlLbl val="0"/>
      </c:catAx>
      <c:valAx>
        <c:axId val="18780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233609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2-4AD3-87E4-FA3DEA9A3CDC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339284</xdr:colOff>
      <xdr:row>24</xdr:row>
      <xdr:rowOff>153296</xdr:rowOff>
    </xdr:from>
    <xdr:to>
      <xdr:col>10</xdr:col>
      <xdr:colOff>1264570</xdr:colOff>
      <xdr:row>37</xdr:row>
      <xdr:rowOff>66210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65824AE-BEA9-9D9F-C0B9-56026F278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8050</xdr:colOff>
      <xdr:row>20</xdr:row>
      <xdr:rowOff>184597</xdr:rowOff>
    </xdr:from>
    <xdr:to>
      <xdr:col>16</xdr:col>
      <xdr:colOff>537514</xdr:colOff>
      <xdr:row>33</xdr:row>
      <xdr:rowOff>137375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A11C1A04-516F-999F-D2C1-44DD19D45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71" zoomScaleNormal="70" workbookViewId="0">
      <selection activeCell="K20" sqref="K20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_xlfn.IFS(AND(J2 &gt;= 90, J2 &lt;= 100), "A", AND(J2 &gt;= 80, J2 &lt; 90), "B", AND(J2 &gt;= 70, J2 &lt; 80), "C", AND(J2 &gt;= 60, J2 &lt; 70), "D", AND(J2 &gt;= 0, J2 &lt; 60), 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SUM(C3:G3)*0.1+I3*0.5</f>
        <v>90</v>
      </c>
      <c r="K3" t="str" cm="1">
        <f t="array" ref="K3">_xlfn.IFS(AND(J3 &gt;= 90, J3 &lt;= 100), "A", AND(J3 &gt;= 80, J3 &lt; 90), "B", AND(J3 &gt;= 70, J3 &lt; 80), "C", AND(J3 &gt;= 60, J3 &lt; 70), "D", AND(J3 &gt;= 0, J3 &lt; 60), "F")</f>
        <v>A</v>
      </c>
      <c r="L3" s="5" t="str">
        <f t="shared" ref="L3:M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ref="J4:J15" si="2">SUM(C4:G4)*0.1+I4*0.5</f>
        <v>81.2</v>
      </c>
      <c r="K4" t="str" cm="1">
        <f t="array" ref="K4">_xlfn.IFS(AND(J4 &gt;= 90, J4 &lt;= 100), "A", AND(J4 &gt;= 80, J4 &lt; 90), "B", AND(J4 &gt;= 70, J4 &lt; 80), "C", AND(J4 &gt;= 60, J4 &lt; 70), "D", AND(J4 &gt;= 0, J4 &lt; 60), "F")</f>
        <v>B</v>
      </c>
      <c r="L4" s="5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2"/>
        <v>80.800000000000011</v>
      </c>
      <c r="K5" t="str" cm="1">
        <f t="array" ref="K5">_xlfn.IFS(AND(J5 &gt;= 90, J5 &lt;= 100), "A", AND(J5 &gt;= 80, J5 &lt; 90), "B", AND(J5 &gt;= 70, J5 &lt; 80), "C", AND(J5 &gt;= 60, J5 &lt; 70), "D", AND(J5 &gt;= 0, J5 &lt; 60), "F")</f>
        <v>B</v>
      </c>
      <c r="L5" s="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2"/>
        <v>84.7</v>
      </c>
      <c r="K6" t="str" cm="1">
        <f t="array" ref="K6">_xlfn.IFS(AND(J6 &gt;= 90, J6 &lt;= 100), "A", AND(J6 &gt;= 80, J6 &lt; 90), "B", AND(J6 &gt;= 70, J6 &lt; 80), "C", AND(J6 &gt;= 60, J6 &lt; 70), "D", AND(J6 &gt;= 0, J6 &lt; 60), "F")</f>
        <v>B</v>
      </c>
      <c r="L6" s="5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80.800000000000011</v>
      </c>
      <c r="K7" t="str" cm="1">
        <f t="array" ref="K7">_xlfn.IFS(AND(J7 &gt;= 90, J7 &lt;= 100), "A", AND(J7 &gt;= 80, J7 &lt; 90), "B", AND(J7 &gt;= 70, J7 &lt; 80), "C", AND(J7 &gt;= 60, J7 &lt; 70), "D", AND(J7 &gt;= 0, J7 &lt; 60), "F")</f>
        <v>B</v>
      </c>
      <c r="L7" s="5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_xlfn.IFS(AND(J8 &gt;= 90, J8 &lt;= 100), "A", AND(J8 &gt;= 80, J8 &lt; 90), "B", AND(J8 &gt;= 70, J8 &lt; 80), "C", AND(J8 &gt;= 60, J8 &lt; 70), "D", AND(J8 &gt;= 0, J8 &lt; 60), "F")</f>
        <v>C</v>
      </c>
      <c r="L8" s="5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_xlfn.IFS(AND(J9 &gt;= 90, J9 &lt;= 100), "A", AND(J9 &gt;= 80, J9 &lt; 90), "B", AND(J9 &gt;= 70, J9 &lt; 80), "C", AND(J9 &gt;= 60, J9 &lt; 70), "D", AND(J9 &gt;= 0, J9 &lt; 60), "F")</f>
        <v>C</v>
      </c>
      <c r="L9" s="5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 t="shared" si="2"/>
        <v>75.2</v>
      </c>
      <c r="K10" t="str" cm="1">
        <f t="array" ref="K10">_xlfn.IFS(AND(J10 &gt;= 90, J10 &lt;= 100), "A", AND(J10 &gt;= 80, J10 &lt; 90), "B", AND(J10 &gt;= 70, J10 &lt; 80), "C", AND(J10 &gt;= 60, J10 &lt; 70), "D", AND(J10 &gt;= 0, J10 &lt; 60), "F")</f>
        <v>C</v>
      </c>
      <c r="L10" s="5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_xlfn.IFS(AND(J11 &gt;= 90, J11 &lt;= 100), "A", AND(J11 &gt;= 80, J11 &lt; 90), "B", AND(J11 &gt;= 70, J11 &lt; 80), "C", AND(J11 &gt;= 60, J11 &lt; 70), "D", AND(J11 &gt;= 0, J11 &lt; 60), "F")</f>
        <v>C</v>
      </c>
      <c r="L11" s="5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_xlfn.IFS(AND(J12 &gt;= 90, J12 &lt;= 100), "A", AND(J12 &gt;= 80, J12 &lt; 90), "B", AND(J12 &gt;= 70, J12 &lt; 80), "C", AND(J12 &gt;= 60, J12 &lt; 70), "D", AND(J12 &gt;= 0, J12 &lt; 60), "F")</f>
        <v>B</v>
      </c>
      <c r="L12" s="5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_xlfn.IFS(AND(J13 &gt;= 90, J13 &lt;= 100), "A", AND(J13 &gt;= 80, J13 &lt; 90), "B", AND(J13 &gt;= 70, J13 &lt; 80), "C", AND(J13 &gt;= 60, J13 &lt; 70), "D", AND(J13 &gt;= 0, J13 &lt; 60), "F")</f>
        <v>F</v>
      </c>
      <c r="L13" s="5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_xlfn.IFS(AND(J14 &gt;= 90, J14 &lt;= 100), "A", AND(J14 &gt;= 80, J14 &lt; 90), "B", AND(J14 &gt;= 70, J14 &lt; 80), "C", AND(J14 &gt;= 60, J14 &lt; 70), "D", AND(J14 &gt;= 0, J14 &lt; 60), "F")</f>
        <v>D</v>
      </c>
      <c r="L14" s="5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_xlfn.IFS(AND(J15 &gt;= 90, J15 &lt;= 100), "A", AND(J15 &gt;= 80, J15 &lt; 90), "B", AND(J15 &gt;= 70, J15 &lt; 80), "C", AND(J15 &gt;= 60, J15 &lt; 70), "D", AND(J15 &gt;= 0, J15 &lt; 60), "F")</f>
        <v>F</v>
      </c>
      <c r="L15" s="5" t="str">
        <f>IF(J15&gt;=60,"pass","fail")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 2)</f>
        <v>92</v>
      </c>
      <c r="H17">
        <f>COUNTIF(H2:H15,"&lt;80")</f>
        <v>8</v>
      </c>
      <c r="J17">
        <f>AVERAGE(J2:J15)</f>
        <v>76.871428571428581</v>
      </c>
    </row>
    <row r="18" spans="3:13">
      <c r="L18" t="s">
        <v>32</v>
      </c>
      <c r="M18">
        <f>COUNTIF(L2:L15, "Pass")</f>
        <v>12</v>
      </c>
    </row>
    <row r="19" spans="3:13">
      <c r="L19" t="s">
        <v>33</v>
      </c>
      <c r="M19">
        <f>COUNTIF(L2:L15, "Fail")</f>
        <v>2</v>
      </c>
    </row>
    <row r="24" spans="3:13">
      <c r="J24" s="4" t="s">
        <v>30</v>
      </c>
    </row>
  </sheetData>
  <phoneticPr fontId="2" type="noConversion"/>
  <conditionalFormatting sqref="L2:L15">
    <cfRule type="cellIs" dxfId="17" priority="1" operator="greaterThan">
      <formula>"J2&gt;60"</formula>
    </cfRule>
    <cfRule type="cellIs" dxfId="16" priority="2" operator="equal">
      <formula>"J2=60"</formula>
    </cfRule>
    <cfRule type="cellIs" dxfId="15" priority="3" operator="lessThan">
      <formula>"J2&lt;60"</formula>
    </cfRule>
    <cfRule type="cellIs" dxfId="14" priority="4" operator="between">
      <formula>"100&gt;=J2"</formula>
      <formula>"J2&gt;=90"</formula>
    </cfRule>
    <cfRule type="cellIs" dxfId="13" priority="5" operator="between">
      <formula>"100&gt;=$J$2"</formula>
      <formula>"$J$2&gt;=60"</formula>
    </cfRule>
    <cfRule type="cellIs" dxfId="12" priority="6" operator="between">
      <formula>"J2&gt;=60"</formula>
      <formula>"100&gt;=J2"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zoe wu</cp:lastModifiedBy>
  <dcterms:created xsi:type="dcterms:W3CDTF">2023-10-19T05:27:10Z</dcterms:created>
  <dcterms:modified xsi:type="dcterms:W3CDTF">2023-10-27T08:39:54Z</dcterms:modified>
</cp:coreProperties>
</file>