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azan\Documents\Documents\IE-400\"/>
    </mc:Choice>
  </mc:AlternateContent>
  <xr:revisionPtr revIDLastSave="0" documentId="13_ncr:1_{32621C12-EDED-4B7D-97F0-460DC6469963}" xr6:coauthVersionLast="40" xr6:coauthVersionMax="40" xr10:uidLastSave="{00000000-0000-0000-0000-000000000000}"/>
  <bookViews>
    <workbookView xWindow="0" yWindow="0" windowWidth="20490" windowHeight="6945" activeTab="2" xr2:uid="{B59C9193-71E8-4099-BA53-E8EC93611003}"/>
  </bookViews>
  <sheets>
    <sheet name="Revenue Max" sheetId="1" r:id="rId1"/>
    <sheet name="Cost Minimum" sheetId="3" r:id="rId2"/>
    <sheet name="Profit Max" sheetId="4" r:id="rId3"/>
  </sheets>
  <definedNames>
    <definedName name="solver_adj" localSheetId="1" hidden="1">'Cost Minimum'!$V$8:$AA$8,'Cost Minimum'!$W$9:$AA$9,'Cost Minimum'!$X$10:$AA$10,'Cost Minimum'!$Y$11:$AA$11,'Cost Minimum'!$Z$12:$AA$12,'Cost Minimum'!$AA$13,'Cost Minimum'!$K$8:$Q$8,'Cost Minimum'!$K$10:$Q$10,'Cost Minimum'!$M$12:$R$12,'Cost Minimum'!$N$13:$R$13,'Cost Minimum'!$O$14:$R$14,'Cost Minimum'!$P$15:$R$15,'Cost Minimum'!$Q$16:$R$16,'Cost Minimum'!$R$17,'Cost Minimum'!$M$20:$R$20,'Cost Minimum'!$N$21:$R$21,'Cost Minimum'!$O$22:$R$22,'Cost Minimum'!$P$23:$R$23,'Cost Minimum'!$Q$24:$R$24,'Cost Minimum'!$R$25</definedName>
    <definedName name="solver_adj" localSheetId="2" hidden="1">'Profit Max'!$V$8:$AA$8,'Profit Max'!$W$9:$AA$9,'Profit Max'!$X$10:$AA$10,'Profit Max'!$Y$11:$AA$11,'Profit Max'!$Z$12:$AA$12,'Profit Max'!$AA$13,'Profit Max'!$K$8:$Q$8,'Profit Max'!$K$10:$Q$10,'Profit Max'!$M$12:$R$12,'Profit Max'!$N$13:$R$13,'Profit Max'!$O$14:$R$14,'Profit Max'!$P$15:$R$15,'Profit Max'!$Q$16:$R$16,'Profit Max'!$R$17,'Profit Max'!$M$20:$R$20,'Profit Max'!$N$21:$R$21,'Profit Max'!$O$22:$R$22,'Profit Max'!$P$23:$R$23,'Profit Max'!$Q$24:$R$24,'Profit Max'!$R$25</definedName>
    <definedName name="solver_adj" localSheetId="0" hidden="1">'Revenue Max'!$V$8:$AA$8,'Revenue Max'!$W$9:$AA$9,'Revenue Max'!$X$10:$AA$10,'Revenue Max'!$Y$11:$AA$11,'Revenue Max'!$Z$12:$AA$12,'Revenue Max'!$AA$13,'Revenue Max'!$K$8:$Q$8,'Revenue Max'!$K$10:$Q$10,'Revenue Max'!$M$12:$R$12,'Revenue Max'!$N$13:$R$13,'Revenue Max'!$O$14:$R$14,'Revenue Max'!$P$15:$R$15,'Revenue Max'!$Q$16:$R$16,'Revenue Max'!$R$17,'Revenue Max'!$M$20:$R$20,'Revenue Max'!$N$21:$R$21,'Revenue Max'!$O$22:$R$22,'Revenue Max'!$P$23:$R$23,'Revenue Max'!$Q$24:$R$24,'Revenue Max'!$R$25</definedName>
    <definedName name="solver_cvg" localSheetId="1" hidden="1">0.0001</definedName>
    <definedName name="solver_cvg" localSheetId="2" hidden="1">0.0001</definedName>
    <definedName name="solver_cvg" localSheetId="0" hidden="1">0.0001</definedName>
    <definedName name="solver_drv" localSheetId="1" hidden="1">1</definedName>
    <definedName name="solver_drv" localSheetId="2" hidden="1">1</definedName>
    <definedName name="solver_drv" localSheetId="0" hidden="1">1</definedName>
    <definedName name="solver_eng" localSheetId="1" hidden="1">2</definedName>
    <definedName name="solver_eng" localSheetId="2" hidden="1">2</definedName>
    <definedName name="solver_eng" localSheetId="0" hidden="1">2</definedName>
    <definedName name="solver_est" localSheetId="1" hidden="1">1</definedName>
    <definedName name="solver_est" localSheetId="2" hidden="1">1</definedName>
    <definedName name="solver_est" localSheetId="0" hidden="1">1</definedName>
    <definedName name="solver_itr" localSheetId="1" hidden="1">2147483647</definedName>
    <definedName name="solver_itr" localSheetId="2" hidden="1">2147483647</definedName>
    <definedName name="solver_itr" localSheetId="0" hidden="1">2147483647</definedName>
    <definedName name="solver_lhs1" localSheetId="1" hidden="1">'Cost Minimum'!$AA$13</definedName>
    <definedName name="solver_lhs1" localSheetId="2" hidden="1">'Profit Max'!$AA$13</definedName>
    <definedName name="solver_lhs1" localSheetId="0" hidden="1">'Revenue Max'!$AA$13</definedName>
    <definedName name="solver_lhs10" localSheetId="1" hidden="1">'Cost Minimum'!$K$8:$Q$8</definedName>
    <definedName name="solver_lhs10" localSheetId="2" hidden="1">'Profit Max'!$K$8:$Q$8</definedName>
    <definedName name="solver_lhs10" localSheetId="0" hidden="1">'Revenue Max'!$K$8:$Q$8</definedName>
    <definedName name="solver_lhs11" localSheetId="1" hidden="1">'Cost Minimum'!$K$95</definedName>
    <definedName name="solver_lhs11" localSheetId="2" hidden="1">'Profit Max'!$K$95</definedName>
    <definedName name="solver_lhs11" localSheetId="0" hidden="1">'Revenue Max'!$K$95</definedName>
    <definedName name="solver_lhs12" localSheetId="1" hidden="1">'Cost Minimum'!$K$96:$K$116</definedName>
    <definedName name="solver_lhs12" localSheetId="2" hidden="1">'Profit Max'!$K$96:$K$116</definedName>
    <definedName name="solver_lhs12" localSheetId="0" hidden="1">'Revenue Max'!$K$96:$K$116</definedName>
    <definedName name="solver_lhs13" localSheetId="1" hidden="1">'Cost Minimum'!$M$12:$R$12</definedName>
    <definedName name="solver_lhs13" localSheetId="2" hidden="1">'Profit Max'!$M$12:$R$12</definedName>
    <definedName name="solver_lhs13" localSheetId="0" hidden="1">'Revenue Max'!$M$12:$R$12</definedName>
    <definedName name="solver_lhs14" localSheetId="1" hidden="1">'Cost Minimum'!$M$20:$R$20</definedName>
    <definedName name="solver_lhs14" localSheetId="2" hidden="1">'Profit Max'!$M$20:$R$20</definedName>
    <definedName name="solver_lhs14" localSheetId="0" hidden="1">'Revenue Max'!$M$20:$R$20</definedName>
    <definedName name="solver_lhs15" localSheetId="1" hidden="1">'Cost Minimum'!$N$13:$R$13</definedName>
    <definedName name="solver_lhs15" localSheetId="2" hidden="1">'Profit Max'!$N$13:$R$13</definedName>
    <definedName name="solver_lhs15" localSheetId="0" hidden="1">'Revenue Max'!$N$13:$R$13</definedName>
    <definedName name="solver_lhs16" localSheetId="1" hidden="1">'Cost Minimum'!$N$21:$R$21</definedName>
    <definedName name="solver_lhs16" localSheetId="2" hidden="1">'Profit Max'!$N$21:$R$21</definedName>
    <definedName name="solver_lhs16" localSheetId="0" hidden="1">'Revenue Max'!$N$21:$R$21</definedName>
    <definedName name="solver_lhs17" localSheetId="1" hidden="1">'Cost Minimum'!$O$14:$R$14</definedName>
    <definedName name="solver_lhs17" localSheetId="2" hidden="1">'Profit Max'!$O$14:$R$14</definedName>
    <definedName name="solver_lhs17" localSheetId="0" hidden="1">'Revenue Max'!$O$14:$R$14</definedName>
    <definedName name="solver_lhs18" localSheetId="1" hidden="1">'Cost Minimum'!$O$22:$R$22</definedName>
    <definedName name="solver_lhs18" localSheetId="2" hidden="1">'Profit Max'!$O$22:$R$22</definedName>
    <definedName name="solver_lhs18" localSheetId="0" hidden="1">'Revenue Max'!$O$22:$R$22</definedName>
    <definedName name="solver_lhs19" localSheetId="1" hidden="1">'Cost Minimum'!$P$15:$R$15</definedName>
    <definedName name="solver_lhs19" localSheetId="2" hidden="1">'Profit Max'!$P$15:$R$15</definedName>
    <definedName name="solver_lhs19" localSheetId="0" hidden="1">'Revenue Max'!$P$15:$R$15</definedName>
    <definedName name="solver_lhs2" localSheetId="1" hidden="1">'Cost Minimum'!$K$10:$Q$10</definedName>
    <definedName name="solver_lhs2" localSheetId="2" hidden="1">'Profit Max'!$K$10:$Q$10</definedName>
    <definedName name="solver_lhs2" localSheetId="0" hidden="1">'Revenue Max'!$K$10:$Q$10</definedName>
    <definedName name="solver_lhs20" localSheetId="1" hidden="1">'Cost Minimum'!$P$23:$R$23</definedName>
    <definedName name="solver_lhs20" localSheetId="2" hidden="1">'Profit Max'!$P$23:$R$23</definedName>
    <definedName name="solver_lhs20" localSheetId="0" hidden="1">'Revenue Max'!$P$23:$R$23</definedName>
    <definedName name="solver_lhs21" localSheetId="1" hidden="1">'Cost Minimum'!$Q$16:$R$16</definedName>
    <definedName name="solver_lhs21" localSheetId="2" hidden="1">'Profit Max'!$Q$16:$R$16</definedName>
    <definedName name="solver_lhs21" localSheetId="0" hidden="1">'Revenue Max'!$Q$16:$R$16</definedName>
    <definedName name="solver_lhs22" localSheetId="1" hidden="1">'Cost Minimum'!$Q$24:$R$24</definedName>
    <definedName name="solver_lhs22" localSheetId="2" hidden="1">'Profit Max'!$Q$24:$R$24</definedName>
    <definedName name="solver_lhs22" localSheetId="0" hidden="1">'Revenue Max'!$Q$24:$R$24</definedName>
    <definedName name="solver_lhs23" localSheetId="1" hidden="1">'Cost Minimum'!$R$17</definedName>
    <definedName name="solver_lhs23" localSheetId="2" hidden="1">'Profit Max'!$R$17</definedName>
    <definedName name="solver_lhs23" localSheetId="0" hidden="1">'Revenue Max'!$R$17</definedName>
    <definedName name="solver_lhs24" localSheetId="1" hidden="1">'Cost Minimum'!$R$25</definedName>
    <definedName name="solver_lhs24" localSheetId="2" hidden="1">'Profit Max'!$R$25</definedName>
    <definedName name="solver_lhs24" localSheetId="0" hidden="1">'Revenue Max'!$R$25</definedName>
    <definedName name="solver_lhs25" localSheetId="1" hidden="1">'Cost Minimum'!$V$8:$AA$8</definedName>
    <definedName name="solver_lhs25" localSheetId="2" hidden="1">'Profit Max'!$V$8:$AA$8</definedName>
    <definedName name="solver_lhs25" localSheetId="0" hidden="1">'Revenue Max'!$V$8:$AA$8</definedName>
    <definedName name="solver_lhs26" localSheetId="1" hidden="1">'Cost Minimum'!$W$9:$AA$9</definedName>
    <definedName name="solver_lhs26" localSheetId="2" hidden="1">'Profit Max'!$W$9:$AA$9</definedName>
    <definedName name="solver_lhs26" localSheetId="0" hidden="1">'Revenue Max'!$W$9:$AA$9</definedName>
    <definedName name="solver_lhs27" localSheetId="1" hidden="1">'Cost Minimum'!$X$10:$AA$10</definedName>
    <definedName name="solver_lhs27" localSheetId="2" hidden="1">'Profit Max'!$X$10:$AA$10</definedName>
    <definedName name="solver_lhs27" localSheetId="0" hidden="1">'Revenue Max'!$X$10:$AA$10</definedName>
    <definedName name="solver_lhs28" localSheetId="1" hidden="1">'Cost Minimum'!$Y$11:$AA$11</definedName>
    <definedName name="solver_lhs28" localSheetId="2" hidden="1">'Profit Max'!$Y$11:$AA$11</definedName>
    <definedName name="solver_lhs28" localSheetId="0" hidden="1">'Revenue Max'!$Y$11:$AA$11</definedName>
    <definedName name="solver_lhs29" localSheetId="1" hidden="1">'Cost Minimum'!$Z$12:$AA$12</definedName>
    <definedName name="solver_lhs29" localSheetId="2" hidden="1">'Profit Max'!$Z$12:$AA$12</definedName>
    <definedName name="solver_lhs29" localSheetId="0" hidden="1">'Revenue Max'!$Z$12:$AA$12</definedName>
    <definedName name="solver_lhs3" localSheetId="1" hidden="1">'Cost Minimum'!$K$28:$K$29</definedName>
    <definedName name="solver_lhs3" localSheetId="2" hidden="1">'Profit Max'!$K$28:$K$29</definedName>
    <definedName name="solver_lhs3" localSheetId="0" hidden="1">'Revenue Max'!$K$28:$K$29</definedName>
    <definedName name="solver_lhs4" localSheetId="1" hidden="1">'Cost Minimum'!$K$30:$K$36</definedName>
    <definedName name="solver_lhs4" localSheetId="2" hidden="1">'Profit Max'!$K$30:$K$36</definedName>
    <definedName name="solver_lhs4" localSheetId="0" hidden="1">'Revenue Max'!$K$30:$K$36</definedName>
    <definedName name="solver_lhs5" localSheetId="1" hidden="1">'Cost Minimum'!$K$37:$K$44</definedName>
    <definedName name="solver_lhs5" localSheetId="2" hidden="1">'Profit Max'!$K$37:$K$44</definedName>
    <definedName name="solver_lhs5" localSheetId="0" hidden="1">'Revenue Max'!$K$37:$K$44</definedName>
    <definedName name="solver_lhs6" localSheetId="1" hidden="1">'Cost Minimum'!$K$45:$K$51</definedName>
    <definedName name="solver_lhs6" localSheetId="2" hidden="1">'Profit Max'!$K$45:$K$51</definedName>
    <definedName name="solver_lhs6" localSheetId="0" hidden="1">'Revenue Max'!$K$45:$K$51</definedName>
    <definedName name="solver_lhs7" localSheetId="1" hidden="1">'Cost Minimum'!$K$52</definedName>
    <definedName name="solver_lhs7" localSheetId="2" hidden="1">'Profit Max'!$K$52</definedName>
    <definedName name="solver_lhs7" localSheetId="0" hidden="1">'Revenue Max'!$K$52</definedName>
    <definedName name="solver_lhs8" localSheetId="1" hidden="1">'Cost Minimum'!$K$53:$K$73</definedName>
    <definedName name="solver_lhs8" localSheetId="2" hidden="1">'Profit Max'!$K$53:$K$73</definedName>
    <definedName name="solver_lhs8" localSheetId="0" hidden="1">'Revenue Max'!$K$53:$K$73</definedName>
    <definedName name="solver_lhs9" localSheetId="1" hidden="1">'Cost Minimum'!$K$74:$K$94</definedName>
    <definedName name="solver_lhs9" localSheetId="2" hidden="1">'Profit Max'!$K$74:$K$94</definedName>
    <definedName name="solver_lhs9" localSheetId="0" hidden="1">'Revenue Max'!$K$74:$K$94</definedName>
    <definedName name="solver_mip" localSheetId="1" hidden="1">2147483647</definedName>
    <definedName name="solver_mip" localSheetId="2" hidden="1">2147483647</definedName>
    <definedName name="solver_mip" localSheetId="0" hidden="1">2147483647</definedName>
    <definedName name="solver_mni" localSheetId="1" hidden="1">30</definedName>
    <definedName name="solver_mni" localSheetId="2" hidden="1">30</definedName>
    <definedName name="solver_mni" localSheetId="0" hidden="1">30</definedName>
    <definedName name="solver_mrt" localSheetId="1" hidden="1">0.075</definedName>
    <definedName name="solver_mrt" localSheetId="2" hidden="1">0.075</definedName>
    <definedName name="solver_mrt" localSheetId="0" hidden="1">0.075</definedName>
    <definedName name="solver_msl" localSheetId="1" hidden="1">2</definedName>
    <definedName name="solver_msl" localSheetId="2" hidden="1">2</definedName>
    <definedName name="solver_msl" localSheetId="0" hidden="1">2</definedName>
    <definedName name="solver_neg" localSheetId="1" hidden="1">1</definedName>
    <definedName name="solver_neg" localSheetId="2" hidden="1">1</definedName>
    <definedName name="solver_neg" localSheetId="0" hidden="1">1</definedName>
    <definedName name="solver_nod" localSheetId="1" hidden="1">2147483647</definedName>
    <definedName name="solver_nod" localSheetId="2" hidden="1">2147483647</definedName>
    <definedName name="solver_nod" localSheetId="0" hidden="1">2147483647</definedName>
    <definedName name="solver_num" localSheetId="1" hidden="1">29</definedName>
    <definedName name="solver_num" localSheetId="2" hidden="1">29</definedName>
    <definedName name="solver_num" localSheetId="0" hidden="1">29</definedName>
    <definedName name="solver_nwt" localSheetId="1" hidden="1">1</definedName>
    <definedName name="solver_nwt" localSheetId="2" hidden="1">1</definedName>
    <definedName name="solver_nwt" localSheetId="0" hidden="1">1</definedName>
    <definedName name="solver_opt" localSheetId="1" hidden="1">'Cost Minimum'!$T$3</definedName>
    <definedName name="solver_opt" localSheetId="2" hidden="1">'Profit Max'!$T$3</definedName>
    <definedName name="solver_opt" localSheetId="0" hidden="1">'Revenue Max'!$T$3</definedName>
    <definedName name="solver_pre" localSheetId="1" hidden="1">0.000000001</definedName>
    <definedName name="solver_pre" localSheetId="2" hidden="1">0.000000001</definedName>
    <definedName name="solver_pre" localSheetId="0" hidden="1">0.000000001</definedName>
    <definedName name="solver_rbv" localSheetId="1" hidden="1">1</definedName>
    <definedName name="solver_rbv" localSheetId="2" hidden="1">1</definedName>
    <definedName name="solver_rbv" localSheetId="0" hidden="1">1</definedName>
    <definedName name="solver_rel1" localSheetId="1" hidden="1">5</definedName>
    <definedName name="solver_rel1" localSheetId="2" hidden="1">5</definedName>
    <definedName name="solver_rel1" localSheetId="0" hidden="1">5</definedName>
    <definedName name="solver_rel10" localSheetId="1" hidden="1">5</definedName>
    <definedName name="solver_rel10" localSheetId="2" hidden="1">5</definedName>
    <definedName name="solver_rel10" localSheetId="0" hidden="1">5</definedName>
    <definedName name="solver_rel11" localSheetId="1" hidden="1">2</definedName>
    <definedName name="solver_rel11" localSheetId="2" hidden="1">2</definedName>
    <definedName name="solver_rel11" localSheetId="0" hidden="1">2</definedName>
    <definedName name="solver_rel12" localSheetId="1" hidden="1">1</definedName>
    <definedName name="solver_rel12" localSheetId="2" hidden="1">1</definedName>
    <definedName name="solver_rel12" localSheetId="0" hidden="1">1</definedName>
    <definedName name="solver_rel13" localSheetId="1" hidden="1">5</definedName>
    <definedName name="solver_rel13" localSheetId="2" hidden="1">5</definedName>
    <definedName name="solver_rel13" localSheetId="0" hidden="1">5</definedName>
    <definedName name="solver_rel14" localSheetId="1" hidden="1">5</definedName>
    <definedName name="solver_rel14" localSheetId="2" hidden="1">5</definedName>
    <definedName name="solver_rel14" localSheetId="0" hidden="1">5</definedName>
    <definedName name="solver_rel15" localSheetId="1" hidden="1">5</definedName>
    <definedName name="solver_rel15" localSheetId="2" hidden="1">5</definedName>
    <definedName name="solver_rel15" localSheetId="0" hidden="1">5</definedName>
    <definedName name="solver_rel16" localSheetId="1" hidden="1">5</definedName>
    <definedName name="solver_rel16" localSheetId="2" hidden="1">5</definedName>
    <definedName name="solver_rel16" localSheetId="0" hidden="1">5</definedName>
    <definedName name="solver_rel17" localSheetId="1" hidden="1">5</definedName>
    <definedName name="solver_rel17" localSheetId="2" hidden="1">5</definedName>
    <definedName name="solver_rel17" localSheetId="0" hidden="1">5</definedName>
    <definedName name="solver_rel18" localSheetId="1" hidden="1">5</definedName>
    <definedName name="solver_rel18" localSheetId="2" hidden="1">5</definedName>
    <definedName name="solver_rel18" localSheetId="0" hidden="1">5</definedName>
    <definedName name="solver_rel19" localSheetId="1" hidden="1">5</definedName>
    <definedName name="solver_rel19" localSheetId="2" hidden="1">5</definedName>
    <definedName name="solver_rel19" localSheetId="0" hidden="1">5</definedName>
    <definedName name="solver_rel2" localSheetId="1" hidden="1">5</definedName>
    <definedName name="solver_rel2" localSheetId="2" hidden="1">5</definedName>
    <definedName name="solver_rel2" localSheetId="0" hidden="1">5</definedName>
    <definedName name="solver_rel20" localSheetId="1" hidden="1">5</definedName>
    <definedName name="solver_rel20" localSheetId="2" hidden="1">5</definedName>
    <definedName name="solver_rel20" localSheetId="0" hidden="1">5</definedName>
    <definedName name="solver_rel21" localSheetId="1" hidden="1">5</definedName>
    <definedName name="solver_rel21" localSheetId="2" hidden="1">5</definedName>
    <definedName name="solver_rel21" localSheetId="0" hidden="1">5</definedName>
    <definedName name="solver_rel22" localSheetId="1" hidden="1">5</definedName>
    <definedName name="solver_rel22" localSheetId="2" hidden="1">5</definedName>
    <definedName name="solver_rel22" localSheetId="0" hidden="1">5</definedName>
    <definedName name="solver_rel23" localSheetId="1" hidden="1">5</definedName>
    <definedName name="solver_rel23" localSheetId="2" hidden="1">5</definedName>
    <definedName name="solver_rel23" localSheetId="0" hidden="1">5</definedName>
    <definedName name="solver_rel24" localSheetId="1" hidden="1">5</definedName>
    <definedName name="solver_rel24" localSheetId="2" hidden="1">5</definedName>
    <definedName name="solver_rel24" localSheetId="0" hidden="1">5</definedName>
    <definedName name="solver_rel25" localSheetId="1" hidden="1">5</definedName>
    <definedName name="solver_rel25" localSheetId="2" hidden="1">5</definedName>
    <definedName name="solver_rel25" localSheetId="0" hidden="1">5</definedName>
    <definedName name="solver_rel26" localSheetId="1" hidden="1">5</definedName>
    <definedName name="solver_rel26" localSheetId="2" hidden="1">5</definedName>
    <definedName name="solver_rel26" localSheetId="0" hidden="1">5</definedName>
    <definedName name="solver_rel27" localSheetId="1" hidden="1">5</definedName>
    <definedName name="solver_rel27" localSheetId="2" hidden="1">5</definedName>
    <definedName name="solver_rel27" localSheetId="0" hidden="1">5</definedName>
    <definedName name="solver_rel28" localSheetId="1" hidden="1">5</definedName>
    <definedName name="solver_rel28" localSheetId="2" hidden="1">5</definedName>
    <definedName name="solver_rel28" localSheetId="0" hidden="1">5</definedName>
    <definedName name="solver_rel29" localSheetId="1" hidden="1">5</definedName>
    <definedName name="solver_rel29" localSheetId="2" hidden="1">5</definedName>
    <definedName name="solver_rel29" localSheetId="0" hidden="1">5</definedName>
    <definedName name="solver_rel3" localSheetId="1" hidden="1">2</definedName>
    <definedName name="solver_rel3" localSheetId="2" hidden="1">2</definedName>
    <definedName name="solver_rel3" localSheetId="0" hidden="1">2</definedName>
    <definedName name="solver_rel4" localSheetId="1" hidden="1">1</definedName>
    <definedName name="solver_rel4" localSheetId="2" hidden="1">1</definedName>
    <definedName name="solver_rel4" localSheetId="0" hidden="1">1</definedName>
    <definedName name="solver_rel5" localSheetId="1" hidden="1">2</definedName>
    <definedName name="solver_rel5" localSheetId="2" hidden="1">2</definedName>
    <definedName name="solver_rel5" localSheetId="0" hidden="1">2</definedName>
    <definedName name="solver_rel6" localSheetId="1" hidden="1">2</definedName>
    <definedName name="solver_rel6" localSheetId="2" hidden="1">2</definedName>
    <definedName name="solver_rel6" localSheetId="0" hidden="1">2</definedName>
    <definedName name="solver_rel7" localSheetId="1" hidden="1">2</definedName>
    <definedName name="solver_rel7" localSheetId="2" hidden="1">2</definedName>
    <definedName name="solver_rel7" localSheetId="0" hidden="1">2</definedName>
    <definedName name="solver_rel8" localSheetId="1" hidden="1">1</definedName>
    <definedName name="solver_rel8" localSheetId="2" hidden="1">1</definedName>
    <definedName name="solver_rel8" localSheetId="0" hidden="1">1</definedName>
    <definedName name="solver_rel9" localSheetId="1" hidden="1">1</definedName>
    <definedName name="solver_rel9" localSheetId="2" hidden="1">1</definedName>
    <definedName name="solver_rel9" localSheetId="0" hidden="1">1</definedName>
    <definedName name="solver_rhs1" localSheetId="1" hidden="1">binary</definedName>
    <definedName name="solver_rhs1" localSheetId="2" hidden="1">binary</definedName>
    <definedName name="solver_rhs1" localSheetId="0" hidden="1">binary</definedName>
    <definedName name="solver_rhs10" localSheetId="1" hidden="1">binary</definedName>
    <definedName name="solver_rhs10" localSheetId="2" hidden="1">binary</definedName>
    <definedName name="solver_rhs10" localSheetId="0" hidden="1">binary</definedName>
    <definedName name="solver_rhs11" localSheetId="1" hidden="1">'Cost Minimum'!$M$95</definedName>
    <definedName name="solver_rhs11" localSheetId="2" hidden="1">'Profit Max'!$M$95</definedName>
    <definedName name="solver_rhs11" localSheetId="0" hidden="1">'Revenue Max'!$M$95</definedName>
    <definedName name="solver_rhs12" localSheetId="1" hidden="1">'Cost Minimum'!$M$96:$M$116</definedName>
    <definedName name="solver_rhs12" localSheetId="2" hidden="1">'Profit Max'!$M$96:$M$116</definedName>
    <definedName name="solver_rhs12" localSheetId="0" hidden="1">'Revenue Max'!$M$96:$M$116</definedName>
    <definedName name="solver_rhs13" localSheetId="1" hidden="1">binary</definedName>
    <definedName name="solver_rhs13" localSheetId="2" hidden="1">binary</definedName>
    <definedName name="solver_rhs13" localSheetId="0" hidden="1">binary</definedName>
    <definedName name="solver_rhs14" localSheetId="1" hidden="1">binary</definedName>
    <definedName name="solver_rhs14" localSheetId="2" hidden="1">binary</definedName>
    <definedName name="solver_rhs14" localSheetId="0" hidden="1">binary</definedName>
    <definedName name="solver_rhs15" localSheetId="1" hidden="1">binary</definedName>
    <definedName name="solver_rhs15" localSheetId="2" hidden="1">binary</definedName>
    <definedName name="solver_rhs15" localSheetId="0" hidden="1">binary</definedName>
    <definedName name="solver_rhs16" localSheetId="1" hidden="1">binary</definedName>
    <definedName name="solver_rhs16" localSheetId="2" hidden="1">binary</definedName>
    <definedName name="solver_rhs16" localSheetId="0" hidden="1">binary</definedName>
    <definedName name="solver_rhs17" localSheetId="1" hidden="1">binary</definedName>
    <definedName name="solver_rhs17" localSheetId="2" hidden="1">binary</definedName>
    <definedName name="solver_rhs17" localSheetId="0" hidden="1">binary</definedName>
    <definedName name="solver_rhs18" localSheetId="1" hidden="1">binary</definedName>
    <definedName name="solver_rhs18" localSheetId="2" hidden="1">binary</definedName>
    <definedName name="solver_rhs18" localSheetId="0" hidden="1">binary</definedName>
    <definedName name="solver_rhs19" localSheetId="1" hidden="1">binary</definedName>
    <definedName name="solver_rhs19" localSheetId="2" hidden="1">binary</definedName>
    <definedName name="solver_rhs19" localSheetId="0" hidden="1">binary</definedName>
    <definedName name="solver_rhs2" localSheetId="1" hidden="1">binary</definedName>
    <definedName name="solver_rhs2" localSheetId="2" hidden="1">binary</definedName>
    <definedName name="solver_rhs2" localSheetId="0" hidden="1">binary</definedName>
    <definedName name="solver_rhs20" localSheetId="1" hidden="1">binary</definedName>
    <definedName name="solver_rhs20" localSheetId="2" hidden="1">binary</definedName>
    <definedName name="solver_rhs20" localSheetId="0" hidden="1">binary</definedName>
    <definedName name="solver_rhs21" localSheetId="1" hidden="1">binary</definedName>
    <definedName name="solver_rhs21" localSheetId="2" hidden="1">binary</definedName>
    <definedName name="solver_rhs21" localSheetId="0" hidden="1">binary</definedName>
    <definedName name="solver_rhs22" localSheetId="1" hidden="1">binary</definedName>
    <definedName name="solver_rhs22" localSheetId="2" hidden="1">binary</definedName>
    <definedName name="solver_rhs22" localSheetId="0" hidden="1">binary</definedName>
    <definedName name="solver_rhs23" localSheetId="1" hidden="1">binary</definedName>
    <definedName name="solver_rhs23" localSheetId="2" hidden="1">binary</definedName>
    <definedName name="solver_rhs23" localSheetId="0" hidden="1">binary</definedName>
    <definedName name="solver_rhs24" localSheetId="1" hidden="1">binary</definedName>
    <definedName name="solver_rhs24" localSheetId="2" hidden="1">binary</definedName>
    <definedName name="solver_rhs24" localSheetId="0" hidden="1">binary</definedName>
    <definedName name="solver_rhs25" localSheetId="1" hidden="1">binary</definedName>
    <definedName name="solver_rhs25" localSheetId="2" hidden="1">binary</definedName>
    <definedName name="solver_rhs25" localSheetId="0" hidden="1">binary</definedName>
    <definedName name="solver_rhs26" localSheetId="1" hidden="1">binary</definedName>
    <definedName name="solver_rhs26" localSheetId="2" hidden="1">binary</definedName>
    <definedName name="solver_rhs26" localSheetId="0" hidden="1">binary</definedName>
    <definedName name="solver_rhs27" localSheetId="1" hidden="1">binary</definedName>
    <definedName name="solver_rhs27" localSheetId="2" hidden="1">binary</definedName>
    <definedName name="solver_rhs27" localSheetId="0" hidden="1">binary</definedName>
    <definedName name="solver_rhs28" localSheetId="1" hidden="1">binary</definedName>
    <definedName name="solver_rhs28" localSheetId="2" hidden="1">binary</definedName>
    <definedName name="solver_rhs28" localSheetId="0" hidden="1">binary</definedName>
    <definedName name="solver_rhs29" localSheetId="1" hidden="1">binary</definedName>
    <definedName name="solver_rhs29" localSheetId="2" hidden="1">binary</definedName>
    <definedName name="solver_rhs29" localSheetId="0" hidden="1">binary</definedName>
    <definedName name="solver_rhs3" localSheetId="1" hidden="1">'Cost Minimum'!$M$28:$M$29</definedName>
    <definedName name="solver_rhs3" localSheetId="2" hidden="1">'Profit Max'!$M$28:$M$29</definedName>
    <definedName name="solver_rhs3" localSheetId="0" hidden="1">'Revenue Max'!$M$28:$M$29</definedName>
    <definedName name="solver_rhs4" localSheetId="1" hidden="1">'Cost Minimum'!$M$30:$M$36</definedName>
    <definedName name="solver_rhs4" localSheetId="2" hidden="1">'Profit Max'!$M$30:$M$36</definedName>
    <definedName name="solver_rhs4" localSheetId="0" hidden="1">'Revenue Max'!$M$30:$M$36</definedName>
    <definedName name="solver_rhs5" localSheetId="1" hidden="1">'Cost Minimum'!$M$37:$M$44</definedName>
    <definedName name="solver_rhs5" localSheetId="2" hidden="1">'Profit Max'!$M$37:$M$44</definedName>
    <definedName name="solver_rhs5" localSheetId="0" hidden="1">'Revenue Max'!$M$37:$M$44</definedName>
    <definedName name="solver_rhs6" localSheetId="1" hidden="1">'Cost Minimum'!$M$45:$M$51</definedName>
    <definedName name="solver_rhs6" localSheetId="2" hidden="1">'Profit Max'!$M$45:$M$51</definedName>
    <definedName name="solver_rhs6" localSheetId="0" hidden="1">'Revenue Max'!$M$45:$M$51</definedName>
    <definedName name="solver_rhs7" localSheetId="1" hidden="1">'Cost Minimum'!$M$52</definedName>
    <definedName name="solver_rhs7" localSheetId="2" hidden="1">'Profit Max'!$M$52</definedName>
    <definedName name="solver_rhs7" localSheetId="0" hidden="1">'Revenue Max'!$M$52</definedName>
    <definedName name="solver_rhs8" localSheetId="1" hidden="1">'Cost Minimum'!$M$53:$M$73</definedName>
    <definedName name="solver_rhs8" localSheetId="2" hidden="1">'Profit Max'!$M$53:$M$73</definedName>
    <definedName name="solver_rhs8" localSheetId="0" hidden="1">'Revenue Max'!$M$53:$M$73</definedName>
    <definedName name="solver_rhs9" localSheetId="1" hidden="1">'Cost Minimum'!$M$74:$M$94</definedName>
    <definedName name="solver_rhs9" localSheetId="2" hidden="1">'Profit Max'!$M$74:$M$94</definedName>
    <definedName name="solver_rhs9" localSheetId="0" hidden="1">'Revenue Max'!$M$74:$M$94</definedName>
    <definedName name="solver_rlx" localSheetId="1" hidden="1">2</definedName>
    <definedName name="solver_rlx" localSheetId="2" hidden="1">2</definedName>
    <definedName name="solver_rlx" localSheetId="0" hidden="1">2</definedName>
    <definedName name="solver_rsd" localSheetId="1" hidden="1">0</definedName>
    <definedName name="solver_rsd" localSheetId="2" hidden="1">0</definedName>
    <definedName name="solver_rsd" localSheetId="0" hidden="1">0</definedName>
    <definedName name="solver_scl" localSheetId="1" hidden="1">1</definedName>
    <definedName name="solver_scl" localSheetId="2" hidden="1">1</definedName>
    <definedName name="solver_scl" localSheetId="0" hidden="1">1</definedName>
    <definedName name="solver_sho" localSheetId="1" hidden="1">2</definedName>
    <definedName name="solver_sho" localSheetId="2" hidden="1">2</definedName>
    <definedName name="solver_sho" localSheetId="0" hidden="1">2</definedName>
    <definedName name="solver_ssz" localSheetId="1" hidden="1">100</definedName>
    <definedName name="solver_ssz" localSheetId="2" hidden="1">100</definedName>
    <definedName name="solver_ssz" localSheetId="0" hidden="1">100</definedName>
    <definedName name="solver_tim" localSheetId="1" hidden="1">2147483647</definedName>
    <definedName name="solver_tim" localSheetId="2" hidden="1">2147483647</definedName>
    <definedName name="solver_tim" localSheetId="0" hidden="1">2147483647</definedName>
    <definedName name="solver_tol" localSheetId="1" hidden="1">0.0005</definedName>
    <definedName name="solver_tol" localSheetId="2" hidden="1">0.0005</definedName>
    <definedName name="solver_tol" localSheetId="0" hidden="1">0.0005</definedName>
    <definedName name="solver_typ" localSheetId="1" hidden="1">2</definedName>
    <definedName name="solver_typ" localSheetId="2" hidden="1">1</definedName>
    <definedName name="solver_typ" localSheetId="0" hidden="1">1</definedName>
    <definedName name="solver_val" localSheetId="1" hidden="1">0</definedName>
    <definedName name="solver_val" localSheetId="2" hidden="1">0</definedName>
    <definedName name="solver_val" localSheetId="0" hidden="1">0</definedName>
    <definedName name="solver_ver" localSheetId="1" hidden="1">3</definedName>
    <definedName name="solver_ver" localSheetId="2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4" l="1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T3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T3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69" i="1"/>
  <c r="K70" i="1"/>
  <c r="K71" i="1"/>
  <c r="K72" i="1"/>
  <c r="K73" i="1"/>
  <c r="K68" i="1"/>
  <c r="K64" i="1"/>
  <c r="K65" i="1"/>
  <c r="K66" i="1"/>
  <c r="K67" i="1"/>
  <c r="K63" i="1"/>
  <c r="K60" i="1"/>
  <c r="K61" i="1"/>
  <c r="K62" i="1"/>
  <c r="K59" i="1"/>
  <c r="K57" i="1"/>
  <c r="K58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 l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</calcChain>
</file>

<file path=xl/sharedStrings.xml><?xml version="1.0" encoding="utf-8"?>
<sst xmlns="http://schemas.openxmlformats.org/spreadsheetml/2006/main" count="519" uniqueCount="48">
  <si>
    <t>Link</t>
  </si>
  <si>
    <t>-</t>
  </si>
  <si>
    <t>Connection</t>
  </si>
  <si>
    <t>Revenue Structure for year 2</t>
  </si>
  <si>
    <t>Decision Variables</t>
  </si>
  <si>
    <t>Ci</t>
  </si>
  <si>
    <t>Xij</t>
  </si>
  <si>
    <t>Fi</t>
  </si>
  <si>
    <t>1 if city is is linked in year 1, 0 ow</t>
  </si>
  <si>
    <t>1 if city i and j are linked in year 1, 0 ow</t>
  </si>
  <si>
    <t>1 if city is linked in year 1 and in position 2 or 4 in the exhibit 1, 0 ow</t>
  </si>
  <si>
    <t>Yij</t>
  </si>
  <si>
    <t>1 if city i and j are linked in year 2, 0 ow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</si>
  <si>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</si>
  <si>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</si>
  <si>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</si>
  <si>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</si>
  <si>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</si>
  <si>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</si>
  <si>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</si>
  <si>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</si>
  <si>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</si>
  <si>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</si>
  <si>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</si>
  <si>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</si>
  <si>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</si>
  <si>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</si>
  <si>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Constraints</t>
  </si>
  <si>
    <t>Cost Parameters</t>
  </si>
  <si>
    <t>Revenue Parameters for year 1</t>
  </si>
  <si>
    <t>=</t>
  </si>
  <si>
    <t>Four cities in year 1</t>
  </si>
  <si>
    <t>2 cities in position 2 and 4</t>
  </si>
  <si>
    <t>Position 2 and 4 must be in first year connected cities</t>
  </si>
  <si>
    <t>&lt;=</t>
  </si>
  <si>
    <t>every connected city has two links to other cities</t>
  </si>
  <si>
    <t>Total of four links in year 1</t>
  </si>
  <si>
    <t>Objective</t>
  </si>
  <si>
    <t>Revenues</t>
  </si>
  <si>
    <t>Total of four links in year 2</t>
  </si>
  <si>
    <t>A link in year 2 can be between cities that are not linked in year 1 or cties in position 2 and 4. A city has one link in second year if it is in position 2 and 4. If it is not connected in year 1, then in year 2 it must have two links.</t>
  </si>
  <si>
    <t>A link can be built in first year or second year or not built at all.</t>
  </si>
  <si>
    <t>Kij</t>
  </si>
  <si>
    <t>If revenues for link from I to j will be realized in year 1</t>
  </si>
  <si>
    <t>First Year revenues will be collected only when cities I and j are in year 1 connected cities</t>
  </si>
  <si>
    <t>Cities in position 2 and 4 are not connected in first year</t>
  </si>
  <si>
    <t>6 pairs in year 1 for revenue collection</t>
  </si>
  <si>
    <t>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</si>
</sst>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B0629-85B8-482E-9CB5-3B10DA199F9A}">
  <dimension ref="A1:AA116"/>
  <sheetViews>
    <sheetView topLeftCell="H1" workbookViewId="0">
      <selection activeCell="O45" sqref="O45"/>
    </sheetView>
  </sheetViews>
  <sheetFormatPr defaultRowHeight="15" x14ac:dyDescent="0.25"/>
  <sheetData>
    <row r="1" spans="1:27" x14ac:dyDescent="0.25">
      <c r="C1" t="s">
        <v>28</v>
      </c>
      <c r="K1" t="s">
        <v>4</v>
      </c>
      <c r="T1" t="s">
        <v>37</v>
      </c>
    </row>
    <row r="2" spans="1:27" x14ac:dyDescent="0.25">
      <c r="K2" t="s">
        <v>5</v>
      </c>
      <c r="L2" t="s">
        <v>8</v>
      </c>
      <c r="T2" t="s">
        <v>38</v>
      </c>
    </row>
    <row r="3" spans="1:27" x14ac:dyDescent="0.25">
      <c r="A3" s="1" t="s">
        <v>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K3" t="s">
        <v>6</v>
      </c>
      <c r="L3" t="s">
        <v>9</v>
      </c>
      <c r="T3">
        <f>+SUMPRODUCT(U8:AA13,B14:H19)*2+SUM(B24:H29)</f>
        <v>954</v>
      </c>
    </row>
    <row r="4" spans="1:27" x14ac:dyDescent="0.25">
      <c r="A4" s="1">
        <v>1</v>
      </c>
      <c r="B4" s="2" t="s">
        <v>1</v>
      </c>
      <c r="C4" s="1">
        <v>100</v>
      </c>
      <c r="D4" s="1">
        <v>140</v>
      </c>
      <c r="E4" s="1">
        <v>115</v>
      </c>
      <c r="F4" s="1">
        <v>130</v>
      </c>
      <c r="G4" s="1">
        <v>140</v>
      </c>
      <c r="H4" s="1">
        <v>135</v>
      </c>
      <c r="K4" t="s">
        <v>7</v>
      </c>
      <c r="L4" t="s">
        <v>10</v>
      </c>
    </row>
    <row r="5" spans="1:27" x14ac:dyDescent="0.25">
      <c r="A5" s="1">
        <v>2</v>
      </c>
      <c r="B5" s="2"/>
      <c r="C5" s="2" t="s">
        <v>1</v>
      </c>
      <c r="D5" s="1">
        <v>105</v>
      </c>
      <c r="E5" s="1">
        <v>140</v>
      </c>
      <c r="F5" s="1">
        <v>110</v>
      </c>
      <c r="G5" s="1">
        <v>125</v>
      </c>
      <c r="H5" s="1">
        <v>130</v>
      </c>
      <c r="K5" t="s">
        <v>11</v>
      </c>
      <c r="L5" t="s">
        <v>12</v>
      </c>
    </row>
    <row r="6" spans="1:27" x14ac:dyDescent="0.25">
      <c r="A6" s="1">
        <v>3</v>
      </c>
      <c r="B6" s="2"/>
      <c r="C6" s="2"/>
      <c r="D6" s="2" t="s">
        <v>1</v>
      </c>
      <c r="E6" s="1">
        <v>130</v>
      </c>
      <c r="F6" s="1">
        <v>145</v>
      </c>
      <c r="G6" s="1">
        <v>160</v>
      </c>
      <c r="H6" s="1">
        <v>150</v>
      </c>
      <c r="K6" t="s">
        <v>42</v>
      </c>
      <c r="L6" t="s">
        <v>43</v>
      </c>
    </row>
    <row r="7" spans="1:27" x14ac:dyDescent="0.25">
      <c r="A7" s="1">
        <v>4</v>
      </c>
      <c r="B7" s="2"/>
      <c r="C7" s="2"/>
      <c r="D7" s="2"/>
      <c r="E7" s="2" t="s">
        <v>1</v>
      </c>
      <c r="F7" s="1">
        <v>135</v>
      </c>
      <c r="G7" s="1">
        <v>150</v>
      </c>
      <c r="H7" s="1">
        <v>105</v>
      </c>
      <c r="K7" s="1" t="s">
        <v>13</v>
      </c>
      <c r="L7" s="1" t="s">
        <v>14</v>
      </c>
      <c r="M7" s="1" t="s">
        <v>15</v>
      </c>
      <c r="N7" s="1" t="s">
        <v>16</v>
      </c>
      <c r="O7" s="1" t="s">
        <v>17</v>
      </c>
      <c r="P7" s="1" t="s">
        <v>18</v>
      </c>
      <c r="Q7" s="1" t="s">
        <v>19</v>
      </c>
      <c r="T7" s="1" t="s">
        <v>42</v>
      </c>
      <c r="U7" s="1">
        <v>1</v>
      </c>
      <c r="V7" s="1">
        <v>2</v>
      </c>
      <c r="W7" s="1">
        <v>3</v>
      </c>
      <c r="X7" s="1">
        <v>4</v>
      </c>
      <c r="Y7" s="1">
        <v>5</v>
      </c>
      <c r="Z7" s="1">
        <v>6</v>
      </c>
      <c r="AA7" s="1">
        <v>7</v>
      </c>
    </row>
    <row r="8" spans="1:27" x14ac:dyDescent="0.25">
      <c r="A8" s="1">
        <v>5</v>
      </c>
      <c r="B8" s="2"/>
      <c r="C8" s="2"/>
      <c r="D8" s="2"/>
      <c r="E8" s="2"/>
      <c r="F8" s="2" t="s">
        <v>1</v>
      </c>
      <c r="G8" s="1">
        <v>120</v>
      </c>
      <c r="H8" s="1">
        <v>165</v>
      </c>
      <c r="K8" s="1">
        <v>0</v>
      </c>
      <c r="L8" s="1">
        <v>0</v>
      </c>
      <c r="M8" s="1">
        <v>1</v>
      </c>
      <c r="N8" s="1">
        <v>1</v>
      </c>
      <c r="O8" s="1">
        <v>1</v>
      </c>
      <c r="P8" s="1">
        <v>0</v>
      </c>
      <c r="Q8" s="1">
        <v>1</v>
      </c>
      <c r="T8" s="1">
        <v>1</v>
      </c>
      <c r="U8" s="2" t="s">
        <v>1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  <row r="9" spans="1:27" x14ac:dyDescent="0.25">
      <c r="A9" s="1">
        <v>6</v>
      </c>
      <c r="B9" s="2"/>
      <c r="C9" s="2"/>
      <c r="D9" s="2"/>
      <c r="E9" s="2"/>
      <c r="F9" s="2"/>
      <c r="G9" s="2" t="s">
        <v>1</v>
      </c>
      <c r="H9" s="1">
        <v>130</v>
      </c>
      <c r="K9" s="1" t="s">
        <v>20</v>
      </c>
      <c r="L9" s="1" t="s">
        <v>21</v>
      </c>
      <c r="M9" s="1" t="s">
        <v>22</v>
      </c>
      <c r="N9" s="1" t="s">
        <v>23</v>
      </c>
      <c r="O9" s="1" t="s">
        <v>24</v>
      </c>
      <c r="P9" s="1" t="s">
        <v>25</v>
      </c>
      <c r="Q9" s="1" t="s">
        <v>26</v>
      </c>
      <c r="T9" s="1">
        <v>2</v>
      </c>
      <c r="U9" s="2"/>
      <c r="V9" s="2" t="s">
        <v>1</v>
      </c>
      <c r="W9" s="1">
        <v>0</v>
      </c>
      <c r="X9" s="1">
        <v>0</v>
      </c>
      <c r="Y9" s="1">
        <v>0</v>
      </c>
      <c r="Z9" s="1">
        <v>0</v>
      </c>
      <c r="AA9" s="1">
        <v>0</v>
      </c>
    </row>
    <row r="10" spans="1:27" x14ac:dyDescent="0.25">
      <c r="K10" s="1">
        <v>0</v>
      </c>
      <c r="L10" s="1">
        <v>0</v>
      </c>
      <c r="M10" s="1">
        <v>1</v>
      </c>
      <c r="N10" s="1">
        <v>0</v>
      </c>
      <c r="O10" s="1">
        <v>0</v>
      </c>
      <c r="P10" s="1">
        <v>0</v>
      </c>
      <c r="Q10" s="1">
        <v>1</v>
      </c>
      <c r="T10" s="1">
        <v>3</v>
      </c>
      <c r="U10" s="2"/>
      <c r="V10" s="2"/>
      <c r="W10" s="2" t="s">
        <v>1</v>
      </c>
      <c r="X10" s="1">
        <v>1</v>
      </c>
      <c r="Y10" s="1">
        <v>1</v>
      </c>
      <c r="Z10" s="1">
        <v>0</v>
      </c>
      <c r="AA10" s="1">
        <v>1</v>
      </c>
    </row>
    <row r="11" spans="1:27" x14ac:dyDescent="0.25">
      <c r="C11" t="s">
        <v>29</v>
      </c>
      <c r="K11" s="1" t="s">
        <v>6</v>
      </c>
      <c r="L11" s="1">
        <v>1</v>
      </c>
      <c r="M11" s="1">
        <v>2</v>
      </c>
      <c r="N11" s="1">
        <v>3</v>
      </c>
      <c r="O11" s="1">
        <v>4</v>
      </c>
      <c r="P11" s="1">
        <v>5</v>
      </c>
      <c r="Q11" s="1">
        <v>6</v>
      </c>
      <c r="R11" s="1">
        <v>7</v>
      </c>
      <c r="T11" s="1">
        <v>4</v>
      </c>
      <c r="U11" s="2"/>
      <c r="V11" s="2"/>
      <c r="W11" s="2"/>
      <c r="X11" s="2" t="s">
        <v>1</v>
      </c>
      <c r="Y11" s="1">
        <v>1</v>
      </c>
      <c r="Z11" s="1">
        <v>0</v>
      </c>
      <c r="AA11" s="1">
        <v>1</v>
      </c>
    </row>
    <row r="12" spans="1:27" x14ac:dyDescent="0.25">
      <c r="K12" s="1">
        <v>1</v>
      </c>
      <c r="L12" s="2" t="s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T12" s="1">
        <v>5</v>
      </c>
      <c r="U12" s="2"/>
      <c r="V12" s="2"/>
      <c r="W12" s="2"/>
      <c r="X12" s="2"/>
      <c r="Y12" s="2" t="s">
        <v>1</v>
      </c>
      <c r="Z12" s="1">
        <v>0</v>
      </c>
      <c r="AA12" s="1">
        <v>1</v>
      </c>
    </row>
    <row r="13" spans="1:27" x14ac:dyDescent="0.25">
      <c r="A13" s="1" t="s">
        <v>2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K13" s="1">
        <v>2</v>
      </c>
      <c r="L13" s="2"/>
      <c r="M13" s="2" t="s">
        <v>1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T13" s="1">
        <v>6</v>
      </c>
      <c r="U13" s="2"/>
      <c r="V13" s="2"/>
      <c r="W13" s="2"/>
      <c r="X13" s="2"/>
      <c r="Y13" s="2"/>
      <c r="Z13" s="2" t="s">
        <v>1</v>
      </c>
      <c r="AA13" s="1">
        <v>0</v>
      </c>
    </row>
    <row r="14" spans="1:27" x14ac:dyDescent="0.25">
      <c r="A14" s="1">
        <v>1</v>
      </c>
      <c r="B14" s="2" t="s">
        <v>1</v>
      </c>
      <c r="C14" s="1">
        <v>30</v>
      </c>
      <c r="D14" s="1">
        <v>20</v>
      </c>
      <c r="E14" s="1">
        <v>35</v>
      </c>
      <c r="F14" s="1">
        <v>25</v>
      </c>
      <c r="G14" s="1">
        <v>18</v>
      </c>
      <c r="H14" s="1">
        <v>30</v>
      </c>
      <c r="K14" s="1">
        <v>3</v>
      </c>
      <c r="L14" s="2"/>
      <c r="M14" s="2"/>
      <c r="N14" s="2" t="s">
        <v>1</v>
      </c>
      <c r="O14" s="1">
        <v>1</v>
      </c>
      <c r="P14" s="1">
        <v>1</v>
      </c>
      <c r="Q14" s="1">
        <v>0</v>
      </c>
      <c r="R14" s="1">
        <v>0</v>
      </c>
    </row>
    <row r="15" spans="1:27" x14ac:dyDescent="0.25">
      <c r="A15" s="1">
        <v>2</v>
      </c>
      <c r="B15" s="2"/>
      <c r="C15" s="2" t="s">
        <v>1</v>
      </c>
      <c r="D15" s="1">
        <v>28</v>
      </c>
      <c r="E15" s="1">
        <v>22</v>
      </c>
      <c r="F15" s="1">
        <v>25</v>
      </c>
      <c r="G15" s="1">
        <v>35</v>
      </c>
      <c r="H15" s="1">
        <v>45</v>
      </c>
      <c r="K15" s="1">
        <v>4</v>
      </c>
      <c r="L15" s="2"/>
      <c r="M15" s="2"/>
      <c r="N15" s="2"/>
      <c r="O15" s="2" t="s">
        <v>1</v>
      </c>
      <c r="P15" s="1">
        <v>0</v>
      </c>
      <c r="Q15" s="1">
        <v>0</v>
      </c>
      <c r="R15" s="1">
        <v>1</v>
      </c>
    </row>
    <row r="16" spans="1:27" x14ac:dyDescent="0.25">
      <c r="A16" s="1">
        <v>3</v>
      </c>
      <c r="B16" s="2"/>
      <c r="C16" s="2"/>
      <c r="D16" s="2" t="s">
        <v>1</v>
      </c>
      <c r="E16" s="1">
        <v>32</v>
      </c>
      <c r="F16" s="1">
        <v>36</v>
      </c>
      <c r="G16" s="1">
        <v>20</v>
      </c>
      <c r="H16" s="1">
        <v>40</v>
      </c>
      <c r="K16" s="1">
        <v>5</v>
      </c>
      <c r="L16" s="2"/>
      <c r="M16" s="2"/>
      <c r="N16" s="2"/>
      <c r="O16" s="2"/>
      <c r="P16" s="2" t="s">
        <v>1</v>
      </c>
      <c r="Q16" s="1">
        <v>0</v>
      </c>
      <c r="R16" s="1">
        <v>1</v>
      </c>
    </row>
    <row r="17" spans="1:18" x14ac:dyDescent="0.25">
      <c r="A17" s="1">
        <v>4</v>
      </c>
      <c r="B17" s="2"/>
      <c r="C17" s="2"/>
      <c r="D17" s="2"/>
      <c r="E17" s="2" t="s">
        <v>1</v>
      </c>
      <c r="F17" s="1">
        <v>35</v>
      </c>
      <c r="G17" s="1">
        <v>25</v>
      </c>
      <c r="H17" s="1">
        <v>38</v>
      </c>
      <c r="K17" s="1">
        <v>6</v>
      </c>
      <c r="L17" s="2"/>
      <c r="M17" s="2"/>
      <c r="N17" s="2"/>
      <c r="O17" s="2"/>
      <c r="P17" s="2"/>
      <c r="Q17" s="2" t="s">
        <v>1</v>
      </c>
      <c r="R17" s="1">
        <v>0</v>
      </c>
    </row>
    <row r="18" spans="1:18" x14ac:dyDescent="0.25">
      <c r="A18" s="1">
        <v>5</v>
      </c>
      <c r="B18" s="2"/>
      <c r="C18" s="2"/>
      <c r="D18" s="2"/>
      <c r="E18" s="2"/>
      <c r="F18" s="2" t="s">
        <v>1</v>
      </c>
      <c r="G18" s="1">
        <v>30</v>
      </c>
      <c r="H18" s="1">
        <v>40</v>
      </c>
    </row>
    <row r="19" spans="1:18" x14ac:dyDescent="0.25">
      <c r="A19" s="1">
        <v>6</v>
      </c>
      <c r="B19" s="2"/>
      <c r="C19" s="2"/>
      <c r="D19" s="2"/>
      <c r="E19" s="2"/>
      <c r="F19" s="2"/>
      <c r="G19" s="2" t="s">
        <v>1</v>
      </c>
      <c r="H19" s="1">
        <v>30</v>
      </c>
      <c r="K19" s="1" t="s">
        <v>11</v>
      </c>
      <c r="L19" s="1">
        <v>1</v>
      </c>
      <c r="M19" s="1">
        <v>2</v>
      </c>
      <c r="N19" s="1">
        <v>3</v>
      </c>
      <c r="O19" s="1">
        <v>4</v>
      </c>
      <c r="P19" s="1">
        <v>5</v>
      </c>
      <c r="Q19" s="1">
        <v>6</v>
      </c>
      <c r="R19" s="1">
        <v>7</v>
      </c>
    </row>
    <row r="20" spans="1:18" x14ac:dyDescent="0.25">
      <c r="K20" s="1">
        <v>1</v>
      </c>
      <c r="L20" s="2" t="s">
        <v>1</v>
      </c>
      <c r="M20" s="1">
        <v>1</v>
      </c>
      <c r="N20" s="1">
        <v>0</v>
      </c>
      <c r="O20" s="1">
        <v>0</v>
      </c>
      <c r="P20" s="1">
        <v>0</v>
      </c>
      <c r="Q20" s="1">
        <v>1</v>
      </c>
      <c r="R20" s="1">
        <v>0</v>
      </c>
    </row>
    <row r="21" spans="1:18" x14ac:dyDescent="0.25">
      <c r="C21" t="s">
        <v>3</v>
      </c>
      <c r="K21" s="1">
        <v>2</v>
      </c>
      <c r="L21" s="2"/>
      <c r="M21" s="2" t="s">
        <v>1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</row>
    <row r="22" spans="1:18" x14ac:dyDescent="0.25">
      <c r="K22" s="1">
        <v>3</v>
      </c>
      <c r="L22" s="2"/>
      <c r="M22" s="2"/>
      <c r="N22" s="2" t="s">
        <v>1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25">
      <c r="A23" s="1" t="s">
        <v>2</v>
      </c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K23" s="1">
        <v>4</v>
      </c>
      <c r="L23" s="2"/>
      <c r="M23" s="2"/>
      <c r="N23" s="2"/>
      <c r="O23" s="2" t="s">
        <v>1</v>
      </c>
      <c r="P23" s="1">
        <v>0</v>
      </c>
      <c r="Q23" s="1">
        <v>0</v>
      </c>
      <c r="R23" s="1">
        <v>0</v>
      </c>
    </row>
    <row r="24" spans="1:18" x14ac:dyDescent="0.25">
      <c r="A24" s="1">
        <v>1</v>
      </c>
      <c r="B24" s="2" t="s">
        <v>1</v>
      </c>
      <c r="C24" s="1">
        <v>24</v>
      </c>
      <c r="D24" s="1">
        <v>16</v>
      </c>
      <c r="E24" s="1">
        <v>28</v>
      </c>
      <c r="F24" s="1">
        <v>20</v>
      </c>
      <c r="G24" s="1">
        <v>15</v>
      </c>
      <c r="H24" s="1">
        <v>24</v>
      </c>
      <c r="K24" s="1">
        <v>5</v>
      </c>
      <c r="L24" s="2"/>
      <c r="M24" s="2"/>
      <c r="N24" s="2"/>
      <c r="O24" s="2"/>
      <c r="P24" s="2" t="s">
        <v>1</v>
      </c>
      <c r="Q24" s="1">
        <v>0</v>
      </c>
      <c r="R24" s="1">
        <v>0</v>
      </c>
    </row>
    <row r="25" spans="1:18" x14ac:dyDescent="0.25">
      <c r="A25" s="1">
        <v>2</v>
      </c>
      <c r="B25" s="2"/>
      <c r="C25" s="2" t="s">
        <v>1</v>
      </c>
      <c r="D25" s="1">
        <v>23</v>
      </c>
      <c r="E25" s="1">
        <v>18</v>
      </c>
      <c r="F25" s="1">
        <v>20</v>
      </c>
      <c r="G25" s="1">
        <v>28</v>
      </c>
      <c r="H25" s="1">
        <v>36</v>
      </c>
      <c r="K25" s="1">
        <v>6</v>
      </c>
      <c r="L25" s="2"/>
      <c r="M25" s="2"/>
      <c r="N25" s="2"/>
      <c r="O25" s="2"/>
      <c r="P25" s="2"/>
      <c r="Q25" s="2" t="s">
        <v>1</v>
      </c>
      <c r="R25" s="1">
        <v>1</v>
      </c>
    </row>
    <row r="26" spans="1:18" x14ac:dyDescent="0.25">
      <c r="A26" s="1">
        <v>3</v>
      </c>
      <c r="B26" s="2"/>
      <c r="C26" s="2"/>
      <c r="D26" s="2" t="s">
        <v>1</v>
      </c>
      <c r="E26" s="1">
        <v>25</v>
      </c>
      <c r="F26" s="1">
        <v>28</v>
      </c>
      <c r="G26" s="1">
        <v>16</v>
      </c>
      <c r="H26" s="1">
        <v>32</v>
      </c>
    </row>
    <row r="27" spans="1:18" x14ac:dyDescent="0.25">
      <c r="A27" s="1">
        <v>4</v>
      </c>
      <c r="B27" s="2"/>
      <c r="C27" s="2"/>
      <c r="D27" s="2"/>
      <c r="E27" s="2" t="s">
        <v>1</v>
      </c>
      <c r="F27" s="1">
        <v>28</v>
      </c>
      <c r="G27" s="1">
        <v>20</v>
      </c>
      <c r="H27" s="1">
        <v>31</v>
      </c>
      <c r="K27" t="s">
        <v>27</v>
      </c>
    </row>
    <row r="28" spans="1:18" x14ac:dyDescent="0.25">
      <c r="A28" s="1">
        <v>5</v>
      </c>
      <c r="B28" s="2"/>
      <c r="C28" s="2"/>
      <c r="D28" s="2"/>
      <c r="E28" s="2"/>
      <c r="F28" s="2" t="s">
        <v>1</v>
      </c>
      <c r="G28" s="1">
        <v>24</v>
      </c>
      <c r="H28" s="1">
        <v>32</v>
      </c>
      <c r="K28">
        <f>+SUM(K8:Q8)</f>
        <v>4</v>
      </c>
      <c r="L28" t="s">
        <v>30</v>
      </c>
      <c r="M28">
        <v>4</v>
      </c>
      <c r="O28" t="s">
        <v>31</v>
      </c>
    </row>
    <row r="29" spans="1:18" x14ac:dyDescent="0.25">
      <c r="A29" s="1">
        <v>6</v>
      </c>
      <c r="B29" s="2"/>
      <c r="C29" s="2"/>
      <c r="D29" s="2"/>
      <c r="E29" s="2"/>
      <c r="F29" s="2"/>
      <c r="G29" s="2" t="s">
        <v>1</v>
      </c>
      <c r="H29" s="1">
        <v>24</v>
      </c>
      <c r="K29">
        <f>+SUM(K10:Q10)</f>
        <v>2</v>
      </c>
      <c r="L29" t="s">
        <v>30</v>
      </c>
      <c r="M29">
        <v>2</v>
      </c>
      <c r="O29" t="s">
        <v>32</v>
      </c>
    </row>
    <row r="30" spans="1:18" x14ac:dyDescent="0.25">
      <c r="K30">
        <f>+K10-K8</f>
        <v>0</v>
      </c>
      <c r="L30" t="s">
        <v>34</v>
      </c>
      <c r="M30">
        <v>0</v>
      </c>
      <c r="O30" t="s">
        <v>33</v>
      </c>
    </row>
    <row r="31" spans="1:18" x14ac:dyDescent="0.25">
      <c r="K31">
        <f>+L10-L8</f>
        <v>0</v>
      </c>
      <c r="L31" t="s">
        <v>34</v>
      </c>
      <c r="M31">
        <v>0</v>
      </c>
    </row>
    <row r="32" spans="1:18" x14ac:dyDescent="0.25">
      <c r="K32">
        <f>+M10-M8</f>
        <v>0</v>
      </c>
      <c r="L32" t="s">
        <v>34</v>
      </c>
      <c r="M32">
        <v>0</v>
      </c>
    </row>
    <row r="33" spans="11:15" x14ac:dyDescent="0.25">
      <c r="K33">
        <f>+N10-N8</f>
        <v>-1</v>
      </c>
      <c r="L33" t="s">
        <v>34</v>
      </c>
      <c r="M33">
        <v>0</v>
      </c>
    </row>
    <row r="34" spans="11:15" x14ac:dyDescent="0.25">
      <c r="K34">
        <f>+O10-O8</f>
        <v>-1</v>
      </c>
      <c r="L34" t="s">
        <v>34</v>
      </c>
      <c r="M34">
        <v>0</v>
      </c>
    </row>
    <row r="35" spans="11:15" x14ac:dyDescent="0.25">
      <c r="K35">
        <f>+P10-P8</f>
        <v>0</v>
      </c>
      <c r="L35" t="s">
        <v>34</v>
      </c>
      <c r="M35">
        <v>0</v>
      </c>
    </row>
    <row r="36" spans="11:15" x14ac:dyDescent="0.25">
      <c r="K36">
        <f>+Q10-Q8</f>
        <v>0</v>
      </c>
      <c r="L36" t="s">
        <v>34</v>
      </c>
      <c r="M36">
        <v>0</v>
      </c>
    </row>
    <row r="37" spans="11:15" x14ac:dyDescent="0.25">
      <c r="K37">
        <f>+SUM(M12:R12)-2*K8</f>
        <v>0</v>
      </c>
      <c r="L37" t="s">
        <v>30</v>
      </c>
      <c r="M37">
        <v>0</v>
      </c>
      <c r="O37" t="s">
        <v>35</v>
      </c>
    </row>
    <row r="38" spans="11:15" x14ac:dyDescent="0.25">
      <c r="K38">
        <f>+SUM(N13:R13)+M12-2*L8</f>
        <v>0</v>
      </c>
      <c r="L38" t="s">
        <v>30</v>
      </c>
      <c r="M38">
        <v>0</v>
      </c>
    </row>
    <row r="39" spans="11:15" x14ac:dyDescent="0.25">
      <c r="K39">
        <f>+SUM(O14:R14)+N12+N13-2*M8</f>
        <v>0</v>
      </c>
      <c r="L39" t="s">
        <v>30</v>
      </c>
      <c r="M39">
        <v>0</v>
      </c>
    </row>
    <row r="40" spans="11:15" x14ac:dyDescent="0.25">
      <c r="K40">
        <f>+SUM(P15:R15)+SUM(O12:O14)-2*N8</f>
        <v>0</v>
      </c>
      <c r="L40" t="s">
        <v>30</v>
      </c>
      <c r="M40">
        <v>0</v>
      </c>
    </row>
    <row r="41" spans="11:15" x14ac:dyDescent="0.25">
      <c r="K41">
        <f>+SUM(Q16:R16)+SUM(P12:P15)-2*O8</f>
        <v>0</v>
      </c>
      <c r="L41" t="s">
        <v>30</v>
      </c>
      <c r="M41">
        <v>0</v>
      </c>
    </row>
    <row r="42" spans="11:15" x14ac:dyDescent="0.25">
      <c r="K42">
        <f>+SUM(R17)+SUM(Q12:Q16)-2*P8</f>
        <v>0</v>
      </c>
      <c r="L42" t="s">
        <v>30</v>
      </c>
      <c r="M42">
        <v>0</v>
      </c>
    </row>
    <row r="43" spans="11:15" x14ac:dyDescent="0.25">
      <c r="K43">
        <f>+SUM(R12:R17)-2*Q8</f>
        <v>0</v>
      </c>
      <c r="L43" t="s">
        <v>30</v>
      </c>
      <c r="M43">
        <v>0</v>
      </c>
    </row>
    <row r="44" spans="11:15" x14ac:dyDescent="0.25">
      <c r="K44">
        <f>+SUM(M12:R12)+SUM(N13:R13)+SUM(O14:R14)+SUM(P15:R15)+SUM(Q16:R16)+R17</f>
        <v>4</v>
      </c>
      <c r="L44" t="s">
        <v>30</v>
      </c>
      <c r="M44">
        <v>4</v>
      </c>
      <c r="O44" t="s">
        <v>36</v>
      </c>
    </row>
    <row r="45" spans="11:15" x14ac:dyDescent="0.25">
      <c r="K45">
        <f>+SUM(M20:R20)-K10-2*(1-K8)</f>
        <v>0</v>
      </c>
      <c r="L45" t="s">
        <v>30</v>
      </c>
      <c r="M45">
        <v>0</v>
      </c>
      <c r="O45" t="s">
        <v>40</v>
      </c>
    </row>
    <row r="46" spans="11:15" x14ac:dyDescent="0.25">
      <c r="K46">
        <f>+SUM(N21:R21)+M20-L10-2*(1-L8)</f>
        <v>0</v>
      </c>
      <c r="L46" t="s">
        <v>30</v>
      </c>
      <c r="M46">
        <v>0</v>
      </c>
    </row>
    <row r="47" spans="11:15" x14ac:dyDescent="0.25">
      <c r="K47">
        <f>+SUM(O22:R22)+SUM(N20:N21)-M10-2*(1-M8)</f>
        <v>0</v>
      </c>
      <c r="L47" t="s">
        <v>30</v>
      </c>
      <c r="M47">
        <v>0</v>
      </c>
    </row>
    <row r="48" spans="11:15" x14ac:dyDescent="0.25">
      <c r="K48">
        <f>+SUM(P23:R23)+SUM(O20:O22)-N10-2*(1-N8)</f>
        <v>0</v>
      </c>
      <c r="L48" t="s">
        <v>30</v>
      </c>
      <c r="M48">
        <v>0</v>
      </c>
    </row>
    <row r="49" spans="11:15" x14ac:dyDescent="0.25">
      <c r="K49">
        <f>+SUM(Q24:R24)+SUM(P20:P23)-O10-2*(1-O8)</f>
        <v>0</v>
      </c>
      <c r="L49" t="s">
        <v>30</v>
      </c>
      <c r="M49">
        <v>0</v>
      </c>
    </row>
    <row r="50" spans="11:15" x14ac:dyDescent="0.25">
      <c r="K50">
        <f>+SUM(R25)+SUM(Q20:Q24)-P10-2*(1-P8)</f>
        <v>0</v>
      </c>
      <c r="L50" t="s">
        <v>30</v>
      </c>
      <c r="M50">
        <v>0</v>
      </c>
    </row>
    <row r="51" spans="11:15" x14ac:dyDescent="0.25">
      <c r="K51">
        <f>+SUM(R20:R25)-Q10-2*(1-Q8)</f>
        <v>0</v>
      </c>
      <c r="L51" t="s">
        <v>30</v>
      </c>
      <c r="M51">
        <v>0</v>
      </c>
    </row>
    <row r="52" spans="11:15" x14ac:dyDescent="0.25">
      <c r="K52">
        <f>+SUM(L20:R25)</f>
        <v>4</v>
      </c>
      <c r="L52" t="s">
        <v>30</v>
      </c>
      <c r="M52">
        <v>4</v>
      </c>
      <c r="O52" t="s">
        <v>39</v>
      </c>
    </row>
    <row r="53" spans="11:15" x14ac:dyDescent="0.25">
      <c r="K53">
        <f>+M12+M20</f>
        <v>1</v>
      </c>
      <c r="L53" t="s">
        <v>34</v>
      </c>
      <c r="M53">
        <v>1</v>
      </c>
      <c r="O53" t="s">
        <v>41</v>
      </c>
    </row>
    <row r="54" spans="11:15" x14ac:dyDescent="0.25">
      <c r="K54">
        <f>+N12+N20</f>
        <v>0</v>
      </c>
      <c r="L54" t="s">
        <v>34</v>
      </c>
      <c r="M54">
        <v>1</v>
      </c>
    </row>
    <row r="55" spans="11:15" x14ac:dyDescent="0.25">
      <c r="K55">
        <f>+N13+N21</f>
        <v>1</v>
      </c>
      <c r="L55" t="s">
        <v>34</v>
      </c>
      <c r="M55">
        <v>1</v>
      </c>
    </row>
    <row r="56" spans="11:15" x14ac:dyDescent="0.25">
      <c r="K56">
        <f>+O12+O20</f>
        <v>0</v>
      </c>
      <c r="L56" t="s">
        <v>34</v>
      </c>
      <c r="M56">
        <v>1</v>
      </c>
    </row>
    <row r="57" spans="11:15" x14ac:dyDescent="0.25">
      <c r="K57">
        <f t="shared" ref="K57:K58" si="0">+O13+O21</f>
        <v>0</v>
      </c>
      <c r="L57" t="s">
        <v>34</v>
      </c>
      <c r="M57">
        <v>1</v>
      </c>
    </row>
    <row r="58" spans="11:15" x14ac:dyDescent="0.25">
      <c r="K58">
        <f t="shared" si="0"/>
        <v>1</v>
      </c>
      <c r="L58" t="s">
        <v>34</v>
      </c>
      <c r="M58">
        <v>1</v>
      </c>
    </row>
    <row r="59" spans="11:15" x14ac:dyDescent="0.25">
      <c r="K59">
        <f>+P12+P20</f>
        <v>0</v>
      </c>
      <c r="L59" t="s">
        <v>34</v>
      </c>
      <c r="M59">
        <v>1</v>
      </c>
    </row>
    <row r="60" spans="11:15" x14ac:dyDescent="0.25">
      <c r="K60">
        <f t="shared" ref="K60:K62" si="1">+P13+P21</f>
        <v>0</v>
      </c>
      <c r="L60" t="s">
        <v>34</v>
      </c>
      <c r="M60">
        <v>1</v>
      </c>
    </row>
    <row r="61" spans="11:15" x14ac:dyDescent="0.25">
      <c r="K61">
        <f t="shared" si="1"/>
        <v>1</v>
      </c>
      <c r="L61" t="s">
        <v>34</v>
      </c>
      <c r="M61">
        <v>1</v>
      </c>
    </row>
    <row r="62" spans="11:15" x14ac:dyDescent="0.25">
      <c r="K62">
        <f t="shared" si="1"/>
        <v>0</v>
      </c>
      <c r="L62" t="s">
        <v>34</v>
      </c>
      <c r="M62">
        <v>1</v>
      </c>
    </row>
    <row r="63" spans="11:15" x14ac:dyDescent="0.25">
      <c r="K63">
        <f>+Q12+Q20</f>
        <v>1</v>
      </c>
      <c r="L63" t="s">
        <v>34</v>
      </c>
      <c r="M63">
        <v>1</v>
      </c>
    </row>
    <row r="64" spans="11:15" x14ac:dyDescent="0.25">
      <c r="K64">
        <f t="shared" ref="K64:K67" si="2">+Q13+Q21</f>
        <v>0</v>
      </c>
      <c r="L64" t="s">
        <v>34</v>
      </c>
      <c r="M64">
        <v>1</v>
      </c>
    </row>
    <row r="65" spans="11:14" x14ac:dyDescent="0.25">
      <c r="K65">
        <f t="shared" si="2"/>
        <v>0</v>
      </c>
      <c r="L65" t="s">
        <v>34</v>
      </c>
      <c r="M65">
        <v>1</v>
      </c>
    </row>
    <row r="66" spans="11:14" x14ac:dyDescent="0.25">
      <c r="K66">
        <f t="shared" si="2"/>
        <v>0</v>
      </c>
      <c r="L66" t="s">
        <v>34</v>
      </c>
      <c r="M66">
        <v>1</v>
      </c>
    </row>
    <row r="67" spans="11:14" x14ac:dyDescent="0.25">
      <c r="K67">
        <f t="shared" si="2"/>
        <v>0</v>
      </c>
      <c r="L67" t="s">
        <v>34</v>
      </c>
      <c r="M67">
        <v>1</v>
      </c>
    </row>
    <row r="68" spans="11:14" x14ac:dyDescent="0.25">
      <c r="K68">
        <f>+R12+R20</f>
        <v>0</v>
      </c>
      <c r="L68" t="s">
        <v>34</v>
      </c>
      <c r="M68">
        <v>1</v>
      </c>
    </row>
    <row r="69" spans="11:14" x14ac:dyDescent="0.25">
      <c r="K69">
        <f t="shared" ref="K69:K73" si="3">+R13+R21</f>
        <v>0</v>
      </c>
      <c r="L69" t="s">
        <v>34</v>
      </c>
      <c r="M69">
        <v>1</v>
      </c>
    </row>
    <row r="70" spans="11:14" x14ac:dyDescent="0.25">
      <c r="K70">
        <f t="shared" si="3"/>
        <v>0</v>
      </c>
      <c r="L70" t="s">
        <v>34</v>
      </c>
      <c r="M70">
        <v>1</v>
      </c>
    </row>
    <row r="71" spans="11:14" x14ac:dyDescent="0.25">
      <c r="K71">
        <f t="shared" si="3"/>
        <v>1</v>
      </c>
      <c r="L71" t="s">
        <v>34</v>
      </c>
      <c r="M71">
        <v>1</v>
      </c>
    </row>
    <row r="72" spans="11:14" x14ac:dyDescent="0.25">
      <c r="K72">
        <f t="shared" si="3"/>
        <v>1</v>
      </c>
      <c r="L72" t="s">
        <v>34</v>
      </c>
      <c r="M72">
        <v>1</v>
      </c>
    </row>
    <row r="73" spans="11:14" x14ac:dyDescent="0.25">
      <c r="K73">
        <f t="shared" si="3"/>
        <v>1</v>
      </c>
      <c r="L73" t="s">
        <v>34</v>
      </c>
      <c r="M73">
        <v>1</v>
      </c>
    </row>
    <row r="74" spans="11:14" x14ac:dyDescent="0.25">
      <c r="K74">
        <f>+V8-1/2*K8-1/2*L8</f>
        <v>0</v>
      </c>
      <c r="L74" t="s">
        <v>34</v>
      </c>
      <c r="M74">
        <v>0</v>
      </c>
      <c r="N74" t="s">
        <v>44</v>
      </c>
    </row>
    <row r="75" spans="11:14" x14ac:dyDescent="0.25">
      <c r="K75">
        <f>+W8-1/2*K$8-1/2*M$8</f>
        <v>-0.5</v>
      </c>
      <c r="L75" t="s">
        <v>34</v>
      </c>
      <c r="M75">
        <v>0</v>
      </c>
    </row>
    <row r="76" spans="11:14" x14ac:dyDescent="0.25">
      <c r="K76">
        <f>+W9-1/2*L$8-1/2*M$8</f>
        <v>-0.5</v>
      </c>
      <c r="L76" t="s">
        <v>34</v>
      </c>
      <c r="M76">
        <v>0</v>
      </c>
    </row>
    <row r="77" spans="11:14" x14ac:dyDescent="0.25">
      <c r="K77">
        <f>+X8-1/2*K8-1/2*N8</f>
        <v>-0.5</v>
      </c>
      <c r="L77" t="s">
        <v>34</v>
      </c>
      <c r="M77">
        <v>0</v>
      </c>
    </row>
    <row r="78" spans="11:14" x14ac:dyDescent="0.25">
      <c r="K78">
        <f>+X9-1/2*L8-1/2*N8</f>
        <v>-0.5</v>
      </c>
      <c r="L78" t="s">
        <v>34</v>
      </c>
      <c r="M78">
        <v>0</v>
      </c>
    </row>
    <row r="79" spans="11:14" x14ac:dyDescent="0.25">
      <c r="K79">
        <f>+X10-1/2*M8-1/2*N8</f>
        <v>0</v>
      </c>
      <c r="L79" t="s">
        <v>34</v>
      </c>
      <c r="M79">
        <v>0</v>
      </c>
    </row>
    <row r="80" spans="11:14" x14ac:dyDescent="0.25">
      <c r="K80">
        <f>+Y8-1/2*K8-1/2*$O$8</f>
        <v>-0.5</v>
      </c>
      <c r="L80" t="s">
        <v>34</v>
      </c>
      <c r="M80">
        <v>0</v>
      </c>
    </row>
    <row r="81" spans="11:14" x14ac:dyDescent="0.25">
      <c r="K81">
        <f>+Y9-1/2*L8-1/2*$O$8</f>
        <v>-0.5</v>
      </c>
      <c r="L81" t="s">
        <v>34</v>
      </c>
      <c r="M81">
        <v>0</v>
      </c>
    </row>
    <row r="82" spans="11:14" x14ac:dyDescent="0.25">
      <c r="K82">
        <f>+Y10-1/2*M8-1/2*$O$8</f>
        <v>0</v>
      </c>
      <c r="L82" t="s">
        <v>34</v>
      </c>
      <c r="M82">
        <v>0</v>
      </c>
    </row>
    <row r="83" spans="11:14" x14ac:dyDescent="0.25">
      <c r="K83">
        <f>+Y11-1/2*N8-1/2*$O$8</f>
        <v>0</v>
      </c>
      <c r="L83" t="s">
        <v>34</v>
      </c>
      <c r="M83">
        <v>0</v>
      </c>
    </row>
    <row r="84" spans="11:14" x14ac:dyDescent="0.25">
      <c r="K84">
        <f>+Z8-1/2*K$8-1/2*$P$8</f>
        <v>0</v>
      </c>
      <c r="L84" t="s">
        <v>34</v>
      </c>
      <c r="M84">
        <v>0</v>
      </c>
    </row>
    <row r="85" spans="11:14" x14ac:dyDescent="0.25">
      <c r="K85">
        <f>+Z9-1/2*L$8-1/2*$P$8</f>
        <v>0</v>
      </c>
      <c r="L85" t="s">
        <v>34</v>
      </c>
      <c r="M85">
        <v>0</v>
      </c>
    </row>
    <row r="86" spans="11:14" x14ac:dyDescent="0.25">
      <c r="K86">
        <f>+Z10-1/2*M$8-1/2*$P$8</f>
        <v>-0.5</v>
      </c>
      <c r="L86" t="s">
        <v>34</v>
      </c>
      <c r="M86">
        <v>0</v>
      </c>
    </row>
    <row r="87" spans="11:14" x14ac:dyDescent="0.25">
      <c r="K87">
        <f>+Z11-1/2*N$8-1/2*$P$8</f>
        <v>-0.5</v>
      </c>
      <c r="L87" t="s">
        <v>34</v>
      </c>
      <c r="M87">
        <v>0</v>
      </c>
    </row>
    <row r="88" spans="11:14" x14ac:dyDescent="0.25">
      <c r="K88">
        <f>+Z12-1/2*O$8-1/2*$P$8</f>
        <v>-0.5</v>
      </c>
      <c r="L88" t="s">
        <v>34</v>
      </c>
      <c r="M88">
        <v>0</v>
      </c>
    </row>
    <row r="89" spans="11:14" x14ac:dyDescent="0.25">
      <c r="K89">
        <f>+AA8-1/2*K$8-1/2*$Q$8</f>
        <v>-0.5</v>
      </c>
      <c r="L89" t="s">
        <v>34</v>
      </c>
      <c r="M89">
        <v>0</v>
      </c>
    </row>
    <row r="90" spans="11:14" x14ac:dyDescent="0.25">
      <c r="K90">
        <f>+AA9-1/2*L$8-1/2*$Q$8</f>
        <v>-0.5</v>
      </c>
      <c r="L90" t="s">
        <v>34</v>
      </c>
      <c r="M90">
        <v>0</v>
      </c>
    </row>
    <row r="91" spans="11:14" x14ac:dyDescent="0.25">
      <c r="K91">
        <f>+AA10-1/2*M$8-1/2*$Q$8</f>
        <v>0</v>
      </c>
      <c r="L91" t="s">
        <v>34</v>
      </c>
      <c r="M91">
        <v>0</v>
      </c>
    </row>
    <row r="92" spans="11:14" x14ac:dyDescent="0.25">
      <c r="K92">
        <f>+AA11-1/2*N$8-1/2*$Q$8</f>
        <v>0</v>
      </c>
      <c r="L92" t="s">
        <v>34</v>
      </c>
      <c r="M92">
        <v>0</v>
      </c>
    </row>
    <row r="93" spans="11:14" x14ac:dyDescent="0.25">
      <c r="K93">
        <f>+AA12-1/2*O$8-1/2*$Q$8</f>
        <v>0</v>
      </c>
      <c r="L93" t="s">
        <v>34</v>
      </c>
      <c r="M93">
        <v>0</v>
      </c>
    </row>
    <row r="94" spans="11:14" x14ac:dyDescent="0.25">
      <c r="K94">
        <f>+AA13-1/2*P$8-1/2*$Q$8</f>
        <v>-0.5</v>
      </c>
      <c r="L94" t="s">
        <v>34</v>
      </c>
      <c r="M94">
        <v>0</v>
      </c>
    </row>
    <row r="95" spans="11:14" x14ac:dyDescent="0.25">
      <c r="K95">
        <f>+SUM(U8:AA13)</f>
        <v>6</v>
      </c>
      <c r="L95" t="s">
        <v>30</v>
      </c>
      <c r="M95">
        <v>6</v>
      </c>
      <c r="N95" t="s">
        <v>46</v>
      </c>
    </row>
    <row r="96" spans="11:14" x14ac:dyDescent="0.25">
      <c r="K96">
        <f>+M12-(1-K10)-(1-L10)</f>
        <v>-2</v>
      </c>
      <c r="L96" t="s">
        <v>34</v>
      </c>
      <c r="M96">
        <v>0</v>
      </c>
      <c r="N96" t="s">
        <v>45</v>
      </c>
    </row>
    <row r="97" spans="11:13" x14ac:dyDescent="0.25">
      <c r="K97">
        <f>+N12-(1-K10)-(1-M10)</f>
        <v>-1</v>
      </c>
      <c r="L97" t="s">
        <v>34</v>
      </c>
      <c r="M97">
        <v>0</v>
      </c>
    </row>
    <row r="98" spans="11:13" x14ac:dyDescent="0.25">
      <c r="K98">
        <f>+N13-(1-L10)-(1-M10)</f>
        <v>-1</v>
      </c>
      <c r="L98" t="s">
        <v>34</v>
      </c>
      <c r="M98">
        <v>0</v>
      </c>
    </row>
    <row r="99" spans="11:13" x14ac:dyDescent="0.25">
      <c r="K99">
        <f>+O12-(1-K10)-(1-$N$10)</f>
        <v>-2</v>
      </c>
      <c r="L99" t="s">
        <v>34</v>
      </c>
      <c r="M99">
        <v>0</v>
      </c>
    </row>
    <row r="100" spans="11:13" x14ac:dyDescent="0.25">
      <c r="K100">
        <f>+O13-(1-L10)-(1-$N$10)</f>
        <v>-2</v>
      </c>
      <c r="L100" t="s">
        <v>34</v>
      </c>
      <c r="M100">
        <v>0</v>
      </c>
    </row>
    <row r="101" spans="11:13" x14ac:dyDescent="0.25">
      <c r="K101">
        <f>+O14-(1-M10)-(1-$N$10)</f>
        <v>0</v>
      </c>
      <c r="L101" t="s">
        <v>34</v>
      </c>
      <c r="M101">
        <v>0</v>
      </c>
    </row>
    <row r="102" spans="11:13" x14ac:dyDescent="0.25">
      <c r="K102">
        <f>+P12-(1-K10)-(1-$O$10)</f>
        <v>-2</v>
      </c>
      <c r="L102" t="s">
        <v>34</v>
      </c>
      <c r="M102">
        <v>0</v>
      </c>
    </row>
    <row r="103" spans="11:13" x14ac:dyDescent="0.25">
      <c r="K103">
        <f>+P13-(1-L10)-(1-$O$10)</f>
        <v>-2</v>
      </c>
      <c r="L103" t="s">
        <v>34</v>
      </c>
      <c r="M103">
        <v>0</v>
      </c>
    </row>
    <row r="104" spans="11:13" x14ac:dyDescent="0.25">
      <c r="K104">
        <f>+P14-(1-M10)-(1-$O$10)</f>
        <v>0</v>
      </c>
      <c r="L104" t="s">
        <v>34</v>
      </c>
      <c r="M104">
        <v>0</v>
      </c>
    </row>
    <row r="105" spans="11:13" x14ac:dyDescent="0.25">
      <c r="K105">
        <f>+P15-(1-N10)-(1-$O$10)</f>
        <v>-2</v>
      </c>
      <c r="L105" t="s">
        <v>34</v>
      </c>
      <c r="M105">
        <v>0</v>
      </c>
    </row>
    <row r="106" spans="11:13" x14ac:dyDescent="0.25">
      <c r="K106">
        <f>+Q12-(1-K10)-(1-$P$10)</f>
        <v>-2</v>
      </c>
      <c r="L106" t="s">
        <v>34</v>
      </c>
      <c r="M106">
        <v>0</v>
      </c>
    </row>
    <row r="107" spans="11:13" x14ac:dyDescent="0.25">
      <c r="K107">
        <f>+Q13-(1-L10)-(1-$P$10)</f>
        <v>-2</v>
      </c>
      <c r="L107" t="s">
        <v>34</v>
      </c>
      <c r="M107">
        <v>0</v>
      </c>
    </row>
    <row r="108" spans="11:13" x14ac:dyDescent="0.25">
      <c r="K108">
        <f>+Q14-(1-M10)-(1-$P$10)</f>
        <v>-1</v>
      </c>
      <c r="L108" t="s">
        <v>34</v>
      </c>
      <c r="M108">
        <v>0</v>
      </c>
    </row>
    <row r="109" spans="11:13" x14ac:dyDescent="0.25">
      <c r="K109">
        <f>+Q15-(1-N10)-(1-$P$10)</f>
        <v>-2</v>
      </c>
      <c r="L109" t="s">
        <v>34</v>
      </c>
      <c r="M109">
        <v>0</v>
      </c>
    </row>
    <row r="110" spans="11:13" x14ac:dyDescent="0.25">
      <c r="K110">
        <f>+Q16-(1-O10)-(1-$P$10)</f>
        <v>-2</v>
      </c>
      <c r="L110" t="s">
        <v>34</v>
      </c>
      <c r="M110">
        <v>0</v>
      </c>
    </row>
    <row r="111" spans="11:13" x14ac:dyDescent="0.25">
      <c r="K111">
        <f>+R12-(1-K10)-(1-$Q$10)</f>
        <v>-1</v>
      </c>
      <c r="L111" t="s">
        <v>34</v>
      </c>
      <c r="M111">
        <v>0</v>
      </c>
    </row>
    <row r="112" spans="11:13" x14ac:dyDescent="0.25">
      <c r="K112">
        <f>+R13-(1-L10)-(1-$Q$10)</f>
        <v>-1</v>
      </c>
      <c r="L112" t="s">
        <v>34</v>
      </c>
      <c r="M112">
        <v>0</v>
      </c>
    </row>
    <row r="113" spans="11:13" x14ac:dyDescent="0.25">
      <c r="K113">
        <f>+R14-(1-M10)-(1-$Q$10)</f>
        <v>0</v>
      </c>
      <c r="L113" t="s">
        <v>34</v>
      </c>
      <c r="M113">
        <v>0</v>
      </c>
    </row>
    <row r="114" spans="11:13" x14ac:dyDescent="0.25">
      <c r="K114">
        <f>+R15-(1-N10)-(1-$Q$10)</f>
        <v>0</v>
      </c>
      <c r="L114" t="s">
        <v>34</v>
      </c>
      <c r="M114">
        <v>0</v>
      </c>
    </row>
    <row r="115" spans="11:13" x14ac:dyDescent="0.25">
      <c r="K115">
        <f>+R16-(1-O10)-(1-$Q$10)</f>
        <v>0</v>
      </c>
      <c r="L115" t="s">
        <v>34</v>
      </c>
      <c r="M115">
        <v>0</v>
      </c>
    </row>
    <row r="116" spans="11:13" x14ac:dyDescent="0.25">
      <c r="K116">
        <f>+R17-(1-P10)-(1-$Q$10)</f>
        <v>-1</v>
      </c>
      <c r="L116" t="s">
        <v>34</v>
      </c>
      <c r="M1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F1DFA-4628-411D-BC3E-92F2CB9CDF61}">
  <dimension ref="A1:AA116"/>
  <sheetViews>
    <sheetView topLeftCell="A5" workbookViewId="0">
      <selection activeCell="T3" sqref="T3"/>
    </sheetView>
  </sheetViews>
  <sheetFormatPr defaultRowHeight="15" x14ac:dyDescent="0.25"/>
  <sheetData>
    <row r="1" spans="1:27" x14ac:dyDescent="0.25">
      <c r="C1" t="s">
        <v>28</v>
      </c>
      <c r="K1" t="s">
        <v>4</v>
      </c>
      <c r="T1" t="s">
        <v>37</v>
      </c>
    </row>
    <row r="2" spans="1:27" x14ac:dyDescent="0.25">
      <c r="K2" t="s">
        <v>5</v>
      </c>
      <c r="L2" t="s">
        <v>8</v>
      </c>
      <c r="T2" t="s">
        <v>47</v>
      </c>
    </row>
    <row r="3" spans="1:27" x14ac:dyDescent="0.25">
      <c r="A3" s="1" t="s">
        <v>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K3" t="s">
        <v>6</v>
      </c>
      <c r="L3" t="s">
        <v>9</v>
      </c>
      <c r="T3">
        <f>+SUMPRODUCT(L12:R17,B4:H9)+SUMPRODUCT(L20:R25,B4:H9)</f>
        <v>915</v>
      </c>
    </row>
    <row r="4" spans="1:27" x14ac:dyDescent="0.25">
      <c r="A4" s="1">
        <v>1</v>
      </c>
      <c r="B4" s="2" t="s">
        <v>1</v>
      </c>
      <c r="C4" s="1">
        <v>100</v>
      </c>
      <c r="D4" s="1">
        <v>140</v>
      </c>
      <c r="E4" s="1">
        <v>115</v>
      </c>
      <c r="F4" s="1">
        <v>130</v>
      </c>
      <c r="G4" s="1">
        <v>140</v>
      </c>
      <c r="H4" s="1">
        <v>135</v>
      </c>
      <c r="K4" t="s">
        <v>7</v>
      </c>
      <c r="L4" t="s">
        <v>10</v>
      </c>
    </row>
    <row r="5" spans="1:27" x14ac:dyDescent="0.25">
      <c r="A5" s="1">
        <v>2</v>
      </c>
      <c r="B5" s="2"/>
      <c r="C5" s="2" t="s">
        <v>1</v>
      </c>
      <c r="D5" s="1">
        <v>105</v>
      </c>
      <c r="E5" s="1">
        <v>140</v>
      </c>
      <c r="F5" s="1">
        <v>110</v>
      </c>
      <c r="G5" s="1">
        <v>125</v>
      </c>
      <c r="H5" s="1">
        <v>130</v>
      </c>
      <c r="K5" t="s">
        <v>11</v>
      </c>
      <c r="L5" t="s">
        <v>12</v>
      </c>
    </row>
    <row r="6" spans="1:27" x14ac:dyDescent="0.25">
      <c r="A6" s="1">
        <v>3</v>
      </c>
      <c r="B6" s="2"/>
      <c r="C6" s="2"/>
      <c r="D6" s="2" t="s">
        <v>1</v>
      </c>
      <c r="E6" s="1">
        <v>130</v>
      </c>
      <c r="F6" s="1">
        <v>145</v>
      </c>
      <c r="G6" s="1">
        <v>160</v>
      </c>
      <c r="H6" s="1">
        <v>150</v>
      </c>
      <c r="K6" t="s">
        <v>42</v>
      </c>
      <c r="L6" t="s">
        <v>43</v>
      </c>
    </row>
    <row r="7" spans="1:27" x14ac:dyDescent="0.25">
      <c r="A7" s="1">
        <v>4</v>
      </c>
      <c r="B7" s="2"/>
      <c r="C7" s="2"/>
      <c r="D7" s="2"/>
      <c r="E7" s="2" t="s">
        <v>1</v>
      </c>
      <c r="F7" s="1">
        <v>135</v>
      </c>
      <c r="G7" s="1">
        <v>150</v>
      </c>
      <c r="H7" s="1">
        <v>105</v>
      </c>
      <c r="K7" s="1" t="s">
        <v>13</v>
      </c>
      <c r="L7" s="1" t="s">
        <v>14</v>
      </c>
      <c r="M7" s="1" t="s">
        <v>15</v>
      </c>
      <c r="N7" s="1" t="s">
        <v>16</v>
      </c>
      <c r="O7" s="1" t="s">
        <v>17</v>
      </c>
      <c r="P7" s="1" t="s">
        <v>18</v>
      </c>
      <c r="Q7" s="1" t="s">
        <v>19</v>
      </c>
      <c r="T7" s="1" t="s">
        <v>42</v>
      </c>
      <c r="U7" s="1">
        <v>1</v>
      </c>
      <c r="V7" s="1">
        <v>2</v>
      </c>
      <c r="W7" s="1">
        <v>3</v>
      </c>
      <c r="X7" s="1">
        <v>4</v>
      </c>
      <c r="Y7" s="1">
        <v>5</v>
      </c>
      <c r="Z7" s="1">
        <v>6</v>
      </c>
      <c r="AA7" s="1">
        <v>7</v>
      </c>
    </row>
    <row r="8" spans="1:27" x14ac:dyDescent="0.25">
      <c r="A8" s="1">
        <v>5</v>
      </c>
      <c r="B8" s="2"/>
      <c r="C8" s="2"/>
      <c r="D8" s="2"/>
      <c r="E8" s="2"/>
      <c r="F8" s="2" t="s">
        <v>1</v>
      </c>
      <c r="G8" s="1">
        <v>120</v>
      </c>
      <c r="H8" s="1">
        <v>165</v>
      </c>
      <c r="K8" s="1">
        <v>1</v>
      </c>
      <c r="L8" s="1">
        <v>1</v>
      </c>
      <c r="M8" s="1">
        <v>1</v>
      </c>
      <c r="N8" s="1">
        <v>1</v>
      </c>
      <c r="O8" s="1">
        <v>0</v>
      </c>
      <c r="P8" s="1">
        <v>0</v>
      </c>
      <c r="Q8" s="1">
        <v>0</v>
      </c>
      <c r="T8" s="1">
        <v>1</v>
      </c>
      <c r="U8" s="2" t="s">
        <v>1</v>
      </c>
      <c r="V8" s="1">
        <v>1</v>
      </c>
      <c r="W8" s="1">
        <v>1</v>
      </c>
      <c r="X8" s="1">
        <v>1</v>
      </c>
      <c r="Y8" s="1">
        <v>0</v>
      </c>
      <c r="Z8" s="1">
        <v>0</v>
      </c>
      <c r="AA8" s="1">
        <v>0</v>
      </c>
    </row>
    <row r="9" spans="1:27" x14ac:dyDescent="0.25">
      <c r="A9" s="1">
        <v>6</v>
      </c>
      <c r="B9" s="2"/>
      <c r="C9" s="2"/>
      <c r="D9" s="2"/>
      <c r="E9" s="2"/>
      <c r="F9" s="2"/>
      <c r="G9" s="2" t="s">
        <v>1</v>
      </c>
      <c r="H9" s="1">
        <v>130</v>
      </c>
      <c r="K9" s="1" t="s">
        <v>20</v>
      </c>
      <c r="L9" s="1" t="s">
        <v>21</v>
      </c>
      <c r="M9" s="1" t="s">
        <v>22</v>
      </c>
      <c r="N9" s="1" t="s">
        <v>23</v>
      </c>
      <c r="O9" s="1" t="s">
        <v>24</v>
      </c>
      <c r="P9" s="1" t="s">
        <v>25</v>
      </c>
      <c r="Q9" s="1" t="s">
        <v>26</v>
      </c>
      <c r="T9" s="1">
        <v>2</v>
      </c>
      <c r="U9" s="2"/>
      <c r="V9" s="2" t="s">
        <v>1</v>
      </c>
      <c r="W9" s="1">
        <v>1</v>
      </c>
      <c r="X9" s="1">
        <v>1</v>
      </c>
      <c r="Y9" s="1">
        <v>0</v>
      </c>
      <c r="Z9" s="1">
        <v>0</v>
      </c>
      <c r="AA9" s="1">
        <v>0</v>
      </c>
    </row>
    <row r="10" spans="1:27" x14ac:dyDescent="0.25">
      <c r="K10" s="1">
        <v>0</v>
      </c>
      <c r="L10" s="1">
        <v>1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T10" s="1">
        <v>3</v>
      </c>
      <c r="U10" s="2"/>
      <c r="V10" s="2"/>
      <c r="W10" s="2" t="s">
        <v>1</v>
      </c>
      <c r="X10" s="1">
        <v>1</v>
      </c>
      <c r="Y10" s="1">
        <v>0</v>
      </c>
      <c r="Z10" s="1">
        <v>0</v>
      </c>
      <c r="AA10" s="1">
        <v>0</v>
      </c>
    </row>
    <row r="11" spans="1:27" x14ac:dyDescent="0.25">
      <c r="C11" t="s">
        <v>29</v>
      </c>
      <c r="K11" s="1" t="s">
        <v>6</v>
      </c>
      <c r="L11" s="1">
        <v>1</v>
      </c>
      <c r="M11" s="1">
        <v>2</v>
      </c>
      <c r="N11" s="1">
        <v>3</v>
      </c>
      <c r="O11" s="1">
        <v>4</v>
      </c>
      <c r="P11" s="1">
        <v>5</v>
      </c>
      <c r="Q11" s="1">
        <v>6</v>
      </c>
      <c r="R11" s="1">
        <v>7</v>
      </c>
      <c r="T11" s="1">
        <v>4</v>
      </c>
      <c r="U11" s="2"/>
      <c r="V11" s="2"/>
      <c r="W11" s="2"/>
      <c r="X11" s="2" t="s">
        <v>1</v>
      </c>
      <c r="Y11" s="1">
        <v>0</v>
      </c>
      <c r="Z11" s="1">
        <v>0</v>
      </c>
      <c r="AA11" s="1">
        <v>0</v>
      </c>
    </row>
    <row r="12" spans="1:27" x14ac:dyDescent="0.25">
      <c r="K12" s="1">
        <v>1</v>
      </c>
      <c r="L12" s="2" t="s">
        <v>1</v>
      </c>
      <c r="M12" s="1">
        <v>1</v>
      </c>
      <c r="N12" s="1">
        <v>0</v>
      </c>
      <c r="O12" s="1">
        <v>1</v>
      </c>
      <c r="P12" s="1">
        <v>0</v>
      </c>
      <c r="Q12" s="1">
        <v>0</v>
      </c>
      <c r="R12" s="1">
        <v>0</v>
      </c>
      <c r="T12" s="1">
        <v>5</v>
      </c>
      <c r="U12" s="2"/>
      <c r="V12" s="2"/>
      <c r="W12" s="2"/>
      <c r="X12" s="2"/>
      <c r="Y12" s="2" t="s">
        <v>1</v>
      </c>
      <c r="Z12" s="1">
        <v>0</v>
      </c>
      <c r="AA12" s="1">
        <v>0</v>
      </c>
    </row>
    <row r="13" spans="1:27" x14ac:dyDescent="0.25">
      <c r="A13" s="1" t="s">
        <v>2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K13" s="1">
        <v>2</v>
      </c>
      <c r="L13" s="2"/>
      <c r="M13" s="2" t="s">
        <v>1</v>
      </c>
      <c r="N13" s="1">
        <v>1</v>
      </c>
      <c r="O13" s="1">
        <v>0</v>
      </c>
      <c r="P13" s="1">
        <v>0</v>
      </c>
      <c r="Q13" s="1">
        <v>0</v>
      </c>
      <c r="R13" s="1">
        <v>0</v>
      </c>
      <c r="T13" s="1">
        <v>6</v>
      </c>
      <c r="U13" s="2"/>
      <c r="V13" s="2"/>
      <c r="W13" s="2"/>
      <c r="X13" s="2"/>
      <c r="Y13" s="2"/>
      <c r="Z13" s="2" t="s">
        <v>1</v>
      </c>
      <c r="AA13" s="1">
        <v>0</v>
      </c>
    </row>
    <row r="14" spans="1:27" x14ac:dyDescent="0.25">
      <c r="A14" s="1">
        <v>1</v>
      </c>
      <c r="B14" s="2" t="s">
        <v>1</v>
      </c>
      <c r="C14" s="1">
        <v>30</v>
      </c>
      <c r="D14" s="1">
        <v>20</v>
      </c>
      <c r="E14" s="1">
        <v>35</v>
      </c>
      <c r="F14" s="1">
        <v>25</v>
      </c>
      <c r="G14" s="1">
        <v>18</v>
      </c>
      <c r="H14" s="1">
        <v>30</v>
      </c>
      <c r="K14" s="1">
        <v>3</v>
      </c>
      <c r="L14" s="2"/>
      <c r="M14" s="2"/>
      <c r="N14" s="2" t="s">
        <v>1</v>
      </c>
      <c r="O14" s="1">
        <v>1</v>
      </c>
      <c r="P14" s="1">
        <v>0</v>
      </c>
      <c r="Q14" s="1">
        <v>0</v>
      </c>
      <c r="R14" s="1">
        <v>0</v>
      </c>
    </row>
    <row r="15" spans="1:27" x14ac:dyDescent="0.25">
      <c r="A15" s="1">
        <v>2</v>
      </c>
      <c r="B15" s="2"/>
      <c r="C15" s="2" t="s">
        <v>1</v>
      </c>
      <c r="D15" s="1">
        <v>28</v>
      </c>
      <c r="E15" s="1">
        <v>22</v>
      </c>
      <c r="F15" s="1">
        <v>25</v>
      </c>
      <c r="G15" s="1">
        <v>35</v>
      </c>
      <c r="H15" s="1">
        <v>45</v>
      </c>
      <c r="K15" s="1">
        <v>4</v>
      </c>
      <c r="L15" s="2"/>
      <c r="M15" s="2"/>
      <c r="N15" s="2"/>
      <c r="O15" s="2" t="s">
        <v>1</v>
      </c>
      <c r="P15" s="1">
        <v>0</v>
      </c>
      <c r="Q15" s="1">
        <v>0</v>
      </c>
      <c r="R15" s="1">
        <v>0</v>
      </c>
    </row>
    <row r="16" spans="1:27" x14ac:dyDescent="0.25">
      <c r="A16" s="1">
        <v>3</v>
      </c>
      <c r="B16" s="2"/>
      <c r="C16" s="2"/>
      <c r="D16" s="2" t="s">
        <v>1</v>
      </c>
      <c r="E16" s="1">
        <v>32</v>
      </c>
      <c r="F16" s="1">
        <v>36</v>
      </c>
      <c r="G16" s="1">
        <v>20</v>
      </c>
      <c r="H16" s="1">
        <v>40</v>
      </c>
      <c r="K16" s="1">
        <v>5</v>
      </c>
      <c r="L16" s="2"/>
      <c r="M16" s="2"/>
      <c r="N16" s="2"/>
      <c r="O16" s="2"/>
      <c r="P16" s="2" t="s">
        <v>1</v>
      </c>
      <c r="Q16" s="1">
        <v>0</v>
      </c>
      <c r="R16" s="1">
        <v>0</v>
      </c>
    </row>
    <row r="17" spans="1:18" x14ac:dyDescent="0.25">
      <c r="A17" s="1">
        <v>4</v>
      </c>
      <c r="B17" s="2"/>
      <c r="C17" s="2"/>
      <c r="D17" s="2"/>
      <c r="E17" s="2" t="s">
        <v>1</v>
      </c>
      <c r="F17" s="1">
        <v>35</v>
      </c>
      <c r="G17" s="1">
        <v>25</v>
      </c>
      <c r="H17" s="1">
        <v>38</v>
      </c>
      <c r="K17" s="1">
        <v>6</v>
      </c>
      <c r="L17" s="2"/>
      <c r="M17" s="2"/>
      <c r="N17" s="2"/>
      <c r="O17" s="2"/>
      <c r="P17" s="2"/>
      <c r="Q17" s="2" t="s">
        <v>1</v>
      </c>
      <c r="R17" s="1">
        <v>0</v>
      </c>
    </row>
    <row r="18" spans="1:18" x14ac:dyDescent="0.25">
      <c r="A18" s="1">
        <v>5</v>
      </c>
      <c r="B18" s="2"/>
      <c r="C18" s="2"/>
      <c r="D18" s="2"/>
      <c r="E18" s="2"/>
      <c r="F18" s="2" t="s">
        <v>1</v>
      </c>
      <c r="G18" s="1">
        <v>30</v>
      </c>
      <c r="H18" s="1">
        <v>40</v>
      </c>
    </row>
    <row r="19" spans="1:18" x14ac:dyDescent="0.25">
      <c r="A19" s="1">
        <v>6</v>
      </c>
      <c r="B19" s="2"/>
      <c r="C19" s="2"/>
      <c r="D19" s="2"/>
      <c r="E19" s="2"/>
      <c r="F19" s="2"/>
      <c r="G19" s="2" t="s">
        <v>1</v>
      </c>
      <c r="H19" s="1">
        <v>30</v>
      </c>
      <c r="K19" s="1" t="s">
        <v>11</v>
      </c>
      <c r="L19" s="1">
        <v>1</v>
      </c>
      <c r="M19" s="1">
        <v>2</v>
      </c>
      <c r="N19" s="1">
        <v>3</v>
      </c>
      <c r="O19" s="1">
        <v>4</v>
      </c>
      <c r="P19" s="1">
        <v>5</v>
      </c>
      <c r="Q19" s="1">
        <v>6</v>
      </c>
      <c r="R19" s="1">
        <v>7</v>
      </c>
    </row>
    <row r="20" spans="1:18" x14ac:dyDescent="0.25">
      <c r="K20" s="1">
        <v>1</v>
      </c>
      <c r="L20" s="2" t="s">
        <v>1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</row>
    <row r="21" spans="1:18" x14ac:dyDescent="0.25">
      <c r="C21" t="s">
        <v>3</v>
      </c>
      <c r="K21" s="1">
        <v>2</v>
      </c>
      <c r="L21" s="2"/>
      <c r="M21" s="2" t="s">
        <v>1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</row>
    <row r="22" spans="1:18" x14ac:dyDescent="0.25">
      <c r="K22" s="1">
        <v>3</v>
      </c>
      <c r="L22" s="2"/>
      <c r="M22" s="2"/>
      <c r="N22" s="2" t="s">
        <v>1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25">
      <c r="A23" s="1" t="s">
        <v>2</v>
      </c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K23" s="1">
        <v>4</v>
      </c>
      <c r="L23" s="2"/>
      <c r="M23" s="2"/>
      <c r="N23" s="2"/>
      <c r="O23" s="2" t="s">
        <v>1</v>
      </c>
      <c r="P23" s="1">
        <v>0</v>
      </c>
      <c r="Q23" s="1">
        <v>0</v>
      </c>
      <c r="R23" s="1">
        <v>1</v>
      </c>
    </row>
    <row r="24" spans="1:18" x14ac:dyDescent="0.25">
      <c r="A24" s="1">
        <v>1</v>
      </c>
      <c r="B24" s="2" t="s">
        <v>1</v>
      </c>
      <c r="C24" s="1">
        <v>24</v>
      </c>
      <c r="D24" s="1">
        <v>16</v>
      </c>
      <c r="E24" s="1">
        <v>28</v>
      </c>
      <c r="F24" s="1">
        <v>20</v>
      </c>
      <c r="G24" s="1">
        <v>15</v>
      </c>
      <c r="H24" s="1">
        <v>24</v>
      </c>
      <c r="K24" s="1">
        <v>5</v>
      </c>
      <c r="L24" s="2"/>
      <c r="M24" s="2"/>
      <c r="N24" s="2"/>
      <c r="O24" s="2"/>
      <c r="P24" s="2" t="s">
        <v>1</v>
      </c>
      <c r="Q24" s="1">
        <v>1</v>
      </c>
      <c r="R24" s="1">
        <v>0</v>
      </c>
    </row>
    <row r="25" spans="1:18" x14ac:dyDescent="0.25">
      <c r="A25" s="1">
        <v>2</v>
      </c>
      <c r="B25" s="2"/>
      <c r="C25" s="2" t="s">
        <v>1</v>
      </c>
      <c r="D25" s="1">
        <v>23</v>
      </c>
      <c r="E25" s="1">
        <v>18</v>
      </c>
      <c r="F25" s="1">
        <v>20</v>
      </c>
      <c r="G25" s="1">
        <v>28</v>
      </c>
      <c r="H25" s="1">
        <v>36</v>
      </c>
      <c r="K25" s="1">
        <v>6</v>
      </c>
      <c r="L25" s="2"/>
      <c r="M25" s="2"/>
      <c r="N25" s="2"/>
      <c r="O25" s="2"/>
      <c r="P25" s="2"/>
      <c r="Q25" s="2" t="s">
        <v>1</v>
      </c>
      <c r="R25" s="1">
        <v>1</v>
      </c>
    </row>
    <row r="26" spans="1:18" x14ac:dyDescent="0.25">
      <c r="A26" s="1">
        <v>3</v>
      </c>
      <c r="B26" s="2"/>
      <c r="C26" s="2"/>
      <c r="D26" s="2" t="s">
        <v>1</v>
      </c>
      <c r="E26" s="1">
        <v>25</v>
      </c>
      <c r="F26" s="1">
        <v>28</v>
      </c>
      <c r="G26" s="1">
        <v>16</v>
      </c>
      <c r="H26" s="1">
        <v>32</v>
      </c>
    </row>
    <row r="27" spans="1:18" x14ac:dyDescent="0.25">
      <c r="A27" s="1">
        <v>4</v>
      </c>
      <c r="B27" s="2"/>
      <c r="C27" s="2"/>
      <c r="D27" s="2"/>
      <c r="E27" s="2" t="s">
        <v>1</v>
      </c>
      <c r="F27" s="1">
        <v>28</v>
      </c>
      <c r="G27" s="1">
        <v>20</v>
      </c>
      <c r="H27" s="1">
        <v>31</v>
      </c>
      <c r="K27" t="s">
        <v>27</v>
      </c>
    </row>
    <row r="28" spans="1:18" x14ac:dyDescent="0.25">
      <c r="A28" s="1">
        <v>5</v>
      </c>
      <c r="B28" s="2"/>
      <c r="C28" s="2"/>
      <c r="D28" s="2"/>
      <c r="E28" s="2"/>
      <c r="F28" s="2" t="s">
        <v>1</v>
      </c>
      <c r="G28" s="1">
        <v>24</v>
      </c>
      <c r="H28" s="1">
        <v>32</v>
      </c>
      <c r="K28">
        <f>+SUM(K8:Q8)</f>
        <v>4</v>
      </c>
      <c r="L28" t="s">
        <v>30</v>
      </c>
      <c r="M28">
        <v>4</v>
      </c>
      <c r="O28" t="s">
        <v>31</v>
      </c>
    </row>
    <row r="29" spans="1:18" x14ac:dyDescent="0.25">
      <c r="A29" s="1">
        <v>6</v>
      </c>
      <c r="B29" s="2"/>
      <c r="C29" s="2"/>
      <c r="D29" s="2"/>
      <c r="E29" s="2"/>
      <c r="F29" s="2"/>
      <c r="G29" s="2" t="s">
        <v>1</v>
      </c>
      <c r="H29" s="1">
        <v>24</v>
      </c>
      <c r="K29">
        <f>+SUM(K10:Q10)</f>
        <v>2</v>
      </c>
      <c r="L29" t="s">
        <v>30</v>
      </c>
      <c r="M29">
        <v>2</v>
      </c>
      <c r="O29" t="s">
        <v>32</v>
      </c>
    </row>
    <row r="30" spans="1:18" x14ac:dyDescent="0.25">
      <c r="K30">
        <f>+K10-K8</f>
        <v>-1</v>
      </c>
      <c r="L30" t="s">
        <v>34</v>
      </c>
      <c r="M30">
        <v>0</v>
      </c>
      <c r="O30" t="s">
        <v>33</v>
      </c>
    </row>
    <row r="31" spans="1:18" x14ac:dyDescent="0.25">
      <c r="K31">
        <f>+L10-L8</f>
        <v>0</v>
      </c>
      <c r="L31" t="s">
        <v>34</v>
      </c>
      <c r="M31">
        <v>0</v>
      </c>
    </row>
    <row r="32" spans="1:18" x14ac:dyDescent="0.25">
      <c r="K32">
        <f>+M10-M8</f>
        <v>-1</v>
      </c>
      <c r="L32" t="s">
        <v>34</v>
      </c>
      <c r="M32">
        <v>0</v>
      </c>
    </row>
    <row r="33" spans="11:15" x14ac:dyDescent="0.25">
      <c r="K33">
        <f>+N10-N8</f>
        <v>0</v>
      </c>
      <c r="L33" t="s">
        <v>34</v>
      </c>
      <c r="M33">
        <v>0</v>
      </c>
    </row>
    <row r="34" spans="11:15" x14ac:dyDescent="0.25">
      <c r="K34">
        <f>+O10-O8</f>
        <v>0</v>
      </c>
      <c r="L34" t="s">
        <v>34</v>
      </c>
      <c r="M34">
        <v>0</v>
      </c>
    </row>
    <row r="35" spans="11:15" x14ac:dyDescent="0.25">
      <c r="K35">
        <f>+P10-P8</f>
        <v>0</v>
      </c>
      <c r="L35" t="s">
        <v>34</v>
      </c>
      <c r="M35">
        <v>0</v>
      </c>
    </row>
    <row r="36" spans="11:15" x14ac:dyDescent="0.25">
      <c r="K36">
        <f>+Q10-Q8</f>
        <v>0</v>
      </c>
      <c r="L36" t="s">
        <v>34</v>
      </c>
      <c r="M36">
        <v>0</v>
      </c>
    </row>
    <row r="37" spans="11:15" x14ac:dyDescent="0.25">
      <c r="K37">
        <f>+SUM(M12:R12)-2*K8</f>
        <v>0</v>
      </c>
      <c r="L37" t="s">
        <v>30</v>
      </c>
      <c r="M37">
        <v>0</v>
      </c>
      <c r="O37" t="s">
        <v>35</v>
      </c>
    </row>
    <row r="38" spans="11:15" x14ac:dyDescent="0.25">
      <c r="K38">
        <f>+SUM(N13:R13)+M12-2*L8</f>
        <v>0</v>
      </c>
      <c r="L38" t="s">
        <v>30</v>
      </c>
      <c r="M38">
        <v>0</v>
      </c>
    </row>
    <row r="39" spans="11:15" x14ac:dyDescent="0.25">
      <c r="K39">
        <f>+SUM(O14:R14)+N12+N13-2*M8</f>
        <v>0</v>
      </c>
      <c r="L39" t="s">
        <v>30</v>
      </c>
      <c r="M39">
        <v>0</v>
      </c>
    </row>
    <row r="40" spans="11:15" x14ac:dyDescent="0.25">
      <c r="K40">
        <f>+SUM(P15:R15)+SUM(O12:O14)-2*N8</f>
        <v>0</v>
      </c>
      <c r="L40" t="s">
        <v>30</v>
      </c>
      <c r="M40">
        <v>0</v>
      </c>
    </row>
    <row r="41" spans="11:15" x14ac:dyDescent="0.25">
      <c r="K41">
        <f>+SUM(Q16:R16)+SUM(P12:P15)-2*O8</f>
        <v>0</v>
      </c>
      <c r="L41" t="s">
        <v>30</v>
      </c>
      <c r="M41">
        <v>0</v>
      </c>
    </row>
    <row r="42" spans="11:15" x14ac:dyDescent="0.25">
      <c r="K42">
        <f>+SUM(R17)+SUM(Q12:Q16)-2*P8</f>
        <v>0</v>
      </c>
      <c r="L42" t="s">
        <v>30</v>
      </c>
      <c r="M42">
        <v>0</v>
      </c>
    </row>
    <row r="43" spans="11:15" x14ac:dyDescent="0.25">
      <c r="K43">
        <f>+SUM(R12:R17)-2*Q8</f>
        <v>0</v>
      </c>
      <c r="L43" t="s">
        <v>30</v>
      </c>
      <c r="M43">
        <v>0</v>
      </c>
    </row>
    <row r="44" spans="11:15" x14ac:dyDescent="0.25">
      <c r="K44">
        <f>+SUM(M12:R12)+SUM(N13:R13)+SUM(O14:R14)+SUM(P15:R15)+SUM(Q16:R16)+R17</f>
        <v>4</v>
      </c>
      <c r="L44" t="s">
        <v>30</v>
      </c>
      <c r="M44">
        <v>4</v>
      </c>
      <c r="O44" t="s">
        <v>36</v>
      </c>
    </row>
    <row r="45" spans="11:15" x14ac:dyDescent="0.25">
      <c r="K45">
        <f>+SUM(M20:R20)-K10-2*(1-K8)</f>
        <v>0</v>
      </c>
      <c r="L45" t="s">
        <v>30</v>
      </c>
      <c r="M45">
        <v>0</v>
      </c>
      <c r="O45" t="s">
        <v>40</v>
      </c>
    </row>
    <row r="46" spans="11:15" x14ac:dyDescent="0.25">
      <c r="K46">
        <f>+SUM(N21:R21)+M20-L10-2*(1-L8)</f>
        <v>0</v>
      </c>
      <c r="L46" t="s">
        <v>30</v>
      </c>
      <c r="M46">
        <v>0</v>
      </c>
    </row>
    <row r="47" spans="11:15" x14ac:dyDescent="0.25">
      <c r="K47">
        <f>+SUM(O22:R22)+SUM(N20:N21)-M10-2*(1-M8)</f>
        <v>0</v>
      </c>
      <c r="L47" t="s">
        <v>30</v>
      </c>
      <c r="M47">
        <v>0</v>
      </c>
    </row>
    <row r="48" spans="11:15" x14ac:dyDescent="0.25">
      <c r="K48">
        <f>+SUM(P23:R23)+SUM(O20:O22)-N10-2*(1-N8)</f>
        <v>0</v>
      </c>
      <c r="L48" t="s">
        <v>30</v>
      </c>
      <c r="M48">
        <v>0</v>
      </c>
    </row>
    <row r="49" spans="11:15" x14ac:dyDescent="0.25">
      <c r="K49">
        <f>+SUM(Q24:R24)+SUM(P20:P23)-O10-2*(1-O8)</f>
        <v>0</v>
      </c>
      <c r="L49" t="s">
        <v>30</v>
      </c>
      <c r="M49">
        <v>0</v>
      </c>
    </row>
    <row r="50" spans="11:15" x14ac:dyDescent="0.25">
      <c r="K50">
        <f>+SUM(R25)+SUM(Q20:Q24)-P10-2*(1-P8)</f>
        <v>0</v>
      </c>
      <c r="L50" t="s">
        <v>30</v>
      </c>
      <c r="M50">
        <v>0</v>
      </c>
    </row>
    <row r="51" spans="11:15" x14ac:dyDescent="0.25">
      <c r="K51">
        <f>+SUM(R20:R25)-Q10-2*(1-Q8)</f>
        <v>0</v>
      </c>
      <c r="L51" t="s">
        <v>30</v>
      </c>
      <c r="M51">
        <v>0</v>
      </c>
    </row>
    <row r="52" spans="11:15" x14ac:dyDescent="0.25">
      <c r="K52">
        <f>+SUM(L20:R25)</f>
        <v>4</v>
      </c>
      <c r="L52" t="s">
        <v>30</v>
      </c>
      <c r="M52">
        <v>4</v>
      </c>
      <c r="O52" t="s">
        <v>39</v>
      </c>
    </row>
    <row r="53" spans="11:15" x14ac:dyDescent="0.25">
      <c r="K53">
        <f>+M12+M20</f>
        <v>1</v>
      </c>
      <c r="L53" t="s">
        <v>34</v>
      </c>
      <c r="M53">
        <v>1</v>
      </c>
      <c r="O53" t="s">
        <v>41</v>
      </c>
    </row>
    <row r="54" spans="11:15" x14ac:dyDescent="0.25">
      <c r="K54">
        <f>+N12+N20</f>
        <v>0</v>
      </c>
      <c r="L54" t="s">
        <v>34</v>
      </c>
      <c r="M54">
        <v>1</v>
      </c>
    </row>
    <row r="55" spans="11:15" x14ac:dyDescent="0.25">
      <c r="K55">
        <f>+N13+N21</f>
        <v>1</v>
      </c>
      <c r="L55" t="s">
        <v>34</v>
      </c>
      <c r="M55">
        <v>1</v>
      </c>
    </row>
    <row r="56" spans="11:15" x14ac:dyDescent="0.25">
      <c r="K56">
        <f>+O12+O20</f>
        <v>1</v>
      </c>
      <c r="L56" t="s">
        <v>34</v>
      </c>
      <c r="M56">
        <v>1</v>
      </c>
    </row>
    <row r="57" spans="11:15" x14ac:dyDescent="0.25">
      <c r="K57">
        <f t="shared" ref="K57:K58" si="0">+O13+O21</f>
        <v>0</v>
      </c>
      <c r="L57" t="s">
        <v>34</v>
      </c>
      <c r="M57">
        <v>1</v>
      </c>
    </row>
    <row r="58" spans="11:15" x14ac:dyDescent="0.25">
      <c r="K58">
        <f t="shared" si="0"/>
        <v>1</v>
      </c>
      <c r="L58" t="s">
        <v>34</v>
      </c>
      <c r="M58">
        <v>1</v>
      </c>
    </row>
    <row r="59" spans="11:15" x14ac:dyDescent="0.25">
      <c r="K59">
        <f>+P12+P20</f>
        <v>0</v>
      </c>
      <c r="L59" t="s">
        <v>34</v>
      </c>
      <c r="M59">
        <v>1</v>
      </c>
    </row>
    <row r="60" spans="11:15" x14ac:dyDescent="0.25">
      <c r="K60">
        <f t="shared" ref="K60:K62" si="1">+P13+P21</f>
        <v>1</v>
      </c>
      <c r="L60" t="s">
        <v>34</v>
      </c>
      <c r="M60">
        <v>1</v>
      </c>
    </row>
    <row r="61" spans="11:15" x14ac:dyDescent="0.25">
      <c r="K61">
        <f t="shared" si="1"/>
        <v>0</v>
      </c>
      <c r="L61" t="s">
        <v>34</v>
      </c>
      <c r="M61">
        <v>1</v>
      </c>
    </row>
    <row r="62" spans="11:15" x14ac:dyDescent="0.25">
      <c r="K62">
        <f t="shared" si="1"/>
        <v>0</v>
      </c>
      <c r="L62" t="s">
        <v>34</v>
      </c>
      <c r="M62">
        <v>1</v>
      </c>
    </row>
    <row r="63" spans="11:15" x14ac:dyDescent="0.25">
      <c r="K63">
        <f>+Q12+Q20</f>
        <v>0</v>
      </c>
      <c r="L63" t="s">
        <v>34</v>
      </c>
      <c r="M63">
        <v>1</v>
      </c>
    </row>
    <row r="64" spans="11:15" x14ac:dyDescent="0.25">
      <c r="K64">
        <f t="shared" ref="K64:K67" si="2">+Q13+Q21</f>
        <v>0</v>
      </c>
      <c r="L64" t="s">
        <v>34</v>
      </c>
      <c r="M64">
        <v>1</v>
      </c>
    </row>
    <row r="65" spans="11:14" x14ac:dyDescent="0.25">
      <c r="K65">
        <f t="shared" si="2"/>
        <v>0</v>
      </c>
      <c r="L65" t="s">
        <v>34</v>
      </c>
      <c r="M65">
        <v>1</v>
      </c>
    </row>
    <row r="66" spans="11:14" x14ac:dyDescent="0.25">
      <c r="K66">
        <f t="shared" si="2"/>
        <v>0</v>
      </c>
      <c r="L66" t="s">
        <v>34</v>
      </c>
      <c r="M66">
        <v>1</v>
      </c>
    </row>
    <row r="67" spans="11:14" x14ac:dyDescent="0.25">
      <c r="K67">
        <f t="shared" si="2"/>
        <v>1</v>
      </c>
      <c r="L67" t="s">
        <v>34</v>
      </c>
      <c r="M67">
        <v>1</v>
      </c>
    </row>
    <row r="68" spans="11:14" x14ac:dyDescent="0.25">
      <c r="K68">
        <f>+R12+R20</f>
        <v>0</v>
      </c>
      <c r="L68" t="s">
        <v>34</v>
      </c>
      <c r="M68">
        <v>1</v>
      </c>
    </row>
    <row r="69" spans="11:14" x14ac:dyDescent="0.25">
      <c r="K69">
        <f t="shared" ref="K69:K73" si="3">+R13+R21</f>
        <v>0</v>
      </c>
      <c r="L69" t="s">
        <v>34</v>
      </c>
      <c r="M69">
        <v>1</v>
      </c>
    </row>
    <row r="70" spans="11:14" x14ac:dyDescent="0.25">
      <c r="K70">
        <f t="shared" si="3"/>
        <v>0</v>
      </c>
      <c r="L70" t="s">
        <v>34</v>
      </c>
      <c r="M70">
        <v>1</v>
      </c>
    </row>
    <row r="71" spans="11:14" x14ac:dyDescent="0.25">
      <c r="K71">
        <f t="shared" si="3"/>
        <v>1</v>
      </c>
      <c r="L71" t="s">
        <v>34</v>
      </c>
      <c r="M71">
        <v>1</v>
      </c>
    </row>
    <row r="72" spans="11:14" x14ac:dyDescent="0.25">
      <c r="K72">
        <f t="shared" si="3"/>
        <v>0</v>
      </c>
      <c r="L72" t="s">
        <v>34</v>
      </c>
      <c r="M72">
        <v>1</v>
      </c>
    </row>
    <row r="73" spans="11:14" x14ac:dyDescent="0.25">
      <c r="K73">
        <f t="shared" si="3"/>
        <v>1</v>
      </c>
      <c r="L73" t="s">
        <v>34</v>
      </c>
      <c r="M73">
        <v>1</v>
      </c>
    </row>
    <row r="74" spans="11:14" x14ac:dyDescent="0.25">
      <c r="K74">
        <f>+V8-1/2*K8-1/2*L8</f>
        <v>0</v>
      </c>
      <c r="L74" t="s">
        <v>34</v>
      </c>
      <c r="M74">
        <v>0</v>
      </c>
      <c r="N74" t="s">
        <v>44</v>
      </c>
    </row>
    <row r="75" spans="11:14" x14ac:dyDescent="0.25">
      <c r="K75">
        <f>+W8-1/2*K$8-1/2*M$8</f>
        <v>0</v>
      </c>
      <c r="L75" t="s">
        <v>34</v>
      </c>
      <c r="M75">
        <v>0</v>
      </c>
    </row>
    <row r="76" spans="11:14" x14ac:dyDescent="0.25">
      <c r="K76">
        <f>+W9-1/2*L$8-1/2*M$8</f>
        <v>0</v>
      </c>
      <c r="L76" t="s">
        <v>34</v>
      </c>
      <c r="M76">
        <v>0</v>
      </c>
    </row>
    <row r="77" spans="11:14" x14ac:dyDescent="0.25">
      <c r="K77">
        <f>+X8-1/2*K8-1/2*N8</f>
        <v>0</v>
      </c>
      <c r="L77" t="s">
        <v>34</v>
      </c>
      <c r="M77">
        <v>0</v>
      </c>
    </row>
    <row r="78" spans="11:14" x14ac:dyDescent="0.25">
      <c r="K78">
        <f>+X9-1/2*L8-1/2*N8</f>
        <v>0</v>
      </c>
      <c r="L78" t="s">
        <v>34</v>
      </c>
      <c r="M78">
        <v>0</v>
      </c>
    </row>
    <row r="79" spans="11:14" x14ac:dyDescent="0.25">
      <c r="K79">
        <f>+X10-1/2*M8-1/2*N8</f>
        <v>0</v>
      </c>
      <c r="L79" t="s">
        <v>34</v>
      </c>
      <c r="M79">
        <v>0</v>
      </c>
    </row>
    <row r="80" spans="11:14" x14ac:dyDescent="0.25">
      <c r="K80">
        <f>+Y8-1/2*K8-1/2*$O$8</f>
        <v>-0.5</v>
      </c>
      <c r="L80" t="s">
        <v>34</v>
      </c>
      <c r="M80">
        <v>0</v>
      </c>
    </row>
    <row r="81" spans="11:14" x14ac:dyDescent="0.25">
      <c r="K81">
        <f>+Y9-1/2*L8-1/2*$O$8</f>
        <v>-0.5</v>
      </c>
      <c r="L81" t="s">
        <v>34</v>
      </c>
      <c r="M81">
        <v>0</v>
      </c>
    </row>
    <row r="82" spans="11:14" x14ac:dyDescent="0.25">
      <c r="K82">
        <f>+Y10-1/2*M8-1/2*$O$8</f>
        <v>-0.5</v>
      </c>
      <c r="L82" t="s">
        <v>34</v>
      </c>
      <c r="M82">
        <v>0</v>
      </c>
    </row>
    <row r="83" spans="11:14" x14ac:dyDescent="0.25">
      <c r="K83">
        <f>+Y11-1/2*N8-1/2*$O$8</f>
        <v>-0.5</v>
      </c>
      <c r="L83" t="s">
        <v>34</v>
      </c>
      <c r="M83">
        <v>0</v>
      </c>
    </row>
    <row r="84" spans="11:14" x14ac:dyDescent="0.25">
      <c r="K84">
        <f>+Z8-1/2*K$8-1/2*$P$8</f>
        <v>-0.5</v>
      </c>
      <c r="L84" t="s">
        <v>34</v>
      </c>
      <c r="M84">
        <v>0</v>
      </c>
    </row>
    <row r="85" spans="11:14" x14ac:dyDescent="0.25">
      <c r="K85">
        <f>+Z9-1/2*L$8-1/2*$P$8</f>
        <v>-0.5</v>
      </c>
      <c r="L85" t="s">
        <v>34</v>
      </c>
      <c r="M85">
        <v>0</v>
      </c>
    </row>
    <row r="86" spans="11:14" x14ac:dyDescent="0.25">
      <c r="K86">
        <f>+Z10-1/2*M$8-1/2*$P$8</f>
        <v>-0.5</v>
      </c>
      <c r="L86" t="s">
        <v>34</v>
      </c>
      <c r="M86">
        <v>0</v>
      </c>
    </row>
    <row r="87" spans="11:14" x14ac:dyDescent="0.25">
      <c r="K87">
        <f>+Z11-1/2*N$8-1/2*$P$8</f>
        <v>-0.5</v>
      </c>
      <c r="L87" t="s">
        <v>34</v>
      </c>
      <c r="M87">
        <v>0</v>
      </c>
    </row>
    <row r="88" spans="11:14" x14ac:dyDescent="0.25">
      <c r="K88">
        <f>+Z12-1/2*O$8-1/2*$P$8</f>
        <v>0</v>
      </c>
      <c r="L88" t="s">
        <v>34</v>
      </c>
      <c r="M88">
        <v>0</v>
      </c>
    </row>
    <row r="89" spans="11:14" x14ac:dyDescent="0.25">
      <c r="K89">
        <f>+AA8-1/2*K$8-1/2*$Q$8</f>
        <v>-0.5</v>
      </c>
      <c r="L89" t="s">
        <v>34</v>
      </c>
      <c r="M89">
        <v>0</v>
      </c>
    </row>
    <row r="90" spans="11:14" x14ac:dyDescent="0.25">
      <c r="K90">
        <f>+AA9-1/2*L$8-1/2*$Q$8</f>
        <v>-0.5</v>
      </c>
      <c r="L90" t="s">
        <v>34</v>
      </c>
      <c r="M90">
        <v>0</v>
      </c>
    </row>
    <row r="91" spans="11:14" x14ac:dyDescent="0.25">
      <c r="K91">
        <f>+AA10-1/2*M$8-1/2*$Q$8</f>
        <v>-0.5</v>
      </c>
      <c r="L91" t="s">
        <v>34</v>
      </c>
      <c r="M91">
        <v>0</v>
      </c>
    </row>
    <row r="92" spans="11:14" x14ac:dyDescent="0.25">
      <c r="K92">
        <f>+AA11-1/2*N$8-1/2*$Q$8</f>
        <v>-0.5</v>
      </c>
      <c r="L92" t="s">
        <v>34</v>
      </c>
      <c r="M92">
        <v>0</v>
      </c>
    </row>
    <row r="93" spans="11:14" x14ac:dyDescent="0.25">
      <c r="K93">
        <f>+AA12-1/2*O$8-1/2*$Q$8</f>
        <v>0</v>
      </c>
      <c r="L93" t="s">
        <v>34</v>
      </c>
      <c r="M93">
        <v>0</v>
      </c>
    </row>
    <row r="94" spans="11:14" x14ac:dyDescent="0.25">
      <c r="K94">
        <f>+AA13-1/2*P$8-1/2*$Q$8</f>
        <v>0</v>
      </c>
      <c r="L94" t="s">
        <v>34</v>
      </c>
      <c r="M94">
        <v>0</v>
      </c>
    </row>
    <row r="95" spans="11:14" x14ac:dyDescent="0.25">
      <c r="K95">
        <f>+SUM(U8:AA13)</f>
        <v>6</v>
      </c>
      <c r="L95" t="s">
        <v>30</v>
      </c>
      <c r="M95">
        <v>6</v>
      </c>
      <c r="N95" t="s">
        <v>46</v>
      </c>
    </row>
    <row r="96" spans="11:14" x14ac:dyDescent="0.25">
      <c r="K96">
        <f>+M12-(1-K10)-(1-L10)</f>
        <v>0</v>
      </c>
      <c r="L96" t="s">
        <v>34</v>
      </c>
      <c r="M96">
        <v>0</v>
      </c>
      <c r="N96" t="s">
        <v>45</v>
      </c>
    </row>
    <row r="97" spans="11:13" x14ac:dyDescent="0.25">
      <c r="K97">
        <f>+N12-(1-K10)-(1-M10)</f>
        <v>-2</v>
      </c>
      <c r="L97" t="s">
        <v>34</v>
      </c>
      <c r="M97">
        <v>0</v>
      </c>
    </row>
    <row r="98" spans="11:13" x14ac:dyDescent="0.25">
      <c r="K98">
        <f>+N13-(1-L10)-(1-M10)</f>
        <v>0</v>
      </c>
      <c r="L98" t="s">
        <v>34</v>
      </c>
      <c r="M98">
        <v>0</v>
      </c>
    </row>
    <row r="99" spans="11:13" x14ac:dyDescent="0.25">
      <c r="K99">
        <f>+O12-(1-K10)-(1-$N$10)</f>
        <v>0</v>
      </c>
      <c r="L99" t="s">
        <v>34</v>
      </c>
      <c r="M99">
        <v>0</v>
      </c>
    </row>
    <row r="100" spans="11:13" x14ac:dyDescent="0.25">
      <c r="K100">
        <f>+O13-(1-L10)-(1-$N$10)</f>
        <v>0</v>
      </c>
      <c r="L100" t="s">
        <v>34</v>
      </c>
      <c r="M100">
        <v>0</v>
      </c>
    </row>
    <row r="101" spans="11:13" x14ac:dyDescent="0.25">
      <c r="K101">
        <f>+O14-(1-M10)-(1-$N$10)</f>
        <v>0</v>
      </c>
      <c r="L101" t="s">
        <v>34</v>
      </c>
      <c r="M101">
        <v>0</v>
      </c>
    </row>
    <row r="102" spans="11:13" x14ac:dyDescent="0.25">
      <c r="K102">
        <f>+P12-(1-K10)-(1-$O$10)</f>
        <v>-2</v>
      </c>
      <c r="L102" t="s">
        <v>34</v>
      </c>
      <c r="M102">
        <v>0</v>
      </c>
    </row>
    <row r="103" spans="11:13" x14ac:dyDescent="0.25">
      <c r="K103">
        <f>+P13-(1-L10)-(1-$O$10)</f>
        <v>-1</v>
      </c>
      <c r="L103" t="s">
        <v>34</v>
      </c>
      <c r="M103">
        <v>0</v>
      </c>
    </row>
    <row r="104" spans="11:13" x14ac:dyDescent="0.25">
      <c r="K104">
        <f>+P14-(1-M10)-(1-$O$10)</f>
        <v>-2</v>
      </c>
      <c r="L104" t="s">
        <v>34</v>
      </c>
      <c r="M104">
        <v>0</v>
      </c>
    </row>
    <row r="105" spans="11:13" x14ac:dyDescent="0.25">
      <c r="K105">
        <f>+P15-(1-N10)-(1-$O$10)</f>
        <v>-1</v>
      </c>
      <c r="L105" t="s">
        <v>34</v>
      </c>
      <c r="M105">
        <v>0</v>
      </c>
    </row>
    <row r="106" spans="11:13" x14ac:dyDescent="0.25">
      <c r="K106">
        <f>+Q12-(1-K10)-(1-$P$10)</f>
        <v>-2</v>
      </c>
      <c r="L106" t="s">
        <v>34</v>
      </c>
      <c r="M106">
        <v>0</v>
      </c>
    </row>
    <row r="107" spans="11:13" x14ac:dyDescent="0.25">
      <c r="K107">
        <f>+Q13-(1-L10)-(1-$P$10)</f>
        <v>-1</v>
      </c>
      <c r="L107" t="s">
        <v>34</v>
      </c>
      <c r="M107">
        <v>0</v>
      </c>
    </row>
    <row r="108" spans="11:13" x14ac:dyDescent="0.25">
      <c r="K108">
        <f>+Q14-(1-M10)-(1-$P$10)</f>
        <v>-2</v>
      </c>
      <c r="L108" t="s">
        <v>34</v>
      </c>
      <c r="M108">
        <v>0</v>
      </c>
    </row>
    <row r="109" spans="11:13" x14ac:dyDescent="0.25">
      <c r="K109">
        <f>+Q15-(1-N10)-(1-$P$10)</f>
        <v>-1</v>
      </c>
      <c r="L109" t="s">
        <v>34</v>
      </c>
      <c r="M109">
        <v>0</v>
      </c>
    </row>
    <row r="110" spans="11:13" x14ac:dyDescent="0.25">
      <c r="K110">
        <f>+Q16-(1-O10)-(1-$P$10)</f>
        <v>-2</v>
      </c>
      <c r="L110" t="s">
        <v>34</v>
      </c>
      <c r="M110">
        <v>0</v>
      </c>
    </row>
    <row r="111" spans="11:13" x14ac:dyDescent="0.25">
      <c r="K111">
        <f>+R12-(1-K10)-(1-$Q$10)</f>
        <v>-2</v>
      </c>
      <c r="L111" t="s">
        <v>34</v>
      </c>
      <c r="M111">
        <v>0</v>
      </c>
    </row>
    <row r="112" spans="11:13" x14ac:dyDescent="0.25">
      <c r="K112">
        <f>+R13-(1-L10)-(1-$Q$10)</f>
        <v>-1</v>
      </c>
      <c r="L112" t="s">
        <v>34</v>
      </c>
      <c r="M112">
        <v>0</v>
      </c>
    </row>
    <row r="113" spans="11:13" x14ac:dyDescent="0.25">
      <c r="K113">
        <f>+R14-(1-M10)-(1-$Q$10)</f>
        <v>-2</v>
      </c>
      <c r="L113" t="s">
        <v>34</v>
      </c>
      <c r="M113">
        <v>0</v>
      </c>
    </row>
    <row r="114" spans="11:13" x14ac:dyDescent="0.25">
      <c r="K114">
        <f>+R15-(1-N10)-(1-$Q$10)</f>
        <v>-1</v>
      </c>
      <c r="L114" t="s">
        <v>34</v>
      </c>
      <c r="M114">
        <v>0</v>
      </c>
    </row>
    <row r="115" spans="11:13" x14ac:dyDescent="0.25">
      <c r="K115">
        <f>+R16-(1-O10)-(1-$Q$10)</f>
        <v>-2</v>
      </c>
      <c r="L115" t="s">
        <v>34</v>
      </c>
      <c r="M115">
        <v>0</v>
      </c>
    </row>
    <row r="116" spans="11:13" x14ac:dyDescent="0.25">
      <c r="K116">
        <f>+R17-(1-P10)-(1-$Q$10)</f>
        <v>-2</v>
      </c>
      <c r="L116" t="s">
        <v>34</v>
      </c>
      <c r="M1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EDC38-119D-41AB-B97C-9B9B647F8E29}">
  <dimension ref="A1:AA116"/>
  <sheetViews>
    <sheetView tabSelected="1" topLeftCell="A3" workbookViewId="0">
      <selection activeCell="T23" sqref="T23"/>
    </sheetView>
  </sheetViews>
  <sheetFormatPr defaultRowHeight="15" x14ac:dyDescent="0.25"/>
  <sheetData>
    <row r="1" spans="1:27" x14ac:dyDescent="0.25">
      <c r="C1" t="s">
        <v>28</v>
      </c>
      <c r="K1" t="s">
        <v>4</v>
      </c>
      <c r="T1" t="s">
        <v>37</v>
      </c>
    </row>
    <row r="2" spans="1:27" x14ac:dyDescent="0.25">
      <c r="K2" t="s">
        <v>5</v>
      </c>
      <c r="L2" t="s">
        <v>8</v>
      </c>
      <c r="T2" t="s">
        <v>47</v>
      </c>
    </row>
    <row r="3" spans="1:27" x14ac:dyDescent="0.25">
      <c r="A3" s="1" t="s">
        <v>0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K3" t="s">
        <v>6</v>
      </c>
      <c r="L3" t="s">
        <v>9</v>
      </c>
      <c r="T3">
        <f>SUMPRODUCT(U8:AA13,B14:H19)*2+SUM(B24:H29)-SUMPRODUCT(L12:R17,B4:H9)-SUMPRODUCT(L20:R25,B4:H9)</f>
        <v>-33</v>
      </c>
    </row>
    <row r="4" spans="1:27" x14ac:dyDescent="0.25">
      <c r="A4" s="1">
        <v>1</v>
      </c>
      <c r="B4" s="2" t="s">
        <v>1</v>
      </c>
      <c r="C4" s="1">
        <v>100</v>
      </c>
      <c r="D4" s="1">
        <v>140</v>
      </c>
      <c r="E4" s="1">
        <v>115</v>
      </c>
      <c r="F4" s="1">
        <v>130</v>
      </c>
      <c r="G4" s="1">
        <v>140</v>
      </c>
      <c r="H4" s="1">
        <v>135</v>
      </c>
      <c r="K4" t="s">
        <v>7</v>
      </c>
      <c r="L4" t="s">
        <v>10</v>
      </c>
    </row>
    <row r="5" spans="1:27" x14ac:dyDescent="0.25">
      <c r="A5" s="1">
        <v>2</v>
      </c>
      <c r="B5" s="2"/>
      <c r="C5" s="2" t="s">
        <v>1</v>
      </c>
      <c r="D5" s="1">
        <v>105</v>
      </c>
      <c r="E5" s="1">
        <v>140</v>
      </c>
      <c r="F5" s="1">
        <v>110</v>
      </c>
      <c r="G5" s="1">
        <v>125</v>
      </c>
      <c r="H5" s="1">
        <v>130</v>
      </c>
      <c r="K5" t="s">
        <v>11</v>
      </c>
      <c r="L5" t="s">
        <v>12</v>
      </c>
    </row>
    <row r="6" spans="1:27" x14ac:dyDescent="0.25">
      <c r="A6" s="1">
        <v>3</v>
      </c>
      <c r="B6" s="2"/>
      <c r="C6" s="2"/>
      <c r="D6" s="2" t="s">
        <v>1</v>
      </c>
      <c r="E6" s="1">
        <v>130</v>
      </c>
      <c r="F6" s="1">
        <v>145</v>
      </c>
      <c r="G6" s="1">
        <v>160</v>
      </c>
      <c r="H6" s="1">
        <v>150</v>
      </c>
      <c r="K6" t="s">
        <v>42</v>
      </c>
      <c r="L6" t="s">
        <v>43</v>
      </c>
    </row>
    <row r="7" spans="1:27" x14ac:dyDescent="0.25">
      <c r="A7" s="1">
        <v>4</v>
      </c>
      <c r="B7" s="2"/>
      <c r="C7" s="2"/>
      <c r="D7" s="2"/>
      <c r="E7" s="2" t="s">
        <v>1</v>
      </c>
      <c r="F7" s="1">
        <v>135</v>
      </c>
      <c r="G7" s="1">
        <v>150</v>
      </c>
      <c r="H7" s="1">
        <v>105</v>
      </c>
      <c r="K7" s="1" t="s">
        <v>13</v>
      </c>
      <c r="L7" s="1" t="s">
        <v>14</v>
      </c>
      <c r="M7" s="1" t="s">
        <v>15</v>
      </c>
      <c r="N7" s="1" t="s">
        <v>16</v>
      </c>
      <c r="O7" s="1" t="s">
        <v>17</v>
      </c>
      <c r="P7" s="1" t="s">
        <v>18</v>
      </c>
      <c r="Q7" s="1" t="s">
        <v>19</v>
      </c>
      <c r="T7" s="1" t="s">
        <v>42</v>
      </c>
      <c r="U7" s="1">
        <v>1</v>
      </c>
      <c r="V7" s="1">
        <v>2</v>
      </c>
      <c r="W7" s="1">
        <v>3</v>
      </c>
      <c r="X7" s="1">
        <v>4</v>
      </c>
      <c r="Y7" s="1">
        <v>5</v>
      </c>
      <c r="Z7" s="1">
        <v>6</v>
      </c>
      <c r="AA7" s="1">
        <v>7</v>
      </c>
    </row>
    <row r="8" spans="1:27" x14ac:dyDescent="0.25">
      <c r="A8" s="1">
        <v>5</v>
      </c>
      <c r="B8" s="2"/>
      <c r="C8" s="2"/>
      <c r="D8" s="2"/>
      <c r="E8" s="2"/>
      <c r="F8" s="2" t="s">
        <v>1</v>
      </c>
      <c r="G8" s="1">
        <v>120</v>
      </c>
      <c r="H8" s="1">
        <v>165</v>
      </c>
      <c r="K8" s="1">
        <v>0</v>
      </c>
      <c r="L8" s="1">
        <v>1</v>
      </c>
      <c r="M8" s="1">
        <v>1</v>
      </c>
      <c r="N8" s="1">
        <v>1</v>
      </c>
      <c r="O8" s="1">
        <v>0</v>
      </c>
      <c r="P8" s="1">
        <v>0</v>
      </c>
      <c r="Q8" s="1">
        <v>1</v>
      </c>
      <c r="T8" s="1">
        <v>1</v>
      </c>
      <c r="U8" s="2" t="s">
        <v>1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</row>
    <row r="9" spans="1:27" x14ac:dyDescent="0.25">
      <c r="A9" s="1">
        <v>6</v>
      </c>
      <c r="B9" s="2"/>
      <c r="C9" s="2"/>
      <c r="D9" s="2"/>
      <c r="E9" s="2"/>
      <c r="F9" s="2"/>
      <c r="G9" s="2" t="s">
        <v>1</v>
      </c>
      <c r="H9" s="1">
        <v>130</v>
      </c>
      <c r="K9" s="1" t="s">
        <v>20</v>
      </c>
      <c r="L9" s="1" t="s">
        <v>21</v>
      </c>
      <c r="M9" s="1" t="s">
        <v>22</v>
      </c>
      <c r="N9" s="1" t="s">
        <v>23</v>
      </c>
      <c r="O9" s="1" t="s">
        <v>24</v>
      </c>
      <c r="P9" s="1" t="s">
        <v>25</v>
      </c>
      <c r="Q9" s="1" t="s">
        <v>26</v>
      </c>
      <c r="T9" s="1">
        <v>2</v>
      </c>
      <c r="U9" s="2"/>
      <c r="V9" s="2" t="s">
        <v>1</v>
      </c>
      <c r="W9" s="1">
        <v>1</v>
      </c>
      <c r="X9" s="1">
        <v>1</v>
      </c>
      <c r="Y9" s="1">
        <v>0</v>
      </c>
      <c r="Z9" s="1">
        <v>0</v>
      </c>
      <c r="AA9" s="1">
        <v>1</v>
      </c>
    </row>
    <row r="10" spans="1:27" x14ac:dyDescent="0.25">
      <c r="K10" s="1">
        <v>0</v>
      </c>
      <c r="L10" s="1">
        <v>1</v>
      </c>
      <c r="M10" s="1">
        <v>0</v>
      </c>
      <c r="N10" s="1">
        <v>1</v>
      </c>
      <c r="O10" s="1">
        <v>0</v>
      </c>
      <c r="P10" s="1">
        <v>0</v>
      </c>
      <c r="Q10" s="1">
        <v>0</v>
      </c>
      <c r="T10" s="1">
        <v>3</v>
      </c>
      <c r="U10" s="2"/>
      <c r="V10" s="2"/>
      <c r="W10" s="2" t="s">
        <v>1</v>
      </c>
      <c r="X10" s="1">
        <v>1</v>
      </c>
      <c r="Y10" s="1">
        <v>0</v>
      </c>
      <c r="Z10" s="1">
        <v>0</v>
      </c>
      <c r="AA10" s="1">
        <v>1</v>
      </c>
    </row>
    <row r="11" spans="1:27" x14ac:dyDescent="0.25">
      <c r="C11" t="s">
        <v>29</v>
      </c>
      <c r="K11" s="1" t="s">
        <v>6</v>
      </c>
      <c r="L11" s="1">
        <v>1</v>
      </c>
      <c r="M11" s="1">
        <v>2</v>
      </c>
      <c r="N11" s="1">
        <v>3</v>
      </c>
      <c r="O11" s="1">
        <v>4</v>
      </c>
      <c r="P11" s="1">
        <v>5</v>
      </c>
      <c r="Q11" s="1">
        <v>6</v>
      </c>
      <c r="R11" s="1">
        <v>7</v>
      </c>
      <c r="T11" s="1">
        <v>4</v>
      </c>
      <c r="U11" s="2"/>
      <c r="V11" s="2"/>
      <c r="W11" s="2"/>
      <c r="X11" s="2" t="s">
        <v>1</v>
      </c>
      <c r="Y11" s="1">
        <v>0</v>
      </c>
      <c r="Z11" s="1">
        <v>0</v>
      </c>
      <c r="AA11" s="1">
        <v>1</v>
      </c>
    </row>
    <row r="12" spans="1:27" x14ac:dyDescent="0.25">
      <c r="K12" s="1">
        <v>1</v>
      </c>
      <c r="L12" s="2" t="s">
        <v>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T12" s="1">
        <v>5</v>
      </c>
      <c r="U12" s="2"/>
      <c r="V12" s="2"/>
      <c r="W12" s="2"/>
      <c r="X12" s="2"/>
      <c r="Y12" s="2" t="s">
        <v>1</v>
      </c>
      <c r="Z12" s="1">
        <v>0</v>
      </c>
      <c r="AA12" s="1">
        <v>0</v>
      </c>
    </row>
    <row r="13" spans="1:27" x14ac:dyDescent="0.25">
      <c r="A13" s="1" t="s">
        <v>2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K13" s="1">
        <v>2</v>
      </c>
      <c r="L13" s="2"/>
      <c r="M13" s="2" t="s">
        <v>1</v>
      </c>
      <c r="N13" s="1">
        <v>1</v>
      </c>
      <c r="O13" s="1">
        <v>0</v>
      </c>
      <c r="P13" s="1">
        <v>0</v>
      </c>
      <c r="Q13" s="1">
        <v>0</v>
      </c>
      <c r="R13" s="1">
        <v>1</v>
      </c>
      <c r="T13" s="1">
        <v>6</v>
      </c>
      <c r="U13" s="2"/>
      <c r="V13" s="2"/>
      <c r="W13" s="2"/>
      <c r="X13" s="2"/>
      <c r="Y13" s="2"/>
      <c r="Z13" s="2" t="s">
        <v>1</v>
      </c>
      <c r="AA13" s="1">
        <v>0</v>
      </c>
    </row>
    <row r="14" spans="1:27" x14ac:dyDescent="0.25">
      <c r="A14" s="1">
        <v>1</v>
      </c>
      <c r="B14" s="2" t="s">
        <v>1</v>
      </c>
      <c r="C14" s="1">
        <v>30</v>
      </c>
      <c r="D14" s="1">
        <v>20</v>
      </c>
      <c r="E14" s="1">
        <v>35</v>
      </c>
      <c r="F14" s="1">
        <v>25</v>
      </c>
      <c r="G14" s="1">
        <v>18</v>
      </c>
      <c r="H14" s="1">
        <v>30</v>
      </c>
      <c r="K14" s="1">
        <v>3</v>
      </c>
      <c r="L14" s="2"/>
      <c r="M14" s="2"/>
      <c r="N14" s="2" t="s">
        <v>1</v>
      </c>
      <c r="O14" s="1">
        <v>1</v>
      </c>
      <c r="P14" s="1">
        <v>0</v>
      </c>
      <c r="Q14" s="1">
        <v>0</v>
      </c>
      <c r="R14" s="1">
        <v>0</v>
      </c>
    </row>
    <row r="15" spans="1:27" x14ac:dyDescent="0.25">
      <c r="A15" s="1">
        <v>2</v>
      </c>
      <c r="B15" s="2"/>
      <c r="C15" s="2" t="s">
        <v>1</v>
      </c>
      <c r="D15" s="1">
        <v>28</v>
      </c>
      <c r="E15" s="1">
        <v>22</v>
      </c>
      <c r="F15" s="1">
        <v>25</v>
      </c>
      <c r="G15" s="1">
        <v>35</v>
      </c>
      <c r="H15" s="1">
        <v>45</v>
      </c>
      <c r="K15" s="1">
        <v>4</v>
      </c>
      <c r="L15" s="2"/>
      <c r="M15" s="2"/>
      <c r="N15" s="2"/>
      <c r="O15" s="2" t="s">
        <v>1</v>
      </c>
      <c r="P15" s="1">
        <v>0</v>
      </c>
      <c r="Q15" s="1">
        <v>0</v>
      </c>
      <c r="R15" s="1">
        <v>1</v>
      </c>
    </row>
    <row r="16" spans="1:27" x14ac:dyDescent="0.25">
      <c r="A16" s="1">
        <v>3</v>
      </c>
      <c r="B16" s="2"/>
      <c r="C16" s="2"/>
      <c r="D16" s="2" t="s">
        <v>1</v>
      </c>
      <c r="E16" s="1">
        <v>32</v>
      </c>
      <c r="F16" s="1">
        <v>36</v>
      </c>
      <c r="G16" s="1">
        <v>20</v>
      </c>
      <c r="H16" s="1">
        <v>40</v>
      </c>
      <c r="K16" s="1">
        <v>5</v>
      </c>
      <c r="L16" s="2"/>
      <c r="M16" s="2"/>
      <c r="N16" s="2"/>
      <c r="O16" s="2"/>
      <c r="P16" s="2" t="s">
        <v>1</v>
      </c>
      <c r="Q16" s="1">
        <v>0</v>
      </c>
      <c r="R16" s="1">
        <v>0</v>
      </c>
    </row>
    <row r="17" spans="1:18" x14ac:dyDescent="0.25">
      <c r="A17" s="1">
        <v>4</v>
      </c>
      <c r="B17" s="2"/>
      <c r="C17" s="2"/>
      <c r="D17" s="2"/>
      <c r="E17" s="2" t="s">
        <v>1</v>
      </c>
      <c r="F17" s="1">
        <v>35</v>
      </c>
      <c r="G17" s="1">
        <v>25</v>
      </c>
      <c r="H17" s="1">
        <v>38</v>
      </c>
      <c r="K17" s="1">
        <v>6</v>
      </c>
      <c r="L17" s="2"/>
      <c r="M17" s="2"/>
      <c r="N17" s="2"/>
      <c r="O17" s="2"/>
      <c r="P17" s="2"/>
      <c r="Q17" s="2" t="s">
        <v>1</v>
      </c>
      <c r="R17" s="1">
        <v>0</v>
      </c>
    </row>
    <row r="18" spans="1:18" x14ac:dyDescent="0.25">
      <c r="A18" s="1">
        <v>5</v>
      </c>
      <c r="B18" s="2"/>
      <c r="C18" s="2"/>
      <c r="D18" s="2"/>
      <c r="E18" s="2"/>
      <c r="F18" s="2" t="s">
        <v>1</v>
      </c>
      <c r="G18" s="1">
        <v>30</v>
      </c>
      <c r="H18" s="1">
        <v>40</v>
      </c>
    </row>
    <row r="19" spans="1:18" x14ac:dyDescent="0.25">
      <c r="A19" s="1">
        <v>6</v>
      </c>
      <c r="B19" s="2"/>
      <c r="C19" s="2"/>
      <c r="D19" s="2"/>
      <c r="E19" s="2"/>
      <c r="F19" s="2"/>
      <c r="G19" s="2" t="s">
        <v>1</v>
      </c>
      <c r="H19" s="1">
        <v>30</v>
      </c>
      <c r="K19" s="1" t="s">
        <v>11</v>
      </c>
      <c r="L19" s="1">
        <v>1</v>
      </c>
      <c r="M19" s="1">
        <v>2</v>
      </c>
      <c r="N19" s="1">
        <v>3</v>
      </c>
      <c r="O19" s="1">
        <v>4</v>
      </c>
      <c r="P19" s="1">
        <v>5</v>
      </c>
      <c r="Q19" s="1">
        <v>6</v>
      </c>
      <c r="R19" s="1">
        <v>7</v>
      </c>
    </row>
    <row r="20" spans="1:18" x14ac:dyDescent="0.25">
      <c r="K20" s="1">
        <v>1</v>
      </c>
      <c r="L20" s="2" t="s">
        <v>1</v>
      </c>
      <c r="M20" s="1">
        <v>0</v>
      </c>
      <c r="N20" s="1">
        <v>0</v>
      </c>
      <c r="O20" s="1">
        <v>1</v>
      </c>
      <c r="P20" s="1">
        <v>0</v>
      </c>
      <c r="Q20" s="1">
        <v>1</v>
      </c>
      <c r="R20" s="1">
        <v>0</v>
      </c>
    </row>
    <row r="21" spans="1:18" x14ac:dyDescent="0.25">
      <c r="C21" t="s">
        <v>3</v>
      </c>
      <c r="K21" s="1">
        <v>2</v>
      </c>
      <c r="L21" s="2"/>
      <c r="M21" s="2" t="s">
        <v>1</v>
      </c>
      <c r="N21" s="1">
        <v>0</v>
      </c>
      <c r="O21" s="1">
        <v>0</v>
      </c>
      <c r="P21" s="1">
        <v>1</v>
      </c>
      <c r="Q21" s="1">
        <v>0</v>
      </c>
      <c r="R21" s="1">
        <v>0</v>
      </c>
    </row>
    <row r="22" spans="1:18" x14ac:dyDescent="0.25">
      <c r="K22" s="1">
        <v>3</v>
      </c>
      <c r="L22" s="2"/>
      <c r="M22" s="2"/>
      <c r="N22" s="2" t="s">
        <v>1</v>
      </c>
      <c r="O22" s="1">
        <v>0</v>
      </c>
      <c r="P22" s="1">
        <v>0</v>
      </c>
      <c r="Q22" s="1">
        <v>0</v>
      </c>
      <c r="R22" s="1">
        <v>0</v>
      </c>
    </row>
    <row r="23" spans="1:18" x14ac:dyDescent="0.25">
      <c r="A23" s="1" t="s">
        <v>2</v>
      </c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>
        <v>6</v>
      </c>
      <c r="H23" s="1">
        <v>7</v>
      </c>
      <c r="K23" s="1">
        <v>4</v>
      </c>
      <c r="L23" s="2"/>
      <c r="M23" s="2"/>
      <c r="N23" s="2"/>
      <c r="O23" s="2" t="s">
        <v>1</v>
      </c>
      <c r="P23" s="1">
        <v>0</v>
      </c>
      <c r="Q23" s="1">
        <v>0</v>
      </c>
      <c r="R23" s="1">
        <v>0</v>
      </c>
    </row>
    <row r="24" spans="1:18" x14ac:dyDescent="0.25">
      <c r="A24" s="1">
        <v>1</v>
      </c>
      <c r="B24" s="2" t="s">
        <v>1</v>
      </c>
      <c r="C24" s="1">
        <v>24</v>
      </c>
      <c r="D24" s="1">
        <v>16</v>
      </c>
      <c r="E24" s="1">
        <v>28</v>
      </c>
      <c r="F24" s="1">
        <v>20</v>
      </c>
      <c r="G24" s="1">
        <v>15</v>
      </c>
      <c r="H24" s="1">
        <v>24</v>
      </c>
      <c r="K24" s="1">
        <v>5</v>
      </c>
      <c r="L24" s="2"/>
      <c r="M24" s="2"/>
      <c r="N24" s="2"/>
      <c r="O24" s="2"/>
      <c r="P24" s="2" t="s">
        <v>1</v>
      </c>
      <c r="Q24" s="1">
        <v>1</v>
      </c>
      <c r="R24" s="1">
        <v>0</v>
      </c>
    </row>
    <row r="25" spans="1:18" x14ac:dyDescent="0.25">
      <c r="A25" s="1">
        <v>2</v>
      </c>
      <c r="B25" s="2"/>
      <c r="C25" s="2" t="s">
        <v>1</v>
      </c>
      <c r="D25" s="1">
        <v>23</v>
      </c>
      <c r="E25" s="1">
        <v>18</v>
      </c>
      <c r="F25" s="1">
        <v>20</v>
      </c>
      <c r="G25" s="1">
        <v>28</v>
      </c>
      <c r="H25" s="1">
        <v>36</v>
      </c>
      <c r="K25" s="1">
        <v>6</v>
      </c>
      <c r="L25" s="2"/>
      <c r="M25" s="2"/>
      <c r="N25" s="2"/>
      <c r="O25" s="2"/>
      <c r="P25" s="2"/>
      <c r="Q25" s="2" t="s">
        <v>1</v>
      </c>
      <c r="R25" s="1">
        <v>0</v>
      </c>
    </row>
    <row r="26" spans="1:18" x14ac:dyDescent="0.25">
      <c r="A26" s="1">
        <v>3</v>
      </c>
      <c r="B26" s="2"/>
      <c r="C26" s="2"/>
      <c r="D26" s="2" t="s">
        <v>1</v>
      </c>
      <c r="E26" s="1">
        <v>25</v>
      </c>
      <c r="F26" s="1">
        <v>28</v>
      </c>
      <c r="G26" s="1">
        <v>16</v>
      </c>
      <c r="H26" s="1">
        <v>32</v>
      </c>
    </row>
    <row r="27" spans="1:18" x14ac:dyDescent="0.25">
      <c r="A27" s="1">
        <v>4</v>
      </c>
      <c r="B27" s="2"/>
      <c r="C27" s="2"/>
      <c r="D27" s="2"/>
      <c r="E27" s="2" t="s">
        <v>1</v>
      </c>
      <c r="F27" s="1">
        <v>28</v>
      </c>
      <c r="G27" s="1">
        <v>20</v>
      </c>
      <c r="H27" s="1">
        <v>31</v>
      </c>
      <c r="K27" t="s">
        <v>27</v>
      </c>
    </row>
    <row r="28" spans="1:18" x14ac:dyDescent="0.25">
      <c r="A28" s="1">
        <v>5</v>
      </c>
      <c r="B28" s="2"/>
      <c r="C28" s="2"/>
      <c r="D28" s="2"/>
      <c r="E28" s="2"/>
      <c r="F28" s="2" t="s">
        <v>1</v>
      </c>
      <c r="G28" s="1">
        <v>24</v>
      </c>
      <c r="H28" s="1">
        <v>32</v>
      </c>
      <c r="K28">
        <f>+SUM(K8:Q8)</f>
        <v>4</v>
      </c>
      <c r="L28" t="s">
        <v>30</v>
      </c>
      <c r="M28">
        <v>4</v>
      </c>
      <c r="O28" t="s">
        <v>31</v>
      </c>
    </row>
    <row r="29" spans="1:18" x14ac:dyDescent="0.25">
      <c r="A29" s="1">
        <v>6</v>
      </c>
      <c r="B29" s="2"/>
      <c r="C29" s="2"/>
      <c r="D29" s="2"/>
      <c r="E29" s="2"/>
      <c r="F29" s="2"/>
      <c r="G29" s="2" t="s">
        <v>1</v>
      </c>
      <c r="H29" s="1">
        <v>24</v>
      </c>
      <c r="K29">
        <f>+SUM(K10:Q10)</f>
        <v>2</v>
      </c>
      <c r="L29" t="s">
        <v>30</v>
      </c>
      <c r="M29">
        <v>2</v>
      </c>
      <c r="O29" t="s">
        <v>32</v>
      </c>
    </row>
    <row r="30" spans="1:18" x14ac:dyDescent="0.25">
      <c r="K30">
        <f>+K10-K8</f>
        <v>0</v>
      </c>
      <c r="L30" t="s">
        <v>34</v>
      </c>
      <c r="M30">
        <v>0</v>
      </c>
      <c r="O30" t="s">
        <v>33</v>
      </c>
    </row>
    <row r="31" spans="1:18" x14ac:dyDescent="0.25">
      <c r="K31">
        <f>+L10-L8</f>
        <v>0</v>
      </c>
      <c r="L31" t="s">
        <v>34</v>
      </c>
      <c r="M31">
        <v>0</v>
      </c>
    </row>
    <row r="32" spans="1:18" x14ac:dyDescent="0.25">
      <c r="K32">
        <f>+M10-M8</f>
        <v>-1</v>
      </c>
      <c r="L32" t="s">
        <v>34</v>
      </c>
      <c r="M32">
        <v>0</v>
      </c>
    </row>
    <row r="33" spans="11:15" x14ac:dyDescent="0.25">
      <c r="K33">
        <f>+N10-N8</f>
        <v>0</v>
      </c>
      <c r="L33" t="s">
        <v>34</v>
      </c>
      <c r="M33">
        <v>0</v>
      </c>
    </row>
    <row r="34" spans="11:15" x14ac:dyDescent="0.25">
      <c r="K34">
        <f>+O10-O8</f>
        <v>0</v>
      </c>
      <c r="L34" t="s">
        <v>34</v>
      </c>
      <c r="M34">
        <v>0</v>
      </c>
    </row>
    <row r="35" spans="11:15" x14ac:dyDescent="0.25">
      <c r="K35">
        <f>+P10-P8</f>
        <v>0</v>
      </c>
      <c r="L35" t="s">
        <v>34</v>
      </c>
      <c r="M35">
        <v>0</v>
      </c>
    </row>
    <row r="36" spans="11:15" x14ac:dyDescent="0.25">
      <c r="K36">
        <f>+Q10-Q8</f>
        <v>-1</v>
      </c>
      <c r="L36" t="s">
        <v>34</v>
      </c>
      <c r="M36">
        <v>0</v>
      </c>
    </row>
    <row r="37" spans="11:15" x14ac:dyDescent="0.25">
      <c r="K37">
        <f>+SUM(M12:R12)-2*K8</f>
        <v>0</v>
      </c>
      <c r="L37" t="s">
        <v>30</v>
      </c>
      <c r="M37">
        <v>0</v>
      </c>
      <c r="O37" t="s">
        <v>35</v>
      </c>
    </row>
    <row r="38" spans="11:15" x14ac:dyDescent="0.25">
      <c r="K38">
        <f>+SUM(N13:R13)+M12-2*L8</f>
        <v>0</v>
      </c>
      <c r="L38" t="s">
        <v>30</v>
      </c>
      <c r="M38">
        <v>0</v>
      </c>
    </row>
    <row r="39" spans="11:15" x14ac:dyDescent="0.25">
      <c r="K39">
        <f>+SUM(O14:R14)+N12+N13-2*M8</f>
        <v>0</v>
      </c>
      <c r="L39" t="s">
        <v>30</v>
      </c>
      <c r="M39">
        <v>0</v>
      </c>
    </row>
    <row r="40" spans="11:15" x14ac:dyDescent="0.25">
      <c r="K40">
        <f>+SUM(P15:R15)+SUM(O12:O14)-2*N8</f>
        <v>0</v>
      </c>
      <c r="L40" t="s">
        <v>30</v>
      </c>
      <c r="M40">
        <v>0</v>
      </c>
    </row>
    <row r="41" spans="11:15" x14ac:dyDescent="0.25">
      <c r="K41">
        <f>+SUM(Q16:R16)+SUM(P12:P15)-2*O8</f>
        <v>0</v>
      </c>
      <c r="L41" t="s">
        <v>30</v>
      </c>
      <c r="M41">
        <v>0</v>
      </c>
    </row>
    <row r="42" spans="11:15" x14ac:dyDescent="0.25">
      <c r="K42">
        <f>+SUM(R17)+SUM(Q12:Q16)-2*P8</f>
        <v>0</v>
      </c>
      <c r="L42" t="s">
        <v>30</v>
      </c>
      <c r="M42">
        <v>0</v>
      </c>
    </row>
    <row r="43" spans="11:15" x14ac:dyDescent="0.25">
      <c r="K43">
        <f>+SUM(R12:R17)-2*Q8</f>
        <v>0</v>
      </c>
      <c r="L43" t="s">
        <v>30</v>
      </c>
      <c r="M43">
        <v>0</v>
      </c>
    </row>
    <row r="44" spans="11:15" x14ac:dyDescent="0.25">
      <c r="K44">
        <f>+SUM(M12:R12)+SUM(N13:R13)+SUM(O14:R14)+SUM(P15:R15)+SUM(Q16:R16)+R17</f>
        <v>4</v>
      </c>
      <c r="L44" t="s">
        <v>30</v>
      </c>
      <c r="M44">
        <v>4</v>
      </c>
      <c r="O44" t="s">
        <v>36</v>
      </c>
    </row>
    <row r="45" spans="11:15" x14ac:dyDescent="0.25">
      <c r="K45">
        <f>+SUM(M20:R20)-K10-2*(1-K8)</f>
        <v>0</v>
      </c>
      <c r="L45" t="s">
        <v>30</v>
      </c>
      <c r="M45">
        <v>0</v>
      </c>
      <c r="O45" t="s">
        <v>40</v>
      </c>
    </row>
    <row r="46" spans="11:15" x14ac:dyDescent="0.25">
      <c r="K46">
        <f>+SUM(N21:R21)+M20-L10-2*(1-L8)</f>
        <v>0</v>
      </c>
      <c r="L46" t="s">
        <v>30</v>
      </c>
      <c r="M46">
        <v>0</v>
      </c>
    </row>
    <row r="47" spans="11:15" x14ac:dyDescent="0.25">
      <c r="K47">
        <f>+SUM(O22:R22)+SUM(N20:N21)-M10-2*(1-M8)</f>
        <v>0</v>
      </c>
      <c r="L47" t="s">
        <v>30</v>
      </c>
      <c r="M47">
        <v>0</v>
      </c>
    </row>
    <row r="48" spans="11:15" x14ac:dyDescent="0.25">
      <c r="K48">
        <f>+SUM(P23:R23)+SUM(O20:O22)-N10-2*(1-N8)</f>
        <v>0</v>
      </c>
      <c r="L48" t="s">
        <v>30</v>
      </c>
      <c r="M48">
        <v>0</v>
      </c>
    </row>
    <row r="49" spans="11:15" x14ac:dyDescent="0.25">
      <c r="K49">
        <f>+SUM(Q24:R24)+SUM(P20:P23)-O10-2*(1-O8)</f>
        <v>0</v>
      </c>
      <c r="L49" t="s">
        <v>30</v>
      </c>
      <c r="M49">
        <v>0</v>
      </c>
    </row>
    <row r="50" spans="11:15" x14ac:dyDescent="0.25">
      <c r="K50">
        <f>+SUM(R25)+SUM(Q20:Q24)-P10-2*(1-P8)</f>
        <v>0</v>
      </c>
      <c r="L50" t="s">
        <v>30</v>
      </c>
      <c r="M50">
        <v>0</v>
      </c>
    </row>
    <row r="51" spans="11:15" x14ac:dyDescent="0.25">
      <c r="K51">
        <f>+SUM(R20:R25)-Q10-2*(1-Q8)</f>
        <v>0</v>
      </c>
      <c r="L51" t="s">
        <v>30</v>
      </c>
      <c r="M51">
        <v>0</v>
      </c>
    </row>
    <row r="52" spans="11:15" x14ac:dyDescent="0.25">
      <c r="K52">
        <f>+SUM(L20:R25)</f>
        <v>4</v>
      </c>
      <c r="L52" t="s">
        <v>30</v>
      </c>
      <c r="M52">
        <v>4</v>
      </c>
      <c r="O52" t="s">
        <v>39</v>
      </c>
    </row>
    <row r="53" spans="11:15" x14ac:dyDescent="0.25">
      <c r="K53">
        <f>+M12+M20</f>
        <v>0</v>
      </c>
      <c r="L53" t="s">
        <v>34</v>
      </c>
      <c r="M53">
        <v>1</v>
      </c>
      <c r="O53" t="s">
        <v>41</v>
      </c>
    </row>
    <row r="54" spans="11:15" x14ac:dyDescent="0.25">
      <c r="K54">
        <f>+N12+N20</f>
        <v>0</v>
      </c>
      <c r="L54" t="s">
        <v>34</v>
      </c>
      <c r="M54">
        <v>1</v>
      </c>
    </row>
    <row r="55" spans="11:15" x14ac:dyDescent="0.25">
      <c r="K55">
        <f>+N13+N21</f>
        <v>1</v>
      </c>
      <c r="L55" t="s">
        <v>34</v>
      </c>
      <c r="M55">
        <v>1</v>
      </c>
    </row>
    <row r="56" spans="11:15" x14ac:dyDescent="0.25">
      <c r="K56">
        <f>+O12+O20</f>
        <v>1</v>
      </c>
      <c r="L56" t="s">
        <v>34</v>
      </c>
      <c r="M56">
        <v>1</v>
      </c>
    </row>
    <row r="57" spans="11:15" x14ac:dyDescent="0.25">
      <c r="K57">
        <f t="shared" ref="K57:K58" si="0">+O13+O21</f>
        <v>0</v>
      </c>
      <c r="L57" t="s">
        <v>34</v>
      </c>
      <c r="M57">
        <v>1</v>
      </c>
    </row>
    <row r="58" spans="11:15" x14ac:dyDescent="0.25">
      <c r="K58">
        <f t="shared" si="0"/>
        <v>1</v>
      </c>
      <c r="L58" t="s">
        <v>34</v>
      </c>
      <c r="M58">
        <v>1</v>
      </c>
    </row>
    <row r="59" spans="11:15" x14ac:dyDescent="0.25">
      <c r="K59">
        <f>+P12+P20</f>
        <v>0</v>
      </c>
      <c r="L59" t="s">
        <v>34</v>
      </c>
      <c r="M59">
        <v>1</v>
      </c>
    </row>
    <row r="60" spans="11:15" x14ac:dyDescent="0.25">
      <c r="K60">
        <f t="shared" ref="K60:K62" si="1">+P13+P21</f>
        <v>1</v>
      </c>
      <c r="L60" t="s">
        <v>34</v>
      </c>
      <c r="M60">
        <v>1</v>
      </c>
    </row>
    <row r="61" spans="11:15" x14ac:dyDescent="0.25">
      <c r="K61">
        <f t="shared" si="1"/>
        <v>0</v>
      </c>
      <c r="L61" t="s">
        <v>34</v>
      </c>
      <c r="M61">
        <v>1</v>
      </c>
    </row>
    <row r="62" spans="11:15" x14ac:dyDescent="0.25">
      <c r="K62">
        <f t="shared" si="1"/>
        <v>0</v>
      </c>
      <c r="L62" t="s">
        <v>34</v>
      </c>
      <c r="M62">
        <v>1</v>
      </c>
    </row>
    <row r="63" spans="11:15" x14ac:dyDescent="0.25">
      <c r="K63">
        <f>+Q12+Q20</f>
        <v>1</v>
      </c>
      <c r="L63" t="s">
        <v>34</v>
      </c>
      <c r="M63">
        <v>1</v>
      </c>
    </row>
    <row r="64" spans="11:15" x14ac:dyDescent="0.25">
      <c r="K64">
        <f t="shared" ref="K64:K67" si="2">+Q13+Q21</f>
        <v>0</v>
      </c>
      <c r="L64" t="s">
        <v>34</v>
      </c>
      <c r="M64">
        <v>1</v>
      </c>
    </row>
    <row r="65" spans="11:14" x14ac:dyDescent="0.25">
      <c r="K65">
        <f t="shared" si="2"/>
        <v>0</v>
      </c>
      <c r="L65" t="s">
        <v>34</v>
      </c>
      <c r="M65">
        <v>1</v>
      </c>
    </row>
    <row r="66" spans="11:14" x14ac:dyDescent="0.25">
      <c r="K66">
        <f t="shared" si="2"/>
        <v>0</v>
      </c>
      <c r="L66" t="s">
        <v>34</v>
      </c>
      <c r="M66">
        <v>1</v>
      </c>
    </row>
    <row r="67" spans="11:14" x14ac:dyDescent="0.25">
      <c r="K67">
        <f t="shared" si="2"/>
        <v>1</v>
      </c>
      <c r="L67" t="s">
        <v>34</v>
      </c>
      <c r="M67">
        <v>1</v>
      </c>
    </row>
    <row r="68" spans="11:14" x14ac:dyDescent="0.25">
      <c r="K68">
        <f>+R12+R20</f>
        <v>0</v>
      </c>
      <c r="L68" t="s">
        <v>34</v>
      </c>
      <c r="M68">
        <v>1</v>
      </c>
    </row>
    <row r="69" spans="11:14" x14ac:dyDescent="0.25">
      <c r="K69">
        <f t="shared" ref="K69:K73" si="3">+R13+R21</f>
        <v>1</v>
      </c>
      <c r="L69" t="s">
        <v>34</v>
      </c>
      <c r="M69">
        <v>1</v>
      </c>
    </row>
    <row r="70" spans="11:14" x14ac:dyDescent="0.25">
      <c r="K70">
        <f t="shared" si="3"/>
        <v>0</v>
      </c>
      <c r="L70" t="s">
        <v>34</v>
      </c>
      <c r="M70">
        <v>1</v>
      </c>
    </row>
    <row r="71" spans="11:14" x14ac:dyDescent="0.25">
      <c r="K71">
        <f t="shared" si="3"/>
        <v>1</v>
      </c>
      <c r="L71" t="s">
        <v>34</v>
      </c>
      <c r="M71">
        <v>1</v>
      </c>
    </row>
    <row r="72" spans="11:14" x14ac:dyDescent="0.25">
      <c r="K72">
        <f t="shared" si="3"/>
        <v>0</v>
      </c>
      <c r="L72" t="s">
        <v>34</v>
      </c>
      <c r="M72">
        <v>1</v>
      </c>
    </row>
    <row r="73" spans="11:14" x14ac:dyDescent="0.25">
      <c r="K73">
        <f t="shared" si="3"/>
        <v>0</v>
      </c>
      <c r="L73" t="s">
        <v>34</v>
      </c>
      <c r="M73">
        <v>1</v>
      </c>
    </row>
    <row r="74" spans="11:14" x14ac:dyDescent="0.25">
      <c r="K74">
        <f>+V8-1/2*K8-1/2*L8</f>
        <v>-0.5</v>
      </c>
      <c r="L74" t="s">
        <v>34</v>
      </c>
      <c r="M74">
        <v>0</v>
      </c>
      <c r="N74" t="s">
        <v>44</v>
      </c>
    </row>
    <row r="75" spans="11:14" x14ac:dyDescent="0.25">
      <c r="K75">
        <f>+W8-1/2*K$8-1/2*M$8</f>
        <v>-0.5</v>
      </c>
      <c r="L75" t="s">
        <v>34</v>
      </c>
      <c r="M75">
        <v>0</v>
      </c>
    </row>
    <row r="76" spans="11:14" x14ac:dyDescent="0.25">
      <c r="K76">
        <f>+W9-1/2*L$8-1/2*M$8</f>
        <v>0</v>
      </c>
      <c r="L76" t="s">
        <v>34</v>
      </c>
      <c r="M76">
        <v>0</v>
      </c>
    </row>
    <row r="77" spans="11:14" x14ac:dyDescent="0.25">
      <c r="K77">
        <f>+X8-1/2*K8-1/2*N8</f>
        <v>-0.5</v>
      </c>
      <c r="L77" t="s">
        <v>34</v>
      </c>
      <c r="M77">
        <v>0</v>
      </c>
    </row>
    <row r="78" spans="11:14" x14ac:dyDescent="0.25">
      <c r="K78">
        <f>+X9-1/2*L8-1/2*N8</f>
        <v>0</v>
      </c>
      <c r="L78" t="s">
        <v>34</v>
      </c>
      <c r="M78">
        <v>0</v>
      </c>
    </row>
    <row r="79" spans="11:14" x14ac:dyDescent="0.25">
      <c r="K79">
        <f>+X10-1/2*M8-1/2*N8</f>
        <v>0</v>
      </c>
      <c r="L79" t="s">
        <v>34</v>
      </c>
      <c r="M79">
        <v>0</v>
      </c>
    </row>
    <row r="80" spans="11:14" x14ac:dyDescent="0.25">
      <c r="K80">
        <f>+Y8-1/2*K8-1/2*$O$8</f>
        <v>0</v>
      </c>
      <c r="L80" t="s">
        <v>34</v>
      </c>
      <c r="M80">
        <v>0</v>
      </c>
    </row>
    <row r="81" spans="11:14" x14ac:dyDescent="0.25">
      <c r="K81">
        <f>+Y9-1/2*L8-1/2*$O$8</f>
        <v>-0.5</v>
      </c>
      <c r="L81" t="s">
        <v>34</v>
      </c>
      <c r="M81">
        <v>0</v>
      </c>
    </row>
    <row r="82" spans="11:14" x14ac:dyDescent="0.25">
      <c r="K82">
        <f>+Y10-1/2*M8-1/2*$O$8</f>
        <v>-0.5</v>
      </c>
      <c r="L82" t="s">
        <v>34</v>
      </c>
      <c r="M82">
        <v>0</v>
      </c>
    </row>
    <row r="83" spans="11:14" x14ac:dyDescent="0.25">
      <c r="K83">
        <f>+Y11-1/2*N8-1/2*$O$8</f>
        <v>-0.5</v>
      </c>
      <c r="L83" t="s">
        <v>34</v>
      </c>
      <c r="M83">
        <v>0</v>
      </c>
    </row>
    <row r="84" spans="11:14" x14ac:dyDescent="0.25">
      <c r="K84">
        <f>+Z8-1/2*K$8-1/2*$P$8</f>
        <v>0</v>
      </c>
      <c r="L84" t="s">
        <v>34</v>
      </c>
      <c r="M84">
        <v>0</v>
      </c>
    </row>
    <row r="85" spans="11:14" x14ac:dyDescent="0.25">
      <c r="K85">
        <f>+Z9-1/2*L$8-1/2*$P$8</f>
        <v>-0.5</v>
      </c>
      <c r="L85" t="s">
        <v>34</v>
      </c>
      <c r="M85">
        <v>0</v>
      </c>
    </row>
    <row r="86" spans="11:14" x14ac:dyDescent="0.25">
      <c r="K86">
        <f>+Z10-1/2*M$8-1/2*$P$8</f>
        <v>-0.5</v>
      </c>
      <c r="L86" t="s">
        <v>34</v>
      </c>
      <c r="M86">
        <v>0</v>
      </c>
    </row>
    <row r="87" spans="11:14" x14ac:dyDescent="0.25">
      <c r="K87">
        <f>+Z11-1/2*N$8-1/2*$P$8</f>
        <v>-0.5</v>
      </c>
      <c r="L87" t="s">
        <v>34</v>
      </c>
      <c r="M87">
        <v>0</v>
      </c>
    </row>
    <row r="88" spans="11:14" x14ac:dyDescent="0.25">
      <c r="K88">
        <f>+Z12-1/2*O$8-1/2*$P$8</f>
        <v>0</v>
      </c>
      <c r="L88" t="s">
        <v>34</v>
      </c>
      <c r="M88">
        <v>0</v>
      </c>
    </row>
    <row r="89" spans="11:14" x14ac:dyDescent="0.25">
      <c r="K89">
        <f>+AA8-1/2*K$8-1/2*$Q$8</f>
        <v>-0.5</v>
      </c>
      <c r="L89" t="s">
        <v>34</v>
      </c>
      <c r="M89">
        <v>0</v>
      </c>
    </row>
    <row r="90" spans="11:14" x14ac:dyDescent="0.25">
      <c r="K90">
        <f>+AA9-1/2*L$8-1/2*$Q$8</f>
        <v>0</v>
      </c>
      <c r="L90" t="s">
        <v>34</v>
      </c>
      <c r="M90">
        <v>0</v>
      </c>
    </row>
    <row r="91" spans="11:14" x14ac:dyDescent="0.25">
      <c r="K91">
        <f>+AA10-1/2*M$8-1/2*$Q$8</f>
        <v>0</v>
      </c>
      <c r="L91" t="s">
        <v>34</v>
      </c>
      <c r="M91">
        <v>0</v>
      </c>
    </row>
    <row r="92" spans="11:14" x14ac:dyDescent="0.25">
      <c r="K92">
        <f>+AA11-1/2*N$8-1/2*$Q$8</f>
        <v>0</v>
      </c>
      <c r="L92" t="s">
        <v>34</v>
      </c>
      <c r="M92">
        <v>0</v>
      </c>
    </row>
    <row r="93" spans="11:14" x14ac:dyDescent="0.25">
      <c r="K93">
        <f>+AA12-1/2*O$8-1/2*$Q$8</f>
        <v>-0.5</v>
      </c>
      <c r="L93" t="s">
        <v>34</v>
      </c>
      <c r="M93">
        <v>0</v>
      </c>
    </row>
    <row r="94" spans="11:14" x14ac:dyDescent="0.25">
      <c r="K94">
        <f>+AA13-1/2*P$8-1/2*$Q$8</f>
        <v>-0.5</v>
      </c>
      <c r="L94" t="s">
        <v>34</v>
      </c>
      <c r="M94">
        <v>0</v>
      </c>
    </row>
    <row r="95" spans="11:14" x14ac:dyDescent="0.25">
      <c r="K95">
        <f>+SUM(U8:AA13)</f>
        <v>6</v>
      </c>
      <c r="L95" t="s">
        <v>30</v>
      </c>
      <c r="M95">
        <v>6</v>
      </c>
      <c r="N95" t="s">
        <v>46</v>
      </c>
    </row>
    <row r="96" spans="11:14" x14ac:dyDescent="0.25">
      <c r="K96">
        <f>+M12-(1-K10)-(1-L10)</f>
        <v>-1</v>
      </c>
      <c r="L96" t="s">
        <v>34</v>
      </c>
      <c r="M96">
        <v>0</v>
      </c>
      <c r="N96" t="s">
        <v>45</v>
      </c>
    </row>
    <row r="97" spans="11:13" x14ac:dyDescent="0.25">
      <c r="K97">
        <f>+N12-(1-K10)-(1-M10)</f>
        <v>-2</v>
      </c>
      <c r="L97" t="s">
        <v>34</v>
      </c>
      <c r="M97">
        <v>0</v>
      </c>
    </row>
    <row r="98" spans="11:13" x14ac:dyDescent="0.25">
      <c r="K98">
        <f>+N13-(1-L10)-(1-M10)</f>
        <v>0</v>
      </c>
      <c r="L98" t="s">
        <v>34</v>
      </c>
      <c r="M98">
        <v>0</v>
      </c>
    </row>
    <row r="99" spans="11:13" x14ac:dyDescent="0.25">
      <c r="K99">
        <f>+O12-(1-K10)-(1-$N$10)</f>
        <v>-1</v>
      </c>
      <c r="L99" t="s">
        <v>34</v>
      </c>
      <c r="M99">
        <v>0</v>
      </c>
    </row>
    <row r="100" spans="11:13" x14ac:dyDescent="0.25">
      <c r="K100">
        <f>+O13-(1-L10)-(1-$N$10)</f>
        <v>0</v>
      </c>
      <c r="L100" t="s">
        <v>34</v>
      </c>
      <c r="M100">
        <v>0</v>
      </c>
    </row>
    <row r="101" spans="11:13" x14ac:dyDescent="0.25">
      <c r="K101">
        <f>+O14-(1-M10)-(1-$N$10)</f>
        <v>0</v>
      </c>
      <c r="L101" t="s">
        <v>34</v>
      </c>
      <c r="M101">
        <v>0</v>
      </c>
    </row>
    <row r="102" spans="11:13" x14ac:dyDescent="0.25">
      <c r="K102">
        <f>+P12-(1-K10)-(1-$O$10)</f>
        <v>-2</v>
      </c>
      <c r="L102" t="s">
        <v>34</v>
      </c>
      <c r="M102">
        <v>0</v>
      </c>
    </row>
    <row r="103" spans="11:13" x14ac:dyDescent="0.25">
      <c r="K103">
        <f>+P13-(1-L10)-(1-$O$10)</f>
        <v>-1</v>
      </c>
      <c r="L103" t="s">
        <v>34</v>
      </c>
      <c r="M103">
        <v>0</v>
      </c>
    </row>
    <row r="104" spans="11:13" x14ac:dyDescent="0.25">
      <c r="K104">
        <f>+P14-(1-M10)-(1-$O$10)</f>
        <v>-2</v>
      </c>
      <c r="L104" t="s">
        <v>34</v>
      </c>
      <c r="M104">
        <v>0</v>
      </c>
    </row>
    <row r="105" spans="11:13" x14ac:dyDescent="0.25">
      <c r="K105">
        <f>+P15-(1-N10)-(1-$O$10)</f>
        <v>-1</v>
      </c>
      <c r="L105" t="s">
        <v>34</v>
      </c>
      <c r="M105">
        <v>0</v>
      </c>
    </row>
    <row r="106" spans="11:13" x14ac:dyDescent="0.25">
      <c r="K106">
        <f>+Q12-(1-K10)-(1-$P$10)</f>
        <v>-2</v>
      </c>
      <c r="L106" t="s">
        <v>34</v>
      </c>
      <c r="M106">
        <v>0</v>
      </c>
    </row>
    <row r="107" spans="11:13" x14ac:dyDescent="0.25">
      <c r="K107">
        <f>+Q13-(1-L10)-(1-$P$10)</f>
        <v>-1</v>
      </c>
      <c r="L107" t="s">
        <v>34</v>
      </c>
      <c r="M107">
        <v>0</v>
      </c>
    </row>
    <row r="108" spans="11:13" x14ac:dyDescent="0.25">
      <c r="K108">
        <f>+Q14-(1-M10)-(1-$P$10)</f>
        <v>-2</v>
      </c>
      <c r="L108" t="s">
        <v>34</v>
      </c>
      <c r="M108">
        <v>0</v>
      </c>
    </row>
    <row r="109" spans="11:13" x14ac:dyDescent="0.25">
      <c r="K109">
        <f>+Q15-(1-N10)-(1-$P$10)</f>
        <v>-1</v>
      </c>
      <c r="L109" t="s">
        <v>34</v>
      </c>
      <c r="M109">
        <v>0</v>
      </c>
    </row>
    <row r="110" spans="11:13" x14ac:dyDescent="0.25">
      <c r="K110">
        <f>+Q16-(1-O10)-(1-$P$10)</f>
        <v>-2</v>
      </c>
      <c r="L110" t="s">
        <v>34</v>
      </c>
      <c r="M110">
        <v>0</v>
      </c>
    </row>
    <row r="111" spans="11:13" x14ac:dyDescent="0.25">
      <c r="K111">
        <f>+R12-(1-K10)-(1-$Q$10)</f>
        <v>-2</v>
      </c>
      <c r="L111" t="s">
        <v>34</v>
      </c>
      <c r="M111">
        <v>0</v>
      </c>
    </row>
    <row r="112" spans="11:13" x14ac:dyDescent="0.25">
      <c r="K112">
        <f>+R13-(1-L10)-(1-$Q$10)</f>
        <v>0</v>
      </c>
      <c r="L112" t="s">
        <v>34</v>
      </c>
      <c r="M112">
        <v>0</v>
      </c>
    </row>
    <row r="113" spans="11:13" x14ac:dyDescent="0.25">
      <c r="K113">
        <f>+R14-(1-M10)-(1-$Q$10)</f>
        <v>-2</v>
      </c>
      <c r="L113" t="s">
        <v>34</v>
      </c>
      <c r="M113">
        <v>0</v>
      </c>
    </row>
    <row r="114" spans="11:13" x14ac:dyDescent="0.25">
      <c r="K114">
        <f>+R15-(1-N10)-(1-$Q$10)</f>
        <v>0</v>
      </c>
      <c r="L114" t="s">
        <v>34</v>
      </c>
      <c r="M114">
        <v>0</v>
      </c>
    </row>
    <row r="115" spans="11:13" x14ac:dyDescent="0.25">
      <c r="K115">
        <f>+R16-(1-O10)-(1-$Q$10)</f>
        <v>-2</v>
      </c>
      <c r="L115" t="s">
        <v>34</v>
      </c>
      <c r="M115">
        <v>0</v>
      </c>
    </row>
    <row r="116" spans="11:13" x14ac:dyDescent="0.25">
      <c r="K116">
        <f>+R17-(1-P10)-(1-$Q$10)</f>
        <v>-2</v>
      </c>
      <c r="L116" t="s">
        <v>34</v>
      </c>
      <c r="M1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 Max</vt:lpstr>
      <vt:lpstr>Cost Minimum</vt:lpstr>
      <vt:lpstr>Profit 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ramazan</dc:creator>
  <cp:lastModifiedBy>ramazan</cp:lastModifiedBy>
  <dcterms:created xsi:type="dcterms:W3CDTF">2018-12-23T18:53:10Z</dcterms:created>
  <dcterms:modified xsi:type="dcterms:W3CDTF">2018-12-30T21:56:38Z</dcterms:modified>
</cp:coreProperties>
</file>