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autoCompressPictures="0"/>
  <bookViews>
    <workbookView xWindow="1060" yWindow="5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97" i="1" l="1"/>
  <c r="K96" i="1"/>
  <c r="K95" i="1"/>
  <c r="K94" i="1"/>
  <c r="M69" i="1"/>
  <c r="M68" i="1"/>
  <c r="M67" i="1"/>
  <c r="M66" i="1"/>
  <c r="J80" i="1"/>
  <c r="J79" i="1"/>
  <c r="J78" i="1"/>
  <c r="J77" i="1"/>
  <c r="C93" i="1"/>
  <c r="K88" i="1"/>
  <c r="K87" i="1"/>
  <c r="K86" i="1"/>
  <c r="K85" i="1"/>
  <c r="C89" i="1"/>
  <c r="C88" i="1"/>
  <c r="C87" i="1"/>
  <c r="C86" i="1"/>
  <c r="C81" i="1"/>
  <c r="C80" i="1"/>
  <c r="C79" i="1"/>
  <c r="C78" i="1"/>
  <c r="C73" i="1"/>
  <c r="C72" i="1"/>
  <c r="C71" i="1"/>
  <c r="C70" i="1"/>
  <c r="C65" i="1"/>
  <c r="C64" i="1"/>
  <c r="C63" i="1"/>
  <c r="C62" i="1"/>
  <c r="C57" i="1"/>
  <c r="C56" i="1"/>
  <c r="C55" i="1"/>
  <c r="C54" i="1"/>
  <c r="C47" i="1"/>
  <c r="C46" i="1"/>
  <c r="C45" i="1"/>
  <c r="C44" i="1"/>
  <c r="C39" i="1"/>
  <c r="C38" i="1"/>
  <c r="C37" i="1"/>
  <c r="C36" i="1"/>
  <c r="C30" i="1"/>
  <c r="C29" i="1"/>
  <c r="C28" i="1"/>
  <c r="C27" i="1"/>
  <c r="B12" i="1"/>
  <c r="C13" i="1"/>
  <c r="C14" i="1"/>
  <c r="C12" i="1"/>
  <c r="C11" i="1"/>
  <c r="C22" i="1"/>
  <c r="C21" i="1"/>
  <c r="C20" i="1"/>
  <c r="C19" i="1"/>
  <c r="D3" i="1"/>
  <c r="E3" i="1"/>
  <c r="D4" i="1"/>
  <c r="E4" i="1"/>
  <c r="D2" i="1"/>
  <c r="E2" i="1"/>
</calcChain>
</file>

<file path=xl/sharedStrings.xml><?xml version="1.0" encoding="utf-8"?>
<sst xmlns="http://schemas.openxmlformats.org/spreadsheetml/2006/main" count="81" uniqueCount="32">
  <si>
    <t># photons</t>
  </si>
  <si>
    <t>simulation time</t>
  </si>
  <si>
    <t>real runtime (s)</t>
  </si>
  <si>
    <t>difference</t>
  </si>
  <si>
    <t>scale ratio</t>
  </si>
  <si>
    <t>REFLECT</t>
  </si>
  <si>
    <t>VACUUM</t>
  </si>
  <si>
    <t>l1-1</t>
  </si>
  <si>
    <t>l1-0.9</t>
  </si>
  <si>
    <t>l1-0.8</t>
  </si>
  <si>
    <t xml:space="preserve"> </t>
  </si>
  <si>
    <t>l1-0.6</t>
  </si>
  <si>
    <t>l1-0.6l2-0.8</t>
  </si>
  <si>
    <t>l1-0.6l2-0.8|0.9</t>
  </si>
  <si>
    <t>=</t>
  </si>
  <si>
    <t>l1-0.6l2-0.8|3-0.6</t>
  </si>
  <si>
    <t>L1=0.6,L2=0.6, L3=1.0</t>
  </si>
  <si>
    <t>L1=0.6,L2=0.6, L3=0.6</t>
  </si>
  <si>
    <t>L1-dcache-loads</t>
  </si>
  <si>
    <t>L1-dcache-load-misses</t>
  </si>
  <si>
    <t>LLC-loads</t>
  </si>
  <si>
    <t>LLC-load-misses</t>
  </si>
  <si>
    <t>hit rate</t>
  </si>
  <si>
    <t>L1=0.5,L2=0.5, L3=0.5</t>
  </si>
  <si>
    <t>L1=0.4,L2=0.4, L3=0.4</t>
  </si>
  <si>
    <t>L1=0.96,L2=0.96, L3=0.96</t>
  </si>
  <si>
    <t>.9,.9,.5</t>
  </si>
  <si>
    <t>1.3229182349180768, 2.827715436095, 3.1252907306873077, 4.629667082895</t>
  </si>
  <si>
    <t>.9,.9,0</t>
  </si>
  <si>
    <t>1.491419922918077, 3.187593026095, 3.5230139926873076, 5.218710452895</t>
  </si>
  <si>
    <t>1.154416546918077, 2.467837812095, 2.7275674686873077, 4.040623678895001</t>
  </si>
  <si>
    <t>.9,.9,1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</si>
</sst>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4" fillId="0" borderId="0" xfId="0" applyFont="1"/>
    <xf numFmtId="3" fontId="0" fillId="0" borderId="0" xfId="0" applyNumberFormat="1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Moonlight</a:t>
            </a:r>
            <a:r>
              <a:rPr lang="en-US" baseline="0"/>
              <a:t> runtime comparison</a:t>
            </a:r>
          </a:p>
          <a:p>
            <a:pPr>
              <a:defRPr/>
            </a:pPr>
            <a:r>
              <a:rPr lang="en-US" baseline="0"/>
              <a:t>(1-timestep-transport_photon function)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simulation time</c:v>
                </c:pt>
              </c:strCache>
            </c:strRef>
          </c:tx>
          <c:xVal>
            <c:numRef>
              <c:f>Sheet1!$A$2:$A$4</c:f>
              <c:numCache>
                <c:formatCode>General</c:formatCode>
                <c:ptCount val="3"/>
                <c:pt idx="0">
                  <c:v>80000.0</c:v>
                </c:pt>
                <c:pt idx="1">
                  <c:v>180000.0</c:v>
                </c:pt>
                <c:pt idx="2">
                  <c:v>300000.0</c:v>
                </c:pt>
              </c:numCache>
            </c:numRef>
          </c:xVal>
          <c:yVal>
            <c:numRef>
              <c:f>Sheet1!$B$2:$B$4</c:f>
              <c:numCache>
                <c:formatCode>General</c:formatCode>
                <c:ptCount val="3"/>
                <c:pt idx="0">
                  <c:v>1.18</c:v>
                </c:pt>
                <c:pt idx="1">
                  <c:v>2.5</c:v>
                </c:pt>
                <c:pt idx="2">
                  <c:v>4.1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real runtime (s)</c:v>
                </c:pt>
              </c:strCache>
            </c:strRef>
          </c:tx>
          <c:xVal>
            <c:numRef>
              <c:f>Sheet1!$A$2:$A$4</c:f>
              <c:numCache>
                <c:formatCode>General</c:formatCode>
                <c:ptCount val="3"/>
                <c:pt idx="0">
                  <c:v>80000.0</c:v>
                </c:pt>
                <c:pt idx="1">
                  <c:v>180000.0</c:v>
                </c:pt>
                <c:pt idx="2">
                  <c:v>300000.0</c:v>
                </c:pt>
              </c:numCache>
            </c:numRef>
          </c:xVal>
          <c:yVal>
            <c:numRef>
              <c:f>Sheet1!$C$2:$C$4</c:f>
              <c:numCache>
                <c:formatCode>General</c:formatCode>
                <c:ptCount val="3"/>
                <c:pt idx="0">
                  <c:v>0.8</c:v>
                </c:pt>
                <c:pt idx="1">
                  <c:v>1.78</c:v>
                </c:pt>
                <c:pt idx="2">
                  <c:v>2.98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796680"/>
        <c:axId val="-2119963768"/>
      </c:scatterChart>
      <c:valAx>
        <c:axId val="-2118796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</a:t>
                </a:r>
                <a:r>
                  <a:rPr lang="en-US" baseline="0"/>
                  <a:t> of photons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9963768"/>
        <c:crosses val="autoZero"/>
        <c:crossBetween val="midCat"/>
      </c:valAx>
      <c:valAx>
        <c:axId val="-2119963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</a:t>
                </a:r>
                <a:r>
                  <a:rPr lang="en-US" baseline="0"/>
                  <a:t> time (seconds)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87966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Moonlight</a:t>
            </a:r>
            <a:r>
              <a:rPr lang="en-US" baseline="0"/>
              <a:t> runtime comparison</a:t>
            </a:r>
          </a:p>
          <a:p>
            <a:pPr>
              <a:defRPr/>
            </a:pPr>
            <a:r>
              <a:rPr lang="en-US" baseline="0"/>
              <a:t>simulation L1=1 cache hit rate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simulation time</c:v>
                </c:pt>
              </c:strCache>
            </c:strRef>
          </c:tx>
          <c:xVal>
            <c:numRef>
              <c:f>Sheet1!$A$11:$A$14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Sheet1!$B$11:$B$14</c:f>
              <c:numCache>
                <c:formatCode>General</c:formatCode>
                <c:ptCount val="4"/>
                <c:pt idx="0">
                  <c:v>0.4</c:v>
                </c:pt>
                <c:pt idx="1">
                  <c:v>0.87</c:v>
                </c:pt>
                <c:pt idx="2">
                  <c:v>0.96</c:v>
                </c:pt>
                <c:pt idx="3">
                  <c:v>1.42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real runtime (s)</c:v>
                </c:pt>
              </c:strCache>
            </c:strRef>
          </c:tx>
          <c:xVal>
            <c:numRef>
              <c:f>Sheet1!$A$11:$A$14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Sheet1!$C$11:$C$14</c:f>
              <c:numCache>
                <c:formatCode>General</c:formatCode>
                <c:ptCount val="4"/>
                <c:pt idx="0">
                  <c:v>0.796666666666667</c:v>
                </c:pt>
                <c:pt idx="1">
                  <c:v>1.793333333333333</c:v>
                </c:pt>
                <c:pt idx="2">
                  <c:v>1.983333333333333</c:v>
                </c:pt>
                <c:pt idx="3">
                  <c:v>3.006666666666666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557208"/>
        <c:axId val="-2118551768"/>
      </c:scatterChart>
      <c:valAx>
        <c:axId val="-2118557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photons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8551768"/>
        <c:crosses val="autoZero"/>
        <c:crossBetween val="midCat"/>
      </c:valAx>
      <c:valAx>
        <c:axId val="-21185517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(seconds)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855720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Moonlight runtime comparison</a:t>
            </a:r>
          </a:p>
          <a:p>
            <a:pPr>
              <a:defRPr/>
            </a:pPr>
            <a:r>
              <a:rPr lang="en-US"/>
              <a:t>simultation</a:t>
            </a:r>
            <a:r>
              <a:rPr lang="en-US" baseline="0"/>
              <a:t> L1=0.9 cache hit rate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Sheet1!$B$26</c:f>
              <c:strCache>
                <c:ptCount val="1"/>
                <c:pt idx="0">
                  <c:v>simulation time</c:v>
                </c:pt>
              </c:strCache>
            </c:strRef>
          </c:tx>
          <c:xVal>
            <c:numRef>
              <c:f>Sheet1!$A$27:$A$30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Sheet1!$B$27:$B$30</c:f>
              <c:numCache>
                <c:formatCode>General</c:formatCode>
                <c:ptCount val="4"/>
                <c:pt idx="0">
                  <c:v>0.45</c:v>
                </c:pt>
                <c:pt idx="1">
                  <c:v>0.95</c:v>
                </c:pt>
                <c:pt idx="2">
                  <c:v>1.05</c:v>
                </c:pt>
                <c:pt idx="3">
                  <c:v>1.56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Sheet1!$C$26</c:f>
              <c:strCache>
                <c:ptCount val="1"/>
                <c:pt idx="0">
                  <c:v>real runtime (s)</c:v>
                </c:pt>
              </c:strCache>
            </c:strRef>
          </c:tx>
          <c:xVal>
            <c:numRef>
              <c:f>Sheet1!$A$27:$A$30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Sheet1!$C$27:$C$30</c:f>
              <c:numCache>
                <c:formatCode>General</c:formatCode>
                <c:ptCount val="4"/>
                <c:pt idx="0">
                  <c:v>0.796666666666667</c:v>
                </c:pt>
                <c:pt idx="1">
                  <c:v>1.793333333333333</c:v>
                </c:pt>
                <c:pt idx="2">
                  <c:v>1.983333333333333</c:v>
                </c:pt>
                <c:pt idx="3">
                  <c:v>3.006666666666666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811288"/>
        <c:axId val="-2119482600"/>
      </c:scatterChart>
      <c:valAx>
        <c:axId val="-21198112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photons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9482600"/>
        <c:crosses val="autoZero"/>
        <c:crossBetween val="midCat"/>
      </c:valAx>
      <c:valAx>
        <c:axId val="-211948260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98112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Moonlight</a:t>
            </a:r>
            <a:r>
              <a:rPr lang="en-US" baseline="0"/>
              <a:t> runtime comparison</a:t>
            </a:r>
          </a:p>
          <a:p>
            <a:pPr>
              <a:defRPr/>
            </a:pPr>
            <a:r>
              <a:rPr lang="en-US" baseline="0"/>
              <a:t>simulation L1=0.8 cache hit rate</a:t>
            </a:r>
          </a:p>
        </c:rich>
      </c:tx>
      <c:layout>
        <c:manualLayout>
          <c:xMode val="edge"/>
          <c:yMode val="edge"/>
          <c:x val="0.285609514779239"/>
          <c:y val="0.0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Sheet1!$B$35</c:f>
              <c:strCache>
                <c:ptCount val="1"/>
                <c:pt idx="0">
                  <c:v>simulation time</c:v>
                </c:pt>
              </c:strCache>
            </c:strRef>
          </c:tx>
          <c:xVal>
            <c:numRef>
              <c:f>Sheet1!$A$36:$A$39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Sheet1!$B$36:$B$39</c:f>
              <c:numCache>
                <c:formatCode>General</c:formatCode>
                <c:ptCount val="4"/>
                <c:pt idx="0">
                  <c:v>0.49</c:v>
                </c:pt>
                <c:pt idx="1">
                  <c:v>1.04</c:v>
                </c:pt>
                <c:pt idx="2">
                  <c:v>1.15</c:v>
                </c:pt>
                <c:pt idx="3">
                  <c:v>1.7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Sheet1!$C$35</c:f>
              <c:strCache>
                <c:ptCount val="1"/>
                <c:pt idx="0">
                  <c:v>real runtime (s)</c:v>
                </c:pt>
              </c:strCache>
            </c:strRef>
          </c:tx>
          <c:xVal>
            <c:numRef>
              <c:f>Sheet1!$A$36:$A$39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Sheet1!$C$36:$C$39</c:f>
              <c:numCache>
                <c:formatCode>General</c:formatCode>
                <c:ptCount val="4"/>
                <c:pt idx="0">
                  <c:v>0.796666666666667</c:v>
                </c:pt>
                <c:pt idx="1">
                  <c:v>1.793333333333333</c:v>
                </c:pt>
                <c:pt idx="2">
                  <c:v>1.983333333333333</c:v>
                </c:pt>
                <c:pt idx="3">
                  <c:v>3.006666666666666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008264"/>
        <c:axId val="-2119026744"/>
      </c:scatterChart>
      <c:valAx>
        <c:axId val="-21190082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photons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9026744"/>
        <c:crosses val="autoZero"/>
        <c:crossBetween val="midCat"/>
      </c:valAx>
      <c:valAx>
        <c:axId val="-21190267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  <a:r>
                  <a:rPr lang="en-US" baseline="0"/>
                  <a:t> 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90082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L1=0.6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Sheet1!$B$43</c:f>
              <c:strCache>
                <c:ptCount val="1"/>
                <c:pt idx="0">
                  <c:v>simulation time</c:v>
                </c:pt>
              </c:strCache>
            </c:strRef>
          </c:tx>
          <c:xVal>
            <c:numRef>
              <c:f>Sheet1!$A$44:$A$47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Sheet1!$B$44:$B$47</c:f>
              <c:numCache>
                <c:formatCode>General</c:formatCode>
                <c:ptCount val="4"/>
                <c:pt idx="0">
                  <c:v>0.57</c:v>
                </c:pt>
                <c:pt idx="1">
                  <c:v>1.21</c:v>
                </c:pt>
                <c:pt idx="2">
                  <c:v>1.34</c:v>
                </c:pt>
                <c:pt idx="3">
                  <c:v>1.98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Sheet1!$C$43</c:f>
              <c:strCache>
                <c:ptCount val="1"/>
                <c:pt idx="0">
                  <c:v>real runtime (s)</c:v>
                </c:pt>
              </c:strCache>
            </c:strRef>
          </c:tx>
          <c:xVal>
            <c:numRef>
              <c:f>Sheet1!$A$44:$A$47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Sheet1!$C$44:$C$47</c:f>
              <c:numCache>
                <c:formatCode>General</c:formatCode>
                <c:ptCount val="4"/>
                <c:pt idx="0">
                  <c:v>0.796666666666667</c:v>
                </c:pt>
                <c:pt idx="1">
                  <c:v>1.793333333333333</c:v>
                </c:pt>
                <c:pt idx="2">
                  <c:v>1.983333333333333</c:v>
                </c:pt>
                <c:pt idx="3">
                  <c:v>3.006666666666666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9404664"/>
        <c:axId val="-2118384104"/>
      </c:scatterChart>
      <c:valAx>
        <c:axId val="-21194046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#_photons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8384104"/>
        <c:crosses val="autoZero"/>
        <c:crossBetween val="midCat"/>
      </c:valAx>
      <c:valAx>
        <c:axId val="-2118384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94046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L1=0.6,</a:t>
            </a:r>
            <a:r>
              <a:rPr lang="en-US" baseline="0"/>
              <a:t> L2=0.8, L3=1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Sheet1!$B$53</c:f>
              <c:strCache>
                <c:ptCount val="1"/>
                <c:pt idx="0">
                  <c:v>simulation time</c:v>
                </c:pt>
              </c:strCache>
            </c:strRef>
          </c:tx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Sheet1!$A$54:$A$57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Sheet1!$B$54:$B$57</c:f>
              <c:numCache>
                <c:formatCode>General</c:formatCode>
                <c:ptCount val="4"/>
                <c:pt idx="0">
                  <c:v>0.67</c:v>
                </c:pt>
                <c:pt idx="1">
                  <c:v>1.44</c:v>
                </c:pt>
                <c:pt idx="2">
                  <c:v>1.59</c:v>
                </c:pt>
                <c:pt idx="3">
                  <c:v>2.35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Sheet1!$C$53</c:f>
              <c:strCache>
                <c:ptCount val="1"/>
                <c:pt idx="0">
                  <c:v>real runtime (s)</c:v>
                </c:pt>
              </c:strCache>
            </c:strRef>
          </c:tx>
          <c:dLbls>
            <c:dLbl>
              <c:idx val="1"/>
              <c:layout>
                <c:manualLayout>
                  <c:x val="-0.100328947368421"/>
                  <c:y val="-0.052341814711177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0.0509868421052632"/>
                  <c:y val="-0.0716253443526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xVal>
            <c:numRef>
              <c:f>Sheet1!$A$54:$A$57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Sheet1!$C$54:$C$57</c:f>
              <c:numCache>
                <c:formatCode>General</c:formatCode>
                <c:ptCount val="4"/>
                <c:pt idx="0">
                  <c:v>0.796666666666667</c:v>
                </c:pt>
                <c:pt idx="1">
                  <c:v>1.793333333333333</c:v>
                </c:pt>
                <c:pt idx="2">
                  <c:v>1.983333333333333</c:v>
                </c:pt>
                <c:pt idx="3">
                  <c:v>3.006666666666666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8896968"/>
        <c:axId val="-2118410104"/>
      </c:scatterChart>
      <c:valAx>
        <c:axId val="-21188969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photons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8410104"/>
        <c:crosses val="autoZero"/>
        <c:crossBetween val="midCat"/>
      </c:valAx>
      <c:valAx>
        <c:axId val="-21184101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88969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Moonlight</a:t>
            </a:r>
            <a:r>
              <a:rPr lang="en-US" baseline="0"/>
              <a:t> cache hit rate fit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Sheet1!$J$93</c:f>
              <c:strCache>
                <c:ptCount val="1"/>
                <c:pt idx="0">
                  <c:v>L1=0.96,L2=0.96, L3=0.96</c:v>
                </c:pt>
              </c:strCache>
            </c:strRef>
          </c:tx>
          <c:xVal>
            <c:numRef>
              <c:f>Sheet1!$I$94:$I$97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Sheet1!$J$94:$J$97</c:f>
              <c:numCache>
                <c:formatCode>General</c:formatCode>
                <c:ptCount val="4"/>
                <c:pt idx="0">
                  <c:v>0.83</c:v>
                </c:pt>
                <c:pt idx="1">
                  <c:v>1.79</c:v>
                </c:pt>
                <c:pt idx="2">
                  <c:v>1.98</c:v>
                </c:pt>
                <c:pt idx="3">
                  <c:v>2.93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Sheet1!$K$93</c:f>
              <c:strCache>
                <c:ptCount val="1"/>
                <c:pt idx="0">
                  <c:v>real runtime (s)</c:v>
                </c:pt>
              </c:strCache>
            </c:strRef>
          </c:tx>
          <c:xVal>
            <c:numRef>
              <c:f>Sheet1!$I$94:$I$97</c:f>
              <c:numCache>
                <c:formatCode>General</c:formatCode>
                <c:ptCount val="4"/>
                <c:pt idx="0">
                  <c:v>80000.0</c:v>
                </c:pt>
                <c:pt idx="1">
                  <c:v>180000.0</c:v>
                </c:pt>
                <c:pt idx="2">
                  <c:v>200000.0</c:v>
                </c:pt>
                <c:pt idx="3">
                  <c:v>300000.0</c:v>
                </c:pt>
              </c:numCache>
            </c:numRef>
          </c:xVal>
          <c:yVal>
            <c:numRef>
              <c:f>Sheet1!$K$94:$K$97</c:f>
              <c:numCache>
                <c:formatCode>General</c:formatCode>
                <c:ptCount val="4"/>
                <c:pt idx="0">
                  <c:v>0.796666666666667</c:v>
                </c:pt>
                <c:pt idx="1">
                  <c:v>1.793333333333333</c:v>
                </c:pt>
                <c:pt idx="2">
                  <c:v>1.983333333333333</c:v>
                </c:pt>
                <c:pt idx="3">
                  <c:v>3.006666666666666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117806280"/>
        <c:axId val="-2120542760"/>
      </c:scatterChart>
      <c:valAx>
        <c:axId val="-2117806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# photons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20542760"/>
        <c:crosses val="autoZero"/>
        <c:crossBetween val="midCat"/>
      </c:valAx>
      <c:valAx>
        <c:axId val="-21205427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runtime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17806280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812800</xdr:colOff>
      <xdr:row>3</xdr:row>
      <xdr:rowOff>25400</xdr:rowOff>
    </xdr:from>
    <xdr:to>
      <xdr:col>15</xdr:col>
      <xdr:colOff>279400</xdr:colOff>
      <xdr:row>28</xdr:row>
      <xdr:rowOff>165100</xdr:rowOff>
    </xdr:to>
    <xdr:graphicFrame macro="">
      <xdr:nvGraphicFramePr>
        <xdr:cNvPr id="2" name="Chart 1" title="running time comparison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495300</xdr:colOff>
      <xdr:row>11</xdr:row>
      <xdr:rowOff>12700</xdr:rowOff>
    </xdr:from>
    <xdr:to>
      <xdr:col>14</xdr:col>
      <xdr:colOff>736600</xdr:colOff>
      <xdr:row>38</xdr:row>
      <xdr:rowOff>50800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355600</xdr:colOff>
      <xdr:row>17</xdr:row>
      <xdr:rowOff>12700</xdr:rowOff>
    </xdr:from>
    <xdr:to>
      <xdr:col>15</xdr:col>
      <xdr:colOff>774700</xdr:colOff>
      <xdr:row>41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38100</xdr:colOff>
      <xdr:row>12</xdr:row>
      <xdr:rowOff>76200</xdr:rowOff>
    </xdr:from>
    <xdr:to>
      <xdr:col>15</xdr:col>
      <xdr:colOff>622300</xdr:colOff>
      <xdr:row>33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139700</xdr:colOff>
      <xdr:row>26</xdr:row>
      <xdr:rowOff>12700</xdr:rowOff>
    </xdr:from>
    <xdr:to>
      <xdr:col>15</xdr:col>
      <xdr:colOff>25400</xdr:colOff>
      <xdr:row>45</xdr:row>
      <xdr:rowOff>165100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584200</xdr:colOff>
      <xdr:row>29</xdr:row>
      <xdr:rowOff>114300</xdr:rowOff>
    </xdr:from>
    <xdr:to>
      <xdr:col>15</xdr:col>
      <xdr:colOff>50800</xdr:colOff>
      <xdr:row>53</xdr:row>
      <xdr:rowOff>152400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596900</xdr:colOff>
      <xdr:row>72</xdr:row>
      <xdr:rowOff>139700</xdr:rowOff>
    </xdr:from>
    <xdr:to>
      <xdr:col>15</xdr:col>
      <xdr:colOff>406400</xdr:colOff>
      <xdr:row>102</xdr:row>
      <xdr:rowOff>38100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showRuler="0" topLeftCell="A71" workbookViewId="0">
      <selection activeCell="A99" sqref="A99"/>
    </sheetView>
  </sheetViews>
  <sheetFormatPr baseColWidth="10" defaultRowHeight="15" x14ac:dyDescent="0"/>
  <cols>
    <col min="1" max="1" width="22.33203125" customWidth="1"/>
    <col min="2" max="2" width="14.83203125" customWidth="1"/>
    <col min="9" max="9" width="14.1640625" customWidth="1"/>
    <col min="10" max="10" width="19.33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80000</v>
      </c>
      <c r="B2">
        <v>1.18</v>
      </c>
      <c r="C2">
        <v>0.8</v>
      </c>
      <c r="D2">
        <f>B2-C2</f>
        <v>0.37999999999999989</v>
      </c>
      <c r="E2">
        <f>D2/C2*100</f>
        <v>47.499999999999986</v>
      </c>
    </row>
    <row r="3" spans="1:5">
      <c r="A3">
        <v>180000</v>
      </c>
      <c r="B3">
        <v>2.5</v>
      </c>
      <c r="C3">
        <v>1.78</v>
      </c>
      <c r="D3">
        <f t="shared" ref="D3:D4" si="0">B3-C3</f>
        <v>0.72</v>
      </c>
      <c r="E3">
        <f t="shared" ref="E3:E4" si="1">D3/C3*100</f>
        <v>40.449438202247187</v>
      </c>
    </row>
    <row r="4" spans="1:5">
      <c r="A4">
        <v>300000</v>
      </c>
      <c r="B4">
        <v>4.0999999999999996</v>
      </c>
      <c r="C4">
        <v>2.98</v>
      </c>
      <c r="D4">
        <f t="shared" si="0"/>
        <v>1.1199999999999997</v>
      </c>
      <c r="E4">
        <f t="shared" si="1"/>
        <v>37.583892617449656</v>
      </c>
    </row>
    <row r="9" spans="1:5">
      <c r="A9" t="s">
        <v>7</v>
      </c>
      <c r="B9" t="s">
        <v>5</v>
      </c>
    </row>
    <row r="10" spans="1:5">
      <c r="A10" s="1" t="s">
        <v>0</v>
      </c>
      <c r="B10" s="1" t="s">
        <v>1</v>
      </c>
      <c r="C10" s="1" t="s">
        <v>2</v>
      </c>
    </row>
    <row r="11" spans="1:5">
      <c r="A11" s="1">
        <v>80000</v>
      </c>
      <c r="B11" s="1">
        <v>0.4</v>
      </c>
      <c r="C11" s="1">
        <f>(0.8+0.8+0.79)/3</f>
        <v>0.79666666666666675</v>
      </c>
    </row>
    <row r="12" spans="1:5">
      <c r="A12" s="1">
        <v>180000</v>
      </c>
      <c r="B12" s="1">
        <f>0.87</f>
        <v>0.87</v>
      </c>
      <c r="C12" s="1">
        <f>(1.78+1.82+1.78)/3</f>
        <v>1.7933333333333332</v>
      </c>
    </row>
    <row r="13" spans="1:5">
      <c r="A13" s="1">
        <v>200000</v>
      </c>
      <c r="B13" s="1">
        <v>0.96</v>
      </c>
      <c r="C13" s="1">
        <f>(1.98+1.99+1.98)/3</f>
        <v>1.9833333333333332</v>
      </c>
    </row>
    <row r="14" spans="1:5">
      <c r="A14" s="1">
        <v>300000</v>
      </c>
      <c r="B14" s="1">
        <v>1.42</v>
      </c>
      <c r="C14" s="1">
        <f>(3.01+2.98+3.03)/3</f>
        <v>3.0066666666666664</v>
      </c>
    </row>
    <row r="17" spans="1:3">
      <c r="B17" t="s">
        <v>6</v>
      </c>
    </row>
    <row r="18" spans="1:3">
      <c r="A18" s="1" t="s">
        <v>0</v>
      </c>
      <c r="B18" s="1" t="s">
        <v>1</v>
      </c>
      <c r="C18" s="1" t="s">
        <v>2</v>
      </c>
    </row>
    <row r="19" spans="1:3">
      <c r="A19" s="1">
        <v>80000</v>
      </c>
      <c r="B19" s="1">
        <v>1.18</v>
      </c>
      <c r="C19" s="1">
        <f>(0.8+0.8+0.8)/3</f>
        <v>0.80000000000000016</v>
      </c>
    </row>
    <row r="20" spans="1:3">
      <c r="A20" s="1">
        <v>180000</v>
      </c>
      <c r="B20" s="1">
        <v>2.5</v>
      </c>
      <c r="C20" s="1">
        <f>(1.78+1.82)/3</f>
        <v>1.2</v>
      </c>
    </row>
    <row r="21" spans="1:3">
      <c r="A21" s="1">
        <v>200000</v>
      </c>
      <c r="B21" s="1"/>
      <c r="C21" s="1">
        <f>(1.98)/2</f>
        <v>0.99</v>
      </c>
    </row>
    <row r="22" spans="1:3">
      <c r="A22" s="1">
        <v>300000</v>
      </c>
      <c r="B22" s="1">
        <v>4.0999999999999996</v>
      </c>
      <c r="C22" s="1">
        <f>(3.01+2.98)/3</f>
        <v>1.9966666666666668</v>
      </c>
    </row>
    <row r="25" spans="1:3">
      <c r="A25" t="s">
        <v>8</v>
      </c>
      <c r="B25" t="s">
        <v>5</v>
      </c>
    </row>
    <row r="26" spans="1:3">
      <c r="A26" s="1" t="s">
        <v>0</v>
      </c>
      <c r="B26" s="1" t="s">
        <v>1</v>
      </c>
      <c r="C26" s="1" t="s">
        <v>2</v>
      </c>
    </row>
    <row r="27" spans="1:3">
      <c r="A27" s="1">
        <v>80000</v>
      </c>
      <c r="B27" s="1">
        <v>0.45</v>
      </c>
      <c r="C27" s="1">
        <f>(0.8+0.8+0.79)/3</f>
        <v>0.79666666666666675</v>
      </c>
    </row>
    <row r="28" spans="1:3">
      <c r="A28" s="1">
        <v>180000</v>
      </c>
      <c r="B28" s="1">
        <v>0.95</v>
      </c>
      <c r="C28" s="1">
        <f>(1.78+1.82+1.78)/3</f>
        <v>1.7933333333333332</v>
      </c>
    </row>
    <row r="29" spans="1:3">
      <c r="A29" s="1">
        <v>200000</v>
      </c>
      <c r="B29" s="1">
        <v>1.05</v>
      </c>
      <c r="C29" s="1">
        <f>(1.98+1.99+1.98)/3</f>
        <v>1.9833333333333332</v>
      </c>
    </row>
    <row r="30" spans="1:3">
      <c r="A30" s="1">
        <v>300000</v>
      </c>
      <c r="B30" s="1">
        <v>1.56</v>
      </c>
      <c r="C30" s="1">
        <f>(3.01+2.98+3.03)/3</f>
        <v>3.0066666666666664</v>
      </c>
    </row>
    <row r="33" spans="1:3">
      <c r="B33" t="s">
        <v>10</v>
      </c>
    </row>
    <row r="34" spans="1:3">
      <c r="A34" t="s">
        <v>9</v>
      </c>
      <c r="B34" t="s">
        <v>5</v>
      </c>
    </row>
    <row r="35" spans="1:3">
      <c r="A35" s="1" t="s">
        <v>0</v>
      </c>
      <c r="B35" s="1" t="s">
        <v>1</v>
      </c>
      <c r="C35" s="1" t="s">
        <v>2</v>
      </c>
    </row>
    <row r="36" spans="1:3">
      <c r="A36" s="1">
        <v>80000</v>
      </c>
      <c r="B36" s="1">
        <v>0.49</v>
      </c>
      <c r="C36" s="1">
        <f>(0.8+0.8+0.79)/3</f>
        <v>0.79666666666666675</v>
      </c>
    </row>
    <row r="37" spans="1:3">
      <c r="A37" s="1">
        <v>180000</v>
      </c>
      <c r="B37" s="1">
        <v>1.04</v>
      </c>
      <c r="C37" s="1">
        <f>(1.78+1.82+1.78)/3</f>
        <v>1.7933333333333332</v>
      </c>
    </row>
    <row r="38" spans="1:3">
      <c r="A38" s="1">
        <v>200000</v>
      </c>
      <c r="B38" s="1">
        <v>1.1499999999999999</v>
      </c>
      <c r="C38" s="1">
        <f>(1.98+1.99+1.98)/3</f>
        <v>1.9833333333333332</v>
      </c>
    </row>
    <row r="39" spans="1:3">
      <c r="A39" s="1">
        <v>300000</v>
      </c>
      <c r="B39" s="1">
        <v>1.7</v>
      </c>
      <c r="C39" s="1">
        <f>(3.01+2.98+3.03)/3</f>
        <v>3.0066666666666664</v>
      </c>
    </row>
    <row r="42" spans="1:3">
      <c r="A42" t="s">
        <v>11</v>
      </c>
      <c r="B42" t="s">
        <v>5</v>
      </c>
    </row>
    <row r="43" spans="1:3">
      <c r="A43" s="1" t="s">
        <v>0</v>
      </c>
      <c r="B43" s="1" t="s">
        <v>1</v>
      </c>
      <c r="C43" s="1" t="s">
        <v>2</v>
      </c>
    </row>
    <row r="44" spans="1:3">
      <c r="A44" s="1">
        <v>80000</v>
      </c>
      <c r="B44" s="1">
        <v>0.56999999999999995</v>
      </c>
      <c r="C44" s="1">
        <f>(0.8+0.8+0.79)/3</f>
        <v>0.79666666666666675</v>
      </c>
    </row>
    <row r="45" spans="1:3">
      <c r="A45" s="1">
        <v>180000</v>
      </c>
      <c r="B45" s="1">
        <v>1.21</v>
      </c>
      <c r="C45" s="1">
        <f>(1.78+1.82+1.78)/3</f>
        <v>1.7933333333333332</v>
      </c>
    </row>
    <row r="46" spans="1:3">
      <c r="A46" s="1">
        <v>200000</v>
      </c>
      <c r="B46" s="1">
        <v>1.34</v>
      </c>
      <c r="C46" s="1">
        <f>(1.98+1.99+1.98)/3</f>
        <v>1.9833333333333332</v>
      </c>
    </row>
    <row r="47" spans="1:3">
      <c r="A47" s="1">
        <v>300000</v>
      </c>
      <c r="B47" s="1">
        <v>1.98</v>
      </c>
      <c r="C47" s="1">
        <f>(3.01+2.98+3.03)/3</f>
        <v>3.0066666666666664</v>
      </c>
    </row>
    <row r="52" spans="1:5">
      <c r="A52" t="s">
        <v>12</v>
      </c>
      <c r="B52" t="s">
        <v>5</v>
      </c>
    </row>
    <row r="53" spans="1:5">
      <c r="A53" s="1" t="s">
        <v>0</v>
      </c>
      <c r="B53" s="1" t="s">
        <v>1</v>
      </c>
      <c r="C53" s="1" t="s">
        <v>2</v>
      </c>
    </row>
    <row r="54" spans="1:5">
      <c r="A54" s="1">
        <v>80000</v>
      </c>
      <c r="B54" s="1">
        <v>0.67</v>
      </c>
      <c r="C54" s="1">
        <f>(0.8+0.8+0.79)/3</f>
        <v>0.79666666666666675</v>
      </c>
    </row>
    <row r="55" spans="1:5">
      <c r="A55" s="1">
        <v>180000</v>
      </c>
      <c r="B55" s="1">
        <v>1.44</v>
      </c>
      <c r="C55" s="1">
        <f>(1.78+1.82+1.78)/3</f>
        <v>1.7933333333333332</v>
      </c>
    </row>
    <row r="56" spans="1:5">
      <c r="A56" s="1">
        <v>200000</v>
      </c>
      <c r="B56" s="1">
        <v>1.59</v>
      </c>
      <c r="C56" s="1">
        <f>(1.98+1.99+1.98)/3</f>
        <v>1.9833333333333332</v>
      </c>
    </row>
    <row r="57" spans="1:5">
      <c r="A57" s="1">
        <v>300000</v>
      </c>
      <c r="B57" s="1">
        <v>2.35</v>
      </c>
      <c r="C57" s="1">
        <f>(3.01+2.98+3.03)/3</f>
        <v>3.0066666666666664</v>
      </c>
    </row>
    <row r="60" spans="1:5">
      <c r="A60" t="s">
        <v>13</v>
      </c>
      <c r="B60" t="s">
        <v>5</v>
      </c>
      <c r="E60" t="s">
        <v>14</v>
      </c>
    </row>
    <row r="61" spans="1:5">
      <c r="A61" s="1" t="s">
        <v>0</v>
      </c>
      <c r="B61" s="1" t="s">
        <v>1</v>
      </c>
      <c r="C61" s="1" t="s">
        <v>2</v>
      </c>
    </row>
    <row r="62" spans="1:5">
      <c r="A62" s="1">
        <v>80000</v>
      </c>
      <c r="B62" s="1">
        <v>0.66</v>
      </c>
      <c r="C62" s="1">
        <f>(0.8+0.8+0.79)/3</f>
        <v>0.79666666666666675</v>
      </c>
    </row>
    <row r="63" spans="1:5">
      <c r="A63" s="1">
        <v>180000</v>
      </c>
      <c r="B63" s="1">
        <v>1.41</v>
      </c>
      <c r="C63" s="1">
        <f>(1.78+1.82+1.78)/3</f>
        <v>1.7933333333333332</v>
      </c>
    </row>
    <row r="64" spans="1:5">
      <c r="A64" s="1">
        <v>200000</v>
      </c>
      <c r="B64" s="1">
        <v>1.55</v>
      </c>
      <c r="C64" s="1">
        <f>(1.98+1.99+1.98)/3</f>
        <v>1.9833333333333332</v>
      </c>
    </row>
    <row r="65" spans="1:13">
      <c r="A65" s="1">
        <v>300000</v>
      </c>
      <c r="B65" s="1">
        <v>2.2999999999999998</v>
      </c>
      <c r="C65" s="1">
        <f>(3.01+2.98+3.03)/3</f>
        <v>3.0066666666666664</v>
      </c>
      <c r="J65" s="1" t="s">
        <v>0</v>
      </c>
      <c r="K65" t="s">
        <v>24</v>
      </c>
      <c r="L65" t="s">
        <v>23</v>
      </c>
      <c r="M65" s="1" t="s">
        <v>2</v>
      </c>
    </row>
    <row r="66" spans="1:13">
      <c r="J66" s="1">
        <v>80000</v>
      </c>
      <c r="K66" s="1">
        <v>0.75</v>
      </c>
      <c r="L66" s="1">
        <v>0.72</v>
      </c>
      <c r="M66" s="1">
        <f>(0.8+0.8+0.79)/3</f>
        <v>0.79666666666666675</v>
      </c>
    </row>
    <row r="67" spans="1:13">
      <c r="J67" s="1">
        <v>180000</v>
      </c>
      <c r="K67" s="1">
        <v>1.6</v>
      </c>
      <c r="L67" s="1">
        <v>1.5</v>
      </c>
      <c r="M67" s="1">
        <f>(1.78+1.82+1.78)/3</f>
        <v>1.7933333333333332</v>
      </c>
    </row>
    <row r="68" spans="1:13">
      <c r="A68" t="s">
        <v>15</v>
      </c>
      <c r="B68" t="s">
        <v>5</v>
      </c>
      <c r="J68" s="1">
        <v>200000</v>
      </c>
      <c r="K68" s="1">
        <v>1.76</v>
      </c>
      <c r="L68" s="1">
        <v>1.7</v>
      </c>
      <c r="M68" s="1">
        <f>(1.98+1.99+1.98)/3</f>
        <v>1.9833333333333332</v>
      </c>
    </row>
    <row r="69" spans="1:13">
      <c r="A69" s="1" t="s">
        <v>0</v>
      </c>
      <c r="B69" s="1" t="s">
        <v>1</v>
      </c>
      <c r="C69" s="1" t="s">
        <v>2</v>
      </c>
      <c r="J69" s="1">
        <v>300000</v>
      </c>
      <c r="K69" s="1">
        <v>2.6</v>
      </c>
      <c r="L69" s="1">
        <v>2.5099999999999998</v>
      </c>
      <c r="M69" s="1">
        <f>(3.01+2.98+3.03)/3</f>
        <v>3.0066666666666664</v>
      </c>
    </row>
    <row r="70" spans="1:13">
      <c r="A70" s="1">
        <v>80000</v>
      </c>
      <c r="B70" s="1">
        <v>0.62</v>
      </c>
      <c r="C70" s="1">
        <f>(0.8+0.8+0.79)/3</f>
        <v>0.79666666666666675</v>
      </c>
    </row>
    <row r="71" spans="1:13">
      <c r="A71" s="1">
        <v>180000</v>
      </c>
      <c r="B71" s="1">
        <v>1.31</v>
      </c>
      <c r="C71" s="1">
        <f>(1.78+1.82+1.78)/3</f>
        <v>1.7933333333333332</v>
      </c>
    </row>
    <row r="72" spans="1:13">
      <c r="A72" s="1">
        <v>200000</v>
      </c>
      <c r="B72" s="1">
        <v>1.45</v>
      </c>
      <c r="C72" s="1">
        <f>(1.98+1.99+1.98)/3</f>
        <v>1.9833333333333332</v>
      </c>
    </row>
    <row r="73" spans="1:13">
      <c r="A73" s="1">
        <v>300000</v>
      </c>
      <c r="B73" s="1">
        <v>2.15</v>
      </c>
      <c r="C73" s="1">
        <f>(3.01+2.98+3.03)/3</f>
        <v>3.0066666666666664</v>
      </c>
    </row>
    <row r="76" spans="1:13">
      <c r="A76" t="s">
        <v>17</v>
      </c>
      <c r="B76" t="s">
        <v>5</v>
      </c>
      <c r="H76" s="1" t="s">
        <v>0</v>
      </c>
      <c r="I76" t="s">
        <v>23</v>
      </c>
      <c r="J76" s="1" t="s">
        <v>2</v>
      </c>
    </row>
    <row r="77" spans="1:13">
      <c r="A77" s="1" t="s">
        <v>0</v>
      </c>
      <c r="B77" s="1" t="s">
        <v>1</v>
      </c>
      <c r="C77" s="1" t="s">
        <v>2</v>
      </c>
      <c r="H77" s="1">
        <v>80000</v>
      </c>
      <c r="I77" s="1">
        <v>0.72</v>
      </c>
      <c r="J77" s="1">
        <f>(0.8+0.8+0.79)/3</f>
        <v>0.79666666666666675</v>
      </c>
    </row>
    <row r="78" spans="1:13">
      <c r="A78" s="1">
        <v>80000</v>
      </c>
      <c r="B78" s="1">
        <v>0.67</v>
      </c>
      <c r="C78" s="1">
        <f>(0.8+0.8+0.79)/3</f>
        <v>0.79666666666666675</v>
      </c>
      <c r="H78" s="1">
        <v>180000</v>
      </c>
      <c r="I78" s="1">
        <v>1.5</v>
      </c>
      <c r="J78" s="1">
        <f>(1.78+1.82+1.78)/3</f>
        <v>1.7933333333333332</v>
      </c>
    </row>
    <row r="79" spans="1:13">
      <c r="A79" s="1">
        <v>180000</v>
      </c>
      <c r="B79" s="1">
        <v>1.42</v>
      </c>
      <c r="C79" s="1">
        <f>(1.78+1.82+1.78)/3</f>
        <v>1.7933333333333332</v>
      </c>
      <c r="H79" s="1">
        <v>200000</v>
      </c>
      <c r="I79" s="1">
        <v>1.7</v>
      </c>
      <c r="J79" s="1">
        <f>(1.98+1.99+1.98)/3</f>
        <v>1.9833333333333332</v>
      </c>
    </row>
    <row r="80" spans="1:13">
      <c r="A80" s="1">
        <v>200000</v>
      </c>
      <c r="B80" s="1">
        <v>1.57</v>
      </c>
      <c r="C80" s="1">
        <f>(1.98+1.99+1.98)/3</f>
        <v>1.9833333333333332</v>
      </c>
      <c r="H80" s="1">
        <v>300000</v>
      </c>
      <c r="I80" s="1">
        <v>2.5099999999999998</v>
      </c>
      <c r="J80" s="1">
        <f>(3.01+2.98+3.03)/3</f>
        <v>3.0066666666666664</v>
      </c>
    </row>
    <row r="81" spans="1:11">
      <c r="A81" s="1">
        <v>300000</v>
      </c>
      <c r="B81" s="1">
        <v>2.3199999999999998</v>
      </c>
      <c r="C81" s="1">
        <f>(3.01+2.98+3.03)/3</f>
        <v>3.0066666666666664</v>
      </c>
    </row>
    <row r="84" spans="1:11">
      <c r="A84" t="s">
        <v>16</v>
      </c>
      <c r="B84" t="s">
        <v>5</v>
      </c>
      <c r="H84" s="1" t="s">
        <v>0</v>
      </c>
      <c r="I84" t="s">
        <v>16</v>
      </c>
      <c r="J84" t="s">
        <v>17</v>
      </c>
      <c r="K84" s="1" t="s">
        <v>2</v>
      </c>
    </row>
    <row r="85" spans="1:11">
      <c r="A85" s="1" t="s">
        <v>0</v>
      </c>
      <c r="B85" s="1" t="s">
        <v>1</v>
      </c>
      <c r="C85" s="1" t="s">
        <v>2</v>
      </c>
      <c r="H85" s="1">
        <v>80000</v>
      </c>
      <c r="I85" s="1">
        <v>0.78</v>
      </c>
      <c r="J85" s="1">
        <v>0.67</v>
      </c>
      <c r="K85" s="1">
        <f>(0.8+0.8+0.79)/3</f>
        <v>0.79666666666666675</v>
      </c>
    </row>
    <row r="86" spans="1:11">
      <c r="A86" s="1">
        <v>80000</v>
      </c>
      <c r="B86" s="1">
        <v>0.78</v>
      </c>
      <c r="C86" s="1">
        <f>(0.8+0.8+0.79)/3</f>
        <v>0.79666666666666675</v>
      </c>
      <c r="H86" s="1">
        <v>180000</v>
      </c>
      <c r="I86" s="1">
        <v>1.66</v>
      </c>
      <c r="J86" s="1">
        <v>1.42</v>
      </c>
      <c r="K86" s="1">
        <f>(1.78+1.82+1.78)/3</f>
        <v>1.7933333333333332</v>
      </c>
    </row>
    <row r="87" spans="1:11">
      <c r="A87" s="1">
        <v>180000</v>
      </c>
      <c r="B87" s="1">
        <v>1.66</v>
      </c>
      <c r="C87" s="1">
        <f>(1.78+1.82+1.78)/3</f>
        <v>1.7933333333333332</v>
      </c>
      <c r="H87" s="1">
        <v>200000</v>
      </c>
      <c r="I87" s="1">
        <v>1.83</v>
      </c>
      <c r="J87" s="1">
        <v>1.57</v>
      </c>
      <c r="K87" s="1">
        <f>(1.98+1.99+1.98)/3</f>
        <v>1.9833333333333332</v>
      </c>
    </row>
    <row r="88" spans="1:11">
      <c r="A88" s="1">
        <v>200000</v>
      </c>
      <c r="B88" s="1">
        <v>1.83</v>
      </c>
      <c r="C88" s="1">
        <f>(1.98+1.99+1.98)/3</f>
        <v>1.9833333333333332</v>
      </c>
      <c r="H88" s="1">
        <v>300000</v>
      </c>
      <c r="I88" s="1">
        <v>2.7</v>
      </c>
      <c r="J88" s="1">
        <v>2.3199999999999998</v>
      </c>
      <c r="K88" s="1">
        <f>(3.01+2.98+3.03)/3</f>
        <v>3.0066666666666664</v>
      </c>
    </row>
    <row r="89" spans="1:11">
      <c r="A89" s="1">
        <v>300000</v>
      </c>
      <c r="B89" s="1">
        <v>2.7</v>
      </c>
      <c r="C89" s="1">
        <f>(3.01+2.98+3.03)/3</f>
        <v>3.0066666666666664</v>
      </c>
    </row>
    <row r="92" spans="1:11">
      <c r="A92" t="s">
        <v>18</v>
      </c>
      <c r="B92" s="2">
        <v>3357916582</v>
      </c>
      <c r="C92" t="s">
        <v>22</v>
      </c>
    </row>
    <row r="93" spans="1:11">
      <c r="A93" t="s">
        <v>19</v>
      </c>
      <c r="B93" s="2">
        <v>5530245</v>
      </c>
      <c r="C93">
        <f>(B92-B93)/B92</f>
        <v>0.99835307254812566</v>
      </c>
      <c r="I93" s="1" t="s">
        <v>0</v>
      </c>
      <c r="J93" t="s">
        <v>25</v>
      </c>
      <c r="K93" s="1" t="s">
        <v>2</v>
      </c>
    </row>
    <row r="94" spans="1:11">
      <c r="A94" t="s">
        <v>20</v>
      </c>
      <c r="B94" s="2">
        <v>138009</v>
      </c>
      <c r="I94" s="1">
        <v>80000</v>
      </c>
      <c r="J94" s="1">
        <v>0.83</v>
      </c>
      <c r="K94" s="1">
        <f>(0.8+0.8+0.79)/3</f>
        <v>0.79666666666666675</v>
      </c>
    </row>
    <row r="95" spans="1:11">
      <c r="A95" t="s">
        <v>21</v>
      </c>
      <c r="B95" s="2">
        <v>67081</v>
      </c>
      <c r="C95" s="2">
        <v>0.51</v>
      </c>
      <c r="D95" s="2">
        <v>0.51</v>
      </c>
      <c r="I95" s="1">
        <v>180000</v>
      </c>
      <c r="J95" s="1">
        <v>1.79</v>
      </c>
      <c r="K95" s="1">
        <f>(1.78+1.82+1.78)/3</f>
        <v>1.7933333333333332</v>
      </c>
    </row>
    <row r="96" spans="1:11">
      <c r="I96" s="1">
        <v>200000</v>
      </c>
      <c r="J96" s="1">
        <v>1.98</v>
      </c>
      <c r="K96" s="1">
        <f>(1.98+1.99+1.98)/3</f>
        <v>1.9833333333333332</v>
      </c>
    </row>
    <row r="97" spans="1:11">
      <c r="I97" s="1">
        <v>300000</v>
      </c>
      <c r="J97" s="1">
        <v>2.93</v>
      </c>
      <c r="K97" s="1">
        <f>(3.01+2.98+3.03)/3</f>
        <v>3.0066666666666664</v>
      </c>
    </row>
    <row r="99" spans="1:11">
      <c r="A99" t="s">
        <v>31</v>
      </c>
      <c r="B99" t="s">
        <v>30</v>
      </c>
    </row>
    <row r="100" spans="1:11">
      <c r="A100" t="s">
        <v>26</v>
      </c>
      <c r="B100" t="s">
        <v>27</v>
      </c>
    </row>
    <row r="101" spans="1:11">
      <c r="A101" t="s">
        <v>28</v>
      </c>
      <c r="B101" t="s">
        <v>29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name Last name</dc:creator>
  <cp:lastModifiedBy>First name Last name</cp:lastModifiedBy>
  <cp:lastPrinted>2016-09-14T22:15:51Z</cp:lastPrinted>
  <dcterms:created xsi:type="dcterms:W3CDTF">2016-09-12T19:31:52Z</dcterms:created>
  <dcterms:modified xsi:type="dcterms:W3CDTF">2016-09-14T22:30:42Z</dcterms:modified>
</cp:coreProperties>
</file>