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5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25725"/>
</workbook>
</file>

<file path=xl/calcChain.xml><?xml version="1.0" encoding="utf-8"?>
<calcChain xmlns="http://schemas.openxmlformats.org/spreadsheetml/2006/main">
  <c r="B90" i="1"/>
  <c r="T90" s="1"/>
  <c r="B91"/>
  <c r="V3"/>
  <c r="W3"/>
  <c r="X3"/>
  <c r="Y3"/>
  <c r="V4"/>
  <c r="W4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Y4"/>
  <c r="V5"/>
  <c r="W5"/>
  <c r="Y5"/>
  <c r="V6"/>
  <c r="W6"/>
  <c r="Y6"/>
  <c r="V7"/>
  <c r="W7"/>
  <c r="Y7"/>
  <c r="V8"/>
  <c r="W8"/>
  <c r="Y8"/>
  <c r="V9"/>
  <c r="W9"/>
  <c r="Y9"/>
  <c r="V10"/>
  <c r="W10"/>
  <c r="Y10"/>
  <c r="V11"/>
  <c r="W11"/>
  <c r="Y11"/>
  <c r="V12"/>
  <c r="W12"/>
  <c r="Y12"/>
  <c r="V13"/>
  <c r="W13"/>
  <c r="Y13"/>
  <c r="V14"/>
  <c r="W14"/>
  <c r="Y14"/>
  <c r="V15"/>
  <c r="W15"/>
  <c r="Y15"/>
  <c r="V16"/>
  <c r="W16"/>
  <c r="Y16"/>
  <c r="V17"/>
  <c r="W17"/>
  <c r="Y17"/>
  <c r="V18"/>
  <c r="W18"/>
  <c r="Y18"/>
  <c r="V19"/>
  <c r="W19"/>
  <c r="Y19"/>
  <c r="V20"/>
  <c r="W20"/>
  <c r="Y20"/>
  <c r="V21"/>
  <c r="W21"/>
  <c r="Y21"/>
  <c r="V22"/>
  <c r="W22"/>
  <c r="Y22"/>
  <c r="V23"/>
  <c r="W23"/>
  <c r="Y23"/>
  <c r="V24"/>
  <c r="W24"/>
  <c r="Y24"/>
  <c r="V25"/>
  <c r="W25"/>
  <c r="Y25"/>
  <c r="V26"/>
  <c r="W26"/>
  <c r="Y26"/>
  <c r="V27"/>
  <c r="W27"/>
  <c r="Y27"/>
  <c r="V28"/>
  <c r="W28"/>
  <c r="Y28"/>
  <c r="V29"/>
  <c r="W29"/>
  <c r="Y29"/>
  <c r="V30"/>
  <c r="W30"/>
  <c r="Y30"/>
  <c r="V31"/>
  <c r="W31"/>
  <c r="Y31"/>
  <c r="V32"/>
  <c r="W32"/>
  <c r="Y32"/>
  <c r="V33"/>
  <c r="W33"/>
  <c r="Y33"/>
  <c r="V34"/>
  <c r="W34"/>
  <c r="Y34"/>
  <c r="V35"/>
  <c r="W35"/>
  <c r="Y35"/>
  <c r="V36"/>
  <c r="W36"/>
  <c r="Y36"/>
  <c r="V37"/>
  <c r="W37"/>
  <c r="Y37"/>
  <c r="V38"/>
  <c r="W38"/>
  <c r="Y38"/>
  <c r="W2"/>
  <c r="X2"/>
  <c r="Y2"/>
  <c r="V2"/>
  <c r="Q3"/>
  <c r="R3"/>
  <c r="S3"/>
  <c r="T3"/>
  <c r="Q4"/>
  <c r="R4"/>
  <c r="S4"/>
  <c r="T4"/>
  <c r="Q5"/>
  <c r="R5"/>
  <c r="S5"/>
  <c r="T5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V39" s="1"/>
  <c r="R39"/>
  <c r="W39" s="1"/>
  <c r="S39"/>
  <c r="T39"/>
  <c r="Y39" s="1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0"/>
  <c r="R60"/>
  <c r="S60"/>
  <c r="T60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8"/>
  <c r="R68"/>
  <c r="S68"/>
  <c r="T68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2"/>
  <c r="S2"/>
  <c r="T2"/>
  <c r="Q2"/>
  <c r="R90" l="1"/>
  <c r="S90"/>
  <c r="Y40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V40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W40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X39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</calcChain>
</file>

<file path=xl/sharedStrings.xml><?xml version="1.0" encoding="utf-8"?>
<sst xmlns="http://schemas.openxmlformats.org/spreadsheetml/2006/main" count="565" uniqueCount="428">
  <si>
    <t>SMA_BOARD_EDGE</t>
  </si>
  <si>
    <t>CSM-X7R-100N-10P-25V-0603</t>
  </si>
  <si>
    <t>100n</t>
  </si>
  <si>
    <t>10u0</t>
  </si>
  <si>
    <t>CSM-X7R-1U0-10P-10V-0603</t>
  </si>
  <si>
    <t>1u0</t>
  </si>
  <si>
    <t>C9</t>
  </si>
  <si>
    <t>CSM-C0G-100P-5P-50V-0603</t>
  </si>
  <si>
    <t>100p</t>
  </si>
  <si>
    <t>CSM-X5R-4U7-10P-10V-0603</t>
  </si>
  <si>
    <t>4u7</t>
  </si>
  <si>
    <t>CSM-X7R-10N-10P-50V-0603</t>
  </si>
  <si>
    <t>10n</t>
  </si>
  <si>
    <t>CSM-X5R-1U0-10P-25V-0603</t>
  </si>
  <si>
    <t>CSM-C0G-18P-5P-50V-0603</t>
  </si>
  <si>
    <t>22p</t>
  </si>
  <si>
    <t>33p</t>
  </si>
  <si>
    <t>18p</t>
  </si>
  <si>
    <t>1p</t>
  </si>
  <si>
    <t>6p</t>
  </si>
  <si>
    <t>5p</t>
  </si>
  <si>
    <t>C62</t>
  </si>
  <si>
    <t>CSM-X5R-47U-20P-6V3-0805</t>
  </si>
  <si>
    <t>47u</t>
  </si>
  <si>
    <t>CSM-X7R-1N-10P-50V-0603</t>
  </si>
  <si>
    <t>1n</t>
  </si>
  <si>
    <t>OPEN</t>
  </si>
  <si>
    <t>CSM-X5R-10U0-20P-6V3-0603</t>
  </si>
  <si>
    <t>22u</t>
  </si>
  <si>
    <t>6u8</t>
  </si>
  <si>
    <t>CSM-X5R-4U7-10P-6V3-0603</t>
  </si>
  <si>
    <t>470n</t>
  </si>
  <si>
    <t>CSM-X5R-22U-20P-10V-1210</t>
  </si>
  <si>
    <t>220u</t>
  </si>
  <si>
    <t>CSM-C0G-3N3-5P-50V-0603</t>
  </si>
  <si>
    <t>2n2</t>
  </si>
  <si>
    <t>CSM-X5R-2U2-10P-6V3-0603</t>
  </si>
  <si>
    <t>2u2</t>
  </si>
  <si>
    <t>CSM-C0G-10P-5P-50V-0603</t>
  </si>
  <si>
    <t>8p</t>
  </si>
  <si>
    <t>D3</t>
  </si>
  <si>
    <t>LED-WHITE-0603</t>
  </si>
  <si>
    <t>APTD1608QWF</t>
  </si>
  <si>
    <t>EARPHONE</t>
  </si>
  <si>
    <t>3.5MM_PHONO_4P_3SW_SJ-42617-SMT</t>
  </si>
  <si>
    <t>GPS_ANT</t>
  </si>
  <si>
    <t>GPS_CERAMIC_ANT_25X25X2</t>
  </si>
  <si>
    <t>ISM-0805-10U</t>
  </si>
  <si>
    <t>470nH</t>
  </si>
  <si>
    <t>390nH</t>
  </si>
  <si>
    <t>L9</t>
  </si>
  <si>
    <t>T4-1-KK81</t>
  </si>
  <si>
    <t>L14</t>
  </si>
  <si>
    <t>2U2H_INDUCTOR_NR6028T2R2N</t>
  </si>
  <si>
    <t>L15</t>
  </si>
  <si>
    <t>10u</t>
  </si>
  <si>
    <t>LCD</t>
  </si>
  <si>
    <t>QVGA_SPI_DISPLAY_MINIMAL</t>
  </si>
  <si>
    <t>LIPO</t>
  </si>
  <si>
    <t>JST_2P_2MM</t>
  </si>
  <si>
    <t>MICROSD</t>
  </si>
  <si>
    <t>MICROSD_DM3CS-SF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</si>
  <si>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</si>
  <si>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</si>
  <si>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</si>
  <si>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</si>
  <si>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</si>
  <si>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</si>
  <si>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</si>
  <si>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RSM-0R0-1PCT-125MW-0603</t>
  </si>
  <si>
    <t>0R0</t>
  </si>
  <si>
    <t>RSM-1K00-1PCT-100MW-0603</t>
  </si>
  <si>
    <t>1K00</t>
  </si>
  <si>
    <t>RSM-150R-1PCT-100MW-0603</t>
  </si>
  <si>
    <t>150R</t>
  </si>
  <si>
    <t>RSM-22R1-1PCT-100MW-0603</t>
  </si>
  <si>
    <t>22R1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</si>
  <si>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</si>
  <si>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</si>
  <si>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</si>
  <si>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</si>
  <si>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</si>
  <si>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</si>
  <si>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</si>
  <si>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R38</t>
  </si>
  <si>
    <t>RSM-15K0-1PCT-100MW-0603</t>
  </si>
  <si>
    <t>15K0</t>
  </si>
  <si>
    <t>R39</t>
  </si>
  <si>
    <t>RSM-110K-1PCT-100MW-0603</t>
  </si>
  <si>
    <t>110K</t>
  </si>
  <si>
    <t>R40</t>
  </si>
  <si>
    <t>RSM-332K-1PCT-100MW-0603</t>
  </si>
  <si>
    <t>332K</t>
  </si>
  <si>
    <t>R41</t>
  </si>
  <si>
    <t>10K0 NTC</t>
  </si>
  <si>
    <t>R42</t>
  </si>
  <si>
    <t>RSM-1K30-1PCT-100MW-0603</t>
  </si>
  <si>
    <t>1K30</t>
  </si>
  <si>
    <t>R43</t>
  </si>
  <si>
    <t>RSM-100R-1PCT-100MW-0603</t>
  </si>
  <si>
    <t>100R</t>
  </si>
  <si>
    <t>RSM-100K-1PCT-100MW-0603</t>
  </si>
  <si>
    <t>100K</t>
  </si>
  <si>
    <t>RSM-12K1-1PCT-100MW-0603</t>
  </si>
  <si>
    <t>12K1</t>
  </si>
  <si>
    <t>RSM-22K1-1PCT-100MW-0603</t>
  </si>
  <si>
    <t>22K1</t>
  </si>
  <si>
    <t>R61</t>
  </si>
  <si>
    <t>RSM-383K-1PCT-100MW-0603</t>
  </si>
  <si>
    <t>383K</t>
  </si>
  <si>
    <t>S2</t>
  </si>
  <si>
    <t>ENCODER_PEC09-2320F-S0015</t>
  </si>
  <si>
    <t>SPEAKER</t>
  </si>
  <si>
    <t>SPEAKER_SMT_WATERPROOF_2403-260-00107</t>
  </si>
  <si>
    <t>AD9834</t>
  </si>
  <si>
    <t>AD8131</t>
  </si>
  <si>
    <t>U3</t>
  </si>
  <si>
    <t>DPDT_ANALOG_MAX4525</t>
  </si>
  <si>
    <t>U4</t>
  </si>
  <si>
    <t>U5</t>
  </si>
  <si>
    <t>MIC_PREAMP_SSM2167</t>
  </si>
  <si>
    <t>U6</t>
  </si>
  <si>
    <t>ALT-MICROPHONE_MEMS_SPU0410HR5H-PB</t>
  </si>
  <si>
    <t>U7</t>
  </si>
  <si>
    <t>BAT-MANAGE_MCP73871</t>
  </si>
  <si>
    <t>U9</t>
  </si>
  <si>
    <t>DS90LV028</t>
  </si>
  <si>
    <t>U10</t>
  </si>
  <si>
    <t>BUCK_REGULATOR_AP3417C</t>
  </si>
  <si>
    <t>U11</t>
  </si>
  <si>
    <t>3V3_LDO_MCP1802</t>
  </si>
  <si>
    <t>MCP6N11</t>
  </si>
  <si>
    <t>74CBTLV3253</t>
  </si>
  <si>
    <t>OP_AMP_FAN4174</t>
  </si>
  <si>
    <t>U18</t>
  </si>
  <si>
    <t>SPDT_ANALOG_SWITCH_SN74LVC1G3157</t>
  </si>
  <si>
    <t>CAP_SENSE_AT42QT1010</t>
  </si>
  <si>
    <t>U21</t>
  </si>
  <si>
    <t>STM32F429_LQFP100</t>
  </si>
  <si>
    <t>U22</t>
  </si>
  <si>
    <t>DIGITAL_POT_MAX5388</t>
  </si>
  <si>
    <t>U23</t>
  </si>
  <si>
    <t>AD8302</t>
  </si>
  <si>
    <t>RF_DPDT_MASWSS0129TR</t>
  </si>
  <si>
    <t>U28</t>
  </si>
  <si>
    <t>AUDIO_AMP_TPA0253DGQR</t>
  </si>
  <si>
    <t>USB</t>
  </si>
  <si>
    <t>MICROUSB_H12192CT-ND</t>
  </si>
  <si>
    <t>Y1</t>
  </si>
  <si>
    <t>CRYSTAL_24MHZ_P79E</t>
  </si>
  <si>
    <t>Y2</t>
  </si>
  <si>
    <t>75MHZ_OSC</t>
  </si>
  <si>
    <t>Y5</t>
  </si>
  <si>
    <t>CRYSTAL_SMT_32.768</t>
  </si>
  <si>
    <t>RefDes</t>
  </si>
  <si>
    <t>Part Type</t>
  </si>
  <si>
    <t>Description</t>
  </si>
  <si>
    <t>Manufacturer</t>
  </si>
  <si>
    <t>Value</t>
  </si>
  <si>
    <t>U2, 12</t>
  </si>
  <si>
    <t>U1, 8</t>
  </si>
  <si>
    <t>U15, 16</t>
  </si>
  <si>
    <t>U19, 20</t>
  </si>
  <si>
    <t>U17, 29-32</t>
  </si>
  <si>
    <t>Q1-3, 8</t>
  </si>
  <si>
    <t>U13, 14</t>
  </si>
  <si>
    <t>U24-27</t>
  </si>
  <si>
    <t>C68, 111</t>
  </si>
  <si>
    <t>C123, 124</t>
  </si>
  <si>
    <t>C31, 32, 42, 43</t>
  </si>
  <si>
    <t>C49, 54, 72, 79</t>
  </si>
  <si>
    <t>C20, 45, 47, 48, 52, 53, 57, 70, 71, 75, 77, 78</t>
  </si>
  <si>
    <t>C21, 46, 69, 76</t>
  </si>
  <si>
    <t>C51, 56, 74, 81</t>
  </si>
  <si>
    <t>C50, 55, 73, 80, 121, 122</t>
  </si>
  <si>
    <t>C115, 116</t>
  </si>
  <si>
    <t>C14, 90, 91, 148, 149, 4, 5, 37, 38, 92, 95-98, 145, 84, 85</t>
  </si>
  <si>
    <t>C86-89</t>
  </si>
  <si>
    <t>C107, 109</t>
  </si>
  <si>
    <t>C13, 118, 93, 94</t>
  </si>
  <si>
    <t>C105, 110, 144, 146</t>
  </si>
  <si>
    <t>C1-3, 8, 10-12, 25-29, 34-36, 39, 40, 59-61, 63, 83, 99, 104, 106, 112-114, 117, 120, 126-131, 133-142, 147, 150, 155, 156, 161, 162, 167, 168, 173, 174</t>
  </si>
  <si>
    <t>C15, 18, 19, 22, 23, 30, 41, 58, 102, 153, 159, 165, 171</t>
  </si>
  <si>
    <t>C64-67, 100, 101, 151, 152, 157, 158, 163, 164, 169, 170</t>
  </si>
  <si>
    <t>C103, 154, 160, 166, 172</t>
  </si>
  <si>
    <t>L2, 3, 5, 6, 8, 10, 12, 13</t>
  </si>
  <si>
    <t>L1, 4, 7, 11</t>
  </si>
  <si>
    <t>R5, 21, 28-31, 33, 55, 78-89</t>
  </si>
  <si>
    <t>R49, 50, 56, 57, 60, 64, 65, 68, 69, 72, 73, 76, 77, 90-95</t>
  </si>
  <si>
    <t>R4, 20, 44, 45, 47, 48, 62, 63, 66, 67, 70, 71, 74, 75</t>
  </si>
  <si>
    <t>R51, 52, 96, 97</t>
  </si>
  <si>
    <t>R10, 11</t>
  </si>
  <si>
    <t>R9, 23, 24, 27, 46, 58, 59</t>
  </si>
  <si>
    <t>R2, 3, 13, 14, 16, 17, 18, 19</t>
  </si>
  <si>
    <t>R53, 54</t>
  </si>
  <si>
    <t>R15, 22</t>
  </si>
  <si>
    <t>R34, 35</t>
  </si>
  <si>
    <t>R1, 12</t>
  </si>
  <si>
    <r>
      <t>RSM-6K98-1PCT-250MW-</t>
    </r>
    <r>
      <rPr>
        <b/>
        <sz val="11"/>
        <color theme="1"/>
        <rFont val="Calibri"/>
        <family val="2"/>
        <scheme val="minor"/>
      </rPr>
      <t>1206</t>
    </r>
  </si>
  <si>
    <t>R6, 7, 8</t>
  </si>
  <si>
    <t>Count</t>
  </si>
  <si>
    <t>ANT/VNA-IN, VNA-OUT</t>
  </si>
  <si>
    <t>Number of different parts</t>
  </si>
  <si>
    <t>Part count</t>
  </si>
  <si>
    <t>LCD Male Header</t>
  </si>
  <si>
    <t>LCD Female Header</t>
  </si>
  <si>
    <t>Vendor</t>
  </si>
  <si>
    <t>Vendor Part No.</t>
  </si>
  <si>
    <t>535-11938-ND</t>
  </si>
  <si>
    <t>GP39-1513 or GP-3363 or one of the new ones. GP39-1513 is the one I liked best for the Gun Box. Let's use that one.</t>
  </si>
  <si>
    <t>AT42QT1011-TSHRCT-ND</t>
  </si>
  <si>
    <t>455-1719-ND</t>
  </si>
  <si>
    <t>497-14052-ND</t>
  </si>
  <si>
    <t>CP-43617SJCT-ND</t>
  </si>
  <si>
    <t>MCP1802T-3302I/OTCT-ND</t>
  </si>
  <si>
    <t>587-2098-1-ND</t>
  </si>
  <si>
    <t>296-7006-1-ND</t>
  </si>
  <si>
    <t>MAX5388NAUB+-ND</t>
  </si>
  <si>
    <t>1465-1374-1-ND</t>
  </si>
  <si>
    <t>1276-3375-1-ND</t>
  </si>
  <si>
    <t>296-14909-1-ND</t>
  </si>
  <si>
    <t>MAX4525CUB+-ND</t>
  </si>
  <si>
    <t>AP3417CKTR-G1DICT-ND</t>
  </si>
  <si>
    <t>490-1532-1-ND</t>
  </si>
  <si>
    <t>490-1512-1-ND</t>
  </si>
  <si>
    <t>1276-2210-1-ND</t>
  </si>
  <si>
    <t>1276-1293-1-ND</t>
  </si>
  <si>
    <t>1276-1946-1-ND</t>
  </si>
  <si>
    <t>1276-1023-1-ND</t>
  </si>
  <si>
    <t>1276-1134-1-ND</t>
  </si>
  <si>
    <t>1276-1070-1-ND</t>
  </si>
  <si>
    <t>1276-2420-1-ND</t>
  </si>
  <si>
    <t>1276-1294-1-ND</t>
  </si>
  <si>
    <t>1276-2133-1-ND</t>
  </si>
  <si>
    <t>1276-1193-1-ND</t>
  </si>
  <si>
    <t>541-0.0GCT-ND</t>
  </si>
  <si>
    <t>MCT0603-10.0K-CFCT-ND</t>
  </si>
  <si>
    <t>MCT0603-1.00K-CFCT-ND</t>
  </si>
  <si>
    <t>568-5265-1-ND</t>
  </si>
  <si>
    <t>535-11201-1-ND</t>
  </si>
  <si>
    <t>AD8131ARMZ-ND</t>
  </si>
  <si>
    <t>AD9834CRUZ-ND</t>
  </si>
  <si>
    <t>DS90LV028AHM/NOPB-ND</t>
  </si>
  <si>
    <t>J629-ND</t>
  </si>
  <si>
    <t>IRLML6401PBFCT-ND</t>
  </si>
  <si>
    <t>PEC09-2320F-S0015-ND</t>
  </si>
  <si>
    <t>535-10520-1-ND</t>
  </si>
  <si>
    <t>535-10508-1-ND</t>
  </si>
  <si>
    <t>535-10509-1-ND</t>
  </si>
  <si>
    <t>H12192CT-ND</t>
  </si>
  <si>
    <t>MCP6N11-010E/SN-ND</t>
  </si>
  <si>
    <t>DM3CS-SF</t>
  </si>
  <si>
    <t>423-1203-ND</t>
  </si>
  <si>
    <t>423-1138-1-ND</t>
  </si>
  <si>
    <t>FAN4174IS5XCT-ND</t>
  </si>
  <si>
    <t>SSM2167-1RMZ-R7CT-ND</t>
  </si>
  <si>
    <t>MCT0603-15.0K-CFCT-ND</t>
  </si>
  <si>
    <t>C24, 82, 119, 125</t>
  </si>
  <si>
    <t>490-1494-1-ND</t>
  </si>
  <si>
    <t>C16, 17, 33, 44, 108, 132, 6, 7, 143</t>
  </si>
  <si>
    <t>490-2436-1-ND</t>
  </si>
  <si>
    <t>MCP73871-2AAI/ML-ND</t>
  </si>
  <si>
    <t>311-1.3KGRCT-ND</t>
  </si>
  <si>
    <t>535-11937-1-ND</t>
  </si>
  <si>
    <t>490-5575-1-ND</t>
  </si>
  <si>
    <t>AD8302ARUZ-ND</t>
  </si>
  <si>
    <t>SAM1000-32-ND</t>
  </si>
  <si>
    <t>SAM1104-32-ND</t>
  </si>
  <si>
    <t>CSM-X5R-10U0-10P-10V-0805 (all but 84,85, close enough)</t>
  </si>
  <si>
    <t>1276-5659-1-ND</t>
  </si>
  <si>
    <t>50R (49R9)</t>
  </si>
  <si>
    <t>R25, 26, 36, 37</t>
  </si>
  <si>
    <t>P383KHCT-ND</t>
  </si>
  <si>
    <t>P332KHCT-ND</t>
  </si>
  <si>
    <t>P22.1KHCT-ND</t>
  </si>
  <si>
    <t>1276-4751-1-ND</t>
  </si>
  <si>
    <t>P110KGCT-ND</t>
  </si>
  <si>
    <t>P100GCT-ND</t>
  </si>
  <si>
    <t>1276-1113-1-ND</t>
  </si>
  <si>
    <t>445-14209-1-ND</t>
  </si>
  <si>
    <t>1276-1062-1-ND</t>
  </si>
  <si>
    <t>1276-1992-1-ND</t>
  </si>
  <si>
    <t>1276-1008-1-ND</t>
  </si>
  <si>
    <t>1276-2140-1-ND</t>
  </si>
  <si>
    <t>475-2831-1-ND</t>
  </si>
  <si>
    <t>P6.81KHCT-ND</t>
  </si>
  <si>
    <t>1276-3505-1-ND</t>
  </si>
  <si>
    <t>P255HCT-ND</t>
  </si>
  <si>
    <t>1276-3499-1-ND</t>
  </si>
  <si>
    <t>1276-3497-1-ND</t>
  </si>
  <si>
    <t>P200HCT-ND</t>
  </si>
  <si>
    <t>P150GCT-ND</t>
  </si>
  <si>
    <t>P100KGCT-ND</t>
  </si>
  <si>
    <t>490-3297-1-ND</t>
  </si>
  <si>
    <t>Lipo</t>
  </si>
  <si>
    <t>GP39-1513</t>
  </si>
  <si>
    <t xml:space="preserve">Mfg </t>
  </si>
  <si>
    <t>Mfg Part No.</t>
  </si>
  <si>
    <t>Substitutions?</t>
  </si>
  <si>
    <t>No</t>
  </si>
  <si>
    <t>Yes</t>
  </si>
  <si>
    <t>Maybe</t>
  </si>
  <si>
    <t>Yes, ST, pin compatible, equal or higher specs.</t>
  </si>
  <si>
    <t>Yes. Must mate with above, stacked height may not change</t>
  </si>
  <si>
    <t>Yes. See below</t>
  </si>
  <si>
    <t>No (but see note to left)</t>
  </si>
  <si>
    <t>Yes, physical match.</t>
  </si>
  <si>
    <t>Taiyo Yuden</t>
  </si>
  <si>
    <t>NR6028T2R2N</t>
  </si>
  <si>
    <t>CUI Inc</t>
  </si>
  <si>
    <t>SJ-43617-SMT-TR</t>
  </si>
  <si>
    <t>Vendor Cost Qty 1</t>
  </si>
  <si>
    <t>Vendor Cost Qty 10</t>
  </si>
  <si>
    <t>Vendor Cost Qty 100</t>
  </si>
  <si>
    <t>Vendor Cost Qty 1000</t>
  </si>
  <si>
    <t>Microchip Technology</t>
  </si>
  <si>
    <t>MCP1802T-3302I/OT</t>
  </si>
  <si>
    <t>NXP Semiconductors</t>
  </si>
  <si>
    <t>74CBTLV3253DS,118</t>
  </si>
  <si>
    <t>Abracon Corporation</t>
  </si>
  <si>
    <t>ASDMB-75.000MHZ-LY-T</t>
  </si>
  <si>
    <t>Analog Devices Inc</t>
  </si>
  <si>
    <t>AD8131ARMZ-REEL7</t>
  </si>
  <si>
    <t>AD8302ARUZ</t>
  </si>
  <si>
    <t>Shocking!</t>
  </si>
  <si>
    <t>AD9834CRUZ</t>
  </si>
  <si>
    <t>price break at 1050?</t>
  </si>
  <si>
    <t>Knowles</t>
  </si>
  <si>
    <t>SPU0410HR5H-PB</t>
  </si>
  <si>
    <t>Texas Instruments</t>
  </si>
  <si>
    <t>TPA0253DGQR</t>
  </si>
  <si>
    <t>MCP73871-2AAI/ML</t>
  </si>
  <si>
    <t>Diodes Incorporated</t>
  </si>
  <si>
    <t>AP3417CKTR-G1</t>
  </si>
  <si>
    <t>Atmel</t>
  </si>
  <si>
    <t>AT42QT1011-TSHR</t>
  </si>
  <si>
    <t>Murata Electronics North America</t>
  </si>
  <si>
    <t>XRCGB24M000F0L00R0</t>
  </si>
  <si>
    <t xml:space="preserve"> 
Abracon Corporation</t>
  </si>
  <si>
    <t>ABS07-120-32.768KHZ-T</t>
  </si>
  <si>
    <t>Samsung Electro-Mechanics America, Inc</t>
  </si>
  <si>
    <t>CL10C101JB8NNNC</t>
  </si>
  <si>
    <t>CL10C060CB8NNNC</t>
  </si>
  <si>
    <t>CL10C080DB8NCNC</t>
  </si>
  <si>
    <t>CL10C180JC8NNNC</t>
  </si>
  <si>
    <t>CL10C010CB8NNNC</t>
  </si>
  <si>
    <t>CL10C220JB8NNNC</t>
  </si>
  <si>
    <t>CL10C330JB8NNNC</t>
  </si>
  <si>
    <t>CL10C050CB8NNNC</t>
  </si>
  <si>
    <t>CL10B222KB8SFNC</t>
  </si>
  <si>
    <t>CL21B106KQQNNNE</t>
  </si>
  <si>
    <t xml:space="preserve"> 
CL10A226MQ8NRNC</t>
  </si>
  <si>
    <t>CL10B105KP8NNNC</t>
  </si>
  <si>
    <t>CL32A227MQVNNNE</t>
  </si>
  <si>
    <t>CL10B225KP8NNNC</t>
  </si>
  <si>
    <t>CL21A476MQCLRNC</t>
  </si>
  <si>
    <t>GRM188R60J475KE19D</t>
  </si>
  <si>
    <t>CL10B474KO8NNNC</t>
  </si>
  <si>
    <t>GRM188R71C104KA01D</t>
  </si>
  <si>
    <t>GRM188R71H103KA01D</t>
  </si>
  <si>
    <t>GRM188R71H102KA01D</t>
  </si>
  <si>
    <t>TDK Corporation</t>
  </si>
  <si>
    <t>C1608X6S1A685K080AC</t>
  </si>
  <si>
    <t>Maxim Integrated</t>
  </si>
  <si>
    <t>MAX5388NAUB+</t>
  </si>
  <si>
    <t>MAX4525CUB+</t>
  </si>
  <si>
    <t>DS90LV028AHM/NOPB</t>
  </si>
  <si>
    <t>Bourns Inc.</t>
  </si>
  <si>
    <t>PEC09-2320F-S0015</t>
  </si>
  <si>
    <t>APAE1575R2520ABDD7-T</t>
  </si>
  <si>
    <t>AISC-0805F-100J-T</t>
  </si>
  <si>
    <t>AISC-0805-R39J-T</t>
  </si>
  <si>
    <t>AISC-0805-R47J-T</t>
  </si>
  <si>
    <t xml:space="preserve"> 
JST Sales America Inc</t>
  </si>
  <si>
    <t>S2B-PH-K-S(LF)(SN)</t>
  </si>
  <si>
    <t>OSRAM Opto Semiconductors Inc</t>
  </si>
  <si>
    <t>LW Q38E-Q1S2-3K6L-1</t>
  </si>
  <si>
    <t xml:space="preserve"> 
MCP6N11-010E/SN</t>
  </si>
  <si>
    <t>SSM2167-1RMZ-R7</t>
  </si>
  <si>
    <t>Hirose Electric Co Ltd</t>
  </si>
  <si>
    <t>ZX62WRD-B-5PC</t>
  </si>
  <si>
    <t xml:space="preserve"> 
International Rectifier</t>
  </si>
  <si>
    <t>IRLML6401TRPBF</t>
  </si>
  <si>
    <t>Fairchild Semiconductor</t>
  </si>
  <si>
    <t>FAN4174IS5X</t>
  </si>
  <si>
    <t>M/A-Com Technology Solutions</t>
  </si>
  <si>
    <t>MASWSS0129TR-3000</t>
  </si>
  <si>
    <t>Vishay Dale</t>
  </si>
  <si>
    <t>CRCW06030000Z0EA</t>
  </si>
  <si>
    <t>Panasonic Electronic Components</t>
  </si>
  <si>
    <t>ERJ-3GEYJ104V</t>
  </si>
  <si>
    <t>ERJ-3GEYJ101V</t>
  </si>
  <si>
    <t>Vishay Beyschlag</t>
  </si>
  <si>
    <t>MCT06030C1002FP500</t>
  </si>
  <si>
    <t>NCP18XH103J03RB</t>
  </si>
  <si>
    <t>ERJ-3GEYJ114V</t>
  </si>
  <si>
    <t>RC1608F1212CS</t>
  </si>
  <si>
    <t>ERJ-3GEYJ151V</t>
  </si>
  <si>
    <t>MCT06030C1502FP500</t>
  </si>
  <si>
    <t xml:space="preserve"> 
Vishay Beyschlag</t>
  </si>
  <si>
    <t>MCT06030C1001FP500</t>
  </si>
  <si>
    <t>Yageo</t>
  </si>
  <si>
    <t>RC0603JR-071K3L</t>
  </si>
  <si>
    <t>ERJ-3EKF2000V</t>
  </si>
  <si>
    <t>ERJ-3EKF2212V</t>
  </si>
  <si>
    <t xml:space="preserve"> 
RC1608F22R1CS</t>
  </si>
  <si>
    <t>RC1608F24R9CS</t>
  </si>
  <si>
    <t>ERJ-3EKF2550V</t>
  </si>
  <si>
    <t>ERJ-3EKF3323V</t>
  </si>
  <si>
    <t>ERJ-3EKF3833V</t>
  </si>
  <si>
    <t>RC1608F49R9CS</t>
  </si>
  <si>
    <t>ERJ-3EKF6811V</t>
  </si>
  <si>
    <t>RC3216F49R9CS</t>
  </si>
  <si>
    <t>Yes (Physical Match Required) WAY cheaper elsewhere</t>
  </si>
  <si>
    <t>Cinch Connectivity Solutions Johnson</t>
  </si>
  <si>
    <t>142-0711-821</t>
  </si>
  <si>
    <t>SN74LVC1G3157DCKR</t>
  </si>
  <si>
    <t>2403 260 00107</t>
  </si>
  <si>
    <t>STMicroelectronics</t>
  </si>
  <si>
    <t>STM32F429VIT6</t>
  </si>
  <si>
    <t>Samtec Inc</t>
  </si>
  <si>
    <t>BBL-132-G-E</t>
  </si>
  <si>
    <t>Mini-Circuits</t>
  </si>
  <si>
    <t>Waiting for quote. They sell to RPH for 8.5</t>
  </si>
  <si>
    <t>adh-tech.com.tw</t>
  </si>
  <si>
    <t>ebay (also alibaba)</t>
  </si>
  <si>
    <t>Sparkfun.com</t>
  </si>
  <si>
    <t>PRT-08483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</si>
</sst>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2"/>
  <sheetViews>
    <sheetView tabSelected="1" topLeftCell="A77" workbookViewId="0">
      <selection activeCell="K85" sqref="K85"/>
    </sheetView>
  </sheetViews>
  <sheetFormatPr defaultRowHeight="15"/>
  <cols>
    <col min="1" max="1" width="22.5703125" style="2" customWidth="1"/>
    <col min="2" max="2" width="5.140625" style="2" customWidth="1"/>
    <col min="3" max="3" width="30.140625" style="2" customWidth="1"/>
    <col min="4" max="4" width="8.42578125" style="2" hidden="1" customWidth="1"/>
    <col min="5" max="5" width="15.5703125" style="2" hidden="1" customWidth="1"/>
    <col min="6" max="6" width="7.7109375" style="2" customWidth="1"/>
    <col min="7" max="7" width="12.85546875" style="4" hidden="1" customWidth="1"/>
    <col min="8" max="8" width="23.5703125" style="4" customWidth="1"/>
    <col min="9" max="9" width="16.28515625" style="4" customWidth="1"/>
    <col min="10" max="10" width="19.28515625" style="4" customWidth="1"/>
    <col min="11" max="11" width="17.7109375" style="4" customWidth="1"/>
    <col min="12" max="16384" width="9.140625" style="4"/>
  </cols>
  <sheetData>
    <row r="1" spans="1:25" ht="45">
      <c r="A1" s="1" t="s">
        <v>154</v>
      </c>
      <c r="B1" s="1" t="s">
        <v>200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206</v>
      </c>
      <c r="H1" s="1" t="s">
        <v>207</v>
      </c>
      <c r="I1" s="4" t="s">
        <v>296</v>
      </c>
      <c r="J1" s="4" t="s">
        <v>297</v>
      </c>
      <c r="K1" s="4" t="s">
        <v>298</v>
      </c>
      <c r="L1" s="4" t="s">
        <v>311</v>
      </c>
      <c r="M1" s="4" t="s">
        <v>312</v>
      </c>
      <c r="N1" s="4" t="s">
        <v>313</v>
      </c>
      <c r="O1" s="4" t="s">
        <v>314</v>
      </c>
    </row>
    <row r="2" spans="1:25">
      <c r="A2" s="2" t="s">
        <v>52</v>
      </c>
      <c r="B2" s="5">
        <v>1</v>
      </c>
      <c r="C2" s="2" t="s">
        <v>53</v>
      </c>
      <c r="H2" s="4" t="s">
        <v>215</v>
      </c>
      <c r="I2" s="4" t="s">
        <v>307</v>
      </c>
      <c r="J2" s="4" t="s">
        <v>308</v>
      </c>
      <c r="K2" s="4" t="s">
        <v>300</v>
      </c>
      <c r="L2" s="4">
        <v>0.28999999999999998</v>
      </c>
      <c r="M2">
        <v>0.27600000000000002</v>
      </c>
      <c r="N2" s="4">
        <v>0.24149999999999999</v>
      </c>
      <c r="O2">
        <v>0.15525</v>
      </c>
      <c r="Q2" s="4">
        <f>L2*$B2</f>
        <v>0.28999999999999998</v>
      </c>
      <c r="R2" s="4">
        <f t="shared" ref="R2:T2" si="0">M2*$B2</f>
        <v>0.27600000000000002</v>
      </c>
      <c r="S2" s="4">
        <f t="shared" si="0"/>
        <v>0.24149999999999999</v>
      </c>
      <c r="T2" s="4">
        <f t="shared" si="0"/>
        <v>0.15525</v>
      </c>
      <c r="V2" s="4">
        <f>Q2+V1</f>
        <v>0.28999999999999998</v>
      </c>
      <c r="W2" s="4">
        <f t="shared" ref="W2:Y2" si="1">R2+W1</f>
        <v>0.27600000000000002</v>
      </c>
      <c r="X2" s="4">
        <f t="shared" si="1"/>
        <v>0.24149999999999999</v>
      </c>
      <c r="Y2" s="4">
        <f t="shared" si="1"/>
        <v>0.15525</v>
      </c>
    </row>
    <row r="3" spans="1:25" ht="30">
      <c r="A3" s="2" t="s">
        <v>43</v>
      </c>
      <c r="B3" s="5">
        <v>1</v>
      </c>
      <c r="C3" s="2" t="s">
        <v>44</v>
      </c>
      <c r="H3" s="4" t="s">
        <v>213</v>
      </c>
      <c r="I3" s="4" t="s">
        <v>309</v>
      </c>
      <c r="J3" s="4" t="s">
        <v>310</v>
      </c>
      <c r="K3" s="4" t="s">
        <v>299</v>
      </c>
      <c r="L3" s="4">
        <v>1.86</v>
      </c>
      <c r="M3">
        <v>1.4430000000000001</v>
      </c>
      <c r="N3">
        <v>1.1011</v>
      </c>
      <c r="O3" s="4">
        <v>0.79920000000000002</v>
      </c>
      <c r="Q3" s="4">
        <f t="shared" ref="Q3:Q66" si="2">L3*$B3</f>
        <v>1.86</v>
      </c>
      <c r="R3" s="4">
        <f t="shared" ref="R3:R66" si="3">M3*$B3</f>
        <v>1.4430000000000001</v>
      </c>
      <c r="S3" s="4">
        <f t="shared" ref="S3:S66" si="4">N3*$B3</f>
        <v>1.1011</v>
      </c>
      <c r="T3" s="4">
        <f t="shared" ref="T3:T66" si="5">O3*$B3</f>
        <v>0.79920000000000002</v>
      </c>
      <c r="V3" s="4">
        <f t="shared" ref="V3:V66" si="6">Q3+V2</f>
        <v>2.15</v>
      </c>
      <c r="W3" s="4">
        <f t="shared" ref="W3:W66" si="7">R3+W2</f>
        <v>1.7190000000000001</v>
      </c>
      <c r="X3" s="4">
        <f t="shared" ref="X3:X66" si="8">S3+X2</f>
        <v>1.3426</v>
      </c>
      <c r="Y3" s="4">
        <f t="shared" ref="Y3:Y66" si="9">T3+Y2</f>
        <v>0.95445000000000002</v>
      </c>
    </row>
    <row r="4" spans="1:25" ht="30">
      <c r="A4" s="2" t="s">
        <v>129</v>
      </c>
      <c r="B4" s="5">
        <v>1</v>
      </c>
      <c r="C4" s="2" t="s">
        <v>130</v>
      </c>
      <c r="H4" s="4" t="s">
        <v>214</v>
      </c>
      <c r="I4" s="4" t="s">
        <v>315</v>
      </c>
      <c r="J4" s="4" t="s">
        <v>316</v>
      </c>
      <c r="K4" s="4" t="s">
        <v>299</v>
      </c>
      <c r="L4" s="4">
        <v>0.64</v>
      </c>
      <c r="M4">
        <v>0.53</v>
      </c>
      <c r="N4" s="4">
        <v>0.4</v>
      </c>
      <c r="O4" s="4">
        <v>0.4</v>
      </c>
      <c r="Q4" s="4">
        <f t="shared" si="2"/>
        <v>0.64</v>
      </c>
      <c r="R4" s="4">
        <f t="shared" si="3"/>
        <v>0.53</v>
      </c>
      <c r="S4" s="4">
        <f t="shared" si="4"/>
        <v>0.4</v>
      </c>
      <c r="T4" s="4">
        <f t="shared" si="5"/>
        <v>0.4</v>
      </c>
      <c r="V4" s="4">
        <f t="shared" si="6"/>
        <v>2.79</v>
      </c>
      <c r="W4" s="4">
        <f t="shared" si="7"/>
        <v>2.2490000000000001</v>
      </c>
      <c r="X4" s="4">
        <f t="shared" si="8"/>
        <v>1.7425999999999999</v>
      </c>
      <c r="Y4" s="4">
        <f t="shared" si="9"/>
        <v>1.3544499999999999</v>
      </c>
    </row>
    <row r="5" spans="1:25" ht="30">
      <c r="A5" s="2" t="s">
        <v>161</v>
      </c>
      <c r="B5" s="5">
        <v>2</v>
      </c>
      <c r="C5" s="2" t="s">
        <v>132</v>
      </c>
      <c r="H5" s="4" t="s">
        <v>238</v>
      </c>
      <c r="I5" s="4" t="s">
        <v>317</v>
      </c>
      <c r="J5" s="4" t="s">
        <v>318</v>
      </c>
      <c r="K5" s="4" t="s">
        <v>299</v>
      </c>
      <c r="L5" s="4">
        <v>0.74</v>
      </c>
      <c r="M5" s="4">
        <v>0.65</v>
      </c>
      <c r="N5" s="4">
        <v>0.50039999999999996</v>
      </c>
      <c r="O5" s="4">
        <v>0.29699999999999999</v>
      </c>
      <c r="Q5" s="4">
        <f t="shared" si="2"/>
        <v>1.48</v>
      </c>
      <c r="R5" s="4">
        <f t="shared" si="3"/>
        <v>1.3</v>
      </c>
      <c r="S5" s="4">
        <f t="shared" si="4"/>
        <v>1.0007999999999999</v>
      </c>
      <c r="T5" s="4">
        <f t="shared" si="5"/>
        <v>0.59399999999999997</v>
      </c>
      <c r="V5" s="4">
        <f t="shared" si="6"/>
        <v>4.2699999999999996</v>
      </c>
      <c r="W5" s="4">
        <f t="shared" si="7"/>
        <v>3.5490000000000004</v>
      </c>
      <c r="X5" s="4">
        <f t="shared" si="8"/>
        <v>2.7433999999999998</v>
      </c>
      <c r="Y5" s="4">
        <f t="shared" si="9"/>
        <v>1.9484499999999998</v>
      </c>
    </row>
    <row r="6" spans="1:25" ht="30">
      <c r="A6" s="2" t="s">
        <v>150</v>
      </c>
      <c r="B6" s="5">
        <v>1</v>
      </c>
      <c r="C6" s="2" t="s">
        <v>151</v>
      </c>
      <c r="H6" s="4" t="s">
        <v>239</v>
      </c>
      <c r="I6" s="4" t="s">
        <v>319</v>
      </c>
      <c r="J6" s="4" t="s">
        <v>320</v>
      </c>
      <c r="K6" s="4" t="s">
        <v>299</v>
      </c>
      <c r="L6" s="4">
        <v>2.29</v>
      </c>
      <c r="M6">
        <v>2.1920000000000002</v>
      </c>
      <c r="N6">
        <v>1.8332999999999999</v>
      </c>
      <c r="O6" s="4">
        <v>1.43075</v>
      </c>
      <c r="Q6" s="4">
        <f t="shared" si="2"/>
        <v>2.29</v>
      </c>
      <c r="R6" s="4">
        <f t="shared" si="3"/>
        <v>2.1920000000000002</v>
      </c>
      <c r="S6" s="4">
        <f t="shared" si="4"/>
        <v>1.8332999999999999</v>
      </c>
      <c r="T6" s="4">
        <f t="shared" si="5"/>
        <v>1.43075</v>
      </c>
      <c r="V6" s="4">
        <f t="shared" si="6"/>
        <v>6.56</v>
      </c>
      <c r="W6" s="4">
        <f t="shared" si="7"/>
        <v>5.7410000000000005</v>
      </c>
      <c r="X6" s="4">
        <f t="shared" si="8"/>
        <v>4.5766999999999998</v>
      </c>
      <c r="Y6" s="4">
        <f t="shared" si="9"/>
        <v>3.3792</v>
      </c>
    </row>
    <row r="7" spans="1:25" ht="30">
      <c r="A7" s="2" t="s">
        <v>159</v>
      </c>
      <c r="B7" s="5">
        <v>2</v>
      </c>
      <c r="C7" s="2" t="s">
        <v>115</v>
      </c>
      <c r="H7" s="4" t="s">
        <v>240</v>
      </c>
      <c r="I7" s="4" t="s">
        <v>321</v>
      </c>
      <c r="J7" s="4" t="s">
        <v>322</v>
      </c>
      <c r="K7" s="4" t="s">
        <v>299</v>
      </c>
      <c r="L7" s="4">
        <v>5.12</v>
      </c>
      <c r="M7">
        <v>4.5830000000000002</v>
      </c>
      <c r="N7">
        <v>3.7484000000000002</v>
      </c>
      <c r="O7" s="4">
        <v>2.4870999999999999</v>
      </c>
      <c r="Q7" s="4">
        <f t="shared" si="2"/>
        <v>10.24</v>
      </c>
      <c r="R7" s="4">
        <f t="shared" si="3"/>
        <v>9.1660000000000004</v>
      </c>
      <c r="S7" s="4">
        <f t="shared" si="4"/>
        <v>7.4968000000000004</v>
      </c>
      <c r="T7" s="4">
        <f t="shared" si="5"/>
        <v>4.9741999999999997</v>
      </c>
      <c r="V7" s="4">
        <f t="shared" si="6"/>
        <v>16.8</v>
      </c>
      <c r="W7" s="4">
        <f t="shared" si="7"/>
        <v>14.907</v>
      </c>
      <c r="X7" s="4">
        <f t="shared" si="8"/>
        <v>12.073499999999999</v>
      </c>
      <c r="Y7" s="4">
        <f t="shared" si="9"/>
        <v>8.3534000000000006</v>
      </c>
    </row>
    <row r="8" spans="1:25" ht="30">
      <c r="A8" s="3" t="s">
        <v>141</v>
      </c>
      <c r="B8" s="5">
        <v>1</v>
      </c>
      <c r="C8" s="2" t="s">
        <v>142</v>
      </c>
      <c r="H8" s="4" t="s">
        <v>265</v>
      </c>
      <c r="I8" s="4" t="s">
        <v>321</v>
      </c>
      <c r="J8" s="4" t="s">
        <v>323</v>
      </c>
      <c r="K8" s="4" t="s">
        <v>299</v>
      </c>
      <c r="L8" s="4">
        <v>25.1</v>
      </c>
      <c r="M8">
        <v>23.216999999999999</v>
      </c>
      <c r="N8">
        <v>19.828199999999999</v>
      </c>
      <c r="O8">
        <v>16.314350000000001</v>
      </c>
      <c r="P8" s="4" t="s">
        <v>324</v>
      </c>
      <c r="Q8" s="4">
        <f t="shared" si="2"/>
        <v>25.1</v>
      </c>
      <c r="R8" s="4">
        <f t="shared" si="3"/>
        <v>23.216999999999999</v>
      </c>
      <c r="S8" s="4">
        <f t="shared" si="4"/>
        <v>19.828199999999999</v>
      </c>
      <c r="T8" s="4">
        <f t="shared" si="5"/>
        <v>16.314350000000001</v>
      </c>
      <c r="V8" s="4">
        <f t="shared" si="6"/>
        <v>41.900000000000006</v>
      </c>
      <c r="W8" s="4">
        <f t="shared" si="7"/>
        <v>38.123999999999995</v>
      </c>
      <c r="X8" s="4">
        <f t="shared" si="8"/>
        <v>31.901699999999998</v>
      </c>
      <c r="Y8" s="4">
        <f t="shared" si="9"/>
        <v>24.667750000000002</v>
      </c>
    </row>
    <row r="9" spans="1:25" ht="45">
      <c r="A9" s="2" t="s">
        <v>160</v>
      </c>
      <c r="B9" s="5">
        <v>2</v>
      </c>
      <c r="C9" s="2" t="s">
        <v>114</v>
      </c>
      <c r="H9" s="4" t="s">
        <v>241</v>
      </c>
      <c r="I9" s="4" t="s">
        <v>321</v>
      </c>
      <c r="J9" s="4" t="s">
        <v>325</v>
      </c>
      <c r="K9" s="4" t="s">
        <v>299</v>
      </c>
      <c r="L9">
        <v>12.46</v>
      </c>
      <c r="M9" s="4">
        <v>11.324</v>
      </c>
      <c r="N9">
        <v>10.47467</v>
      </c>
      <c r="O9">
        <v>8.2098999999999993</v>
      </c>
      <c r="P9" s="4" t="s">
        <v>326</v>
      </c>
      <c r="Q9" s="4">
        <f t="shared" si="2"/>
        <v>24.92</v>
      </c>
      <c r="R9" s="4">
        <f t="shared" si="3"/>
        <v>22.648</v>
      </c>
      <c r="S9" s="4">
        <f t="shared" si="4"/>
        <v>20.949339999999999</v>
      </c>
      <c r="T9" s="4">
        <f t="shared" si="5"/>
        <v>16.419799999999999</v>
      </c>
      <c r="V9" s="4">
        <f t="shared" si="6"/>
        <v>66.820000000000007</v>
      </c>
      <c r="W9" s="4">
        <f t="shared" si="7"/>
        <v>60.771999999999991</v>
      </c>
      <c r="X9" s="4">
        <f t="shared" si="8"/>
        <v>52.851039999999998</v>
      </c>
      <c r="Y9" s="4">
        <f t="shared" si="9"/>
        <v>41.08755</v>
      </c>
    </row>
    <row r="10" spans="1:25" ht="45">
      <c r="A10" s="2" t="s">
        <v>121</v>
      </c>
      <c r="B10" s="5">
        <v>1</v>
      </c>
      <c r="C10" s="2" t="s">
        <v>122</v>
      </c>
      <c r="H10" s="4" t="s">
        <v>253</v>
      </c>
      <c r="I10" s="4" t="s">
        <v>327</v>
      </c>
      <c r="J10" s="4" t="s">
        <v>328</v>
      </c>
      <c r="K10" s="4" t="s">
        <v>299</v>
      </c>
      <c r="L10" s="4">
        <v>1.68</v>
      </c>
      <c r="M10">
        <v>1.4510000000000001</v>
      </c>
      <c r="N10">
        <v>0.90710000000000002</v>
      </c>
      <c r="O10">
        <v>0.85529999999999995</v>
      </c>
      <c r="Q10" s="4">
        <f t="shared" si="2"/>
        <v>1.68</v>
      </c>
      <c r="R10" s="4">
        <f t="shared" si="3"/>
        <v>1.4510000000000001</v>
      </c>
      <c r="S10" s="4">
        <f t="shared" si="4"/>
        <v>0.90710000000000002</v>
      </c>
      <c r="T10" s="4">
        <f t="shared" si="5"/>
        <v>0.85529999999999995</v>
      </c>
      <c r="V10" s="4">
        <f t="shared" si="6"/>
        <v>68.500000000000014</v>
      </c>
      <c r="W10" s="4">
        <f t="shared" si="7"/>
        <v>62.222999999999992</v>
      </c>
      <c r="X10" s="4">
        <f t="shared" si="8"/>
        <v>53.758139999999997</v>
      </c>
      <c r="Y10" s="4">
        <f t="shared" si="9"/>
        <v>41.94285</v>
      </c>
    </row>
    <row r="11" spans="1:25" ht="30">
      <c r="A11" s="2" t="s">
        <v>144</v>
      </c>
      <c r="B11" s="5">
        <v>1</v>
      </c>
      <c r="C11" s="2" t="s">
        <v>145</v>
      </c>
      <c r="H11" s="4" t="s">
        <v>216</v>
      </c>
      <c r="I11" s="4" t="s">
        <v>329</v>
      </c>
      <c r="J11" s="4" t="s">
        <v>330</v>
      </c>
      <c r="K11" s="4" t="s">
        <v>299</v>
      </c>
      <c r="L11" s="4">
        <v>1.78</v>
      </c>
      <c r="M11" s="4">
        <v>1.607</v>
      </c>
      <c r="N11" s="4">
        <v>1.2946</v>
      </c>
      <c r="O11" s="4">
        <v>0.69750000000000001</v>
      </c>
      <c r="Q11" s="4">
        <f t="shared" si="2"/>
        <v>1.78</v>
      </c>
      <c r="R11" s="4">
        <f t="shared" si="3"/>
        <v>1.607</v>
      </c>
      <c r="S11" s="4">
        <f t="shared" si="4"/>
        <v>1.2946</v>
      </c>
      <c r="T11" s="4">
        <f t="shared" si="5"/>
        <v>0.69750000000000001</v>
      </c>
      <c r="V11" s="4">
        <f t="shared" si="6"/>
        <v>70.280000000000015</v>
      </c>
      <c r="W11" s="4">
        <f t="shared" si="7"/>
        <v>63.829999999999991</v>
      </c>
      <c r="X11" s="4">
        <f t="shared" si="8"/>
        <v>55.05274</v>
      </c>
      <c r="Y11" s="4">
        <f t="shared" si="9"/>
        <v>42.640349999999998</v>
      </c>
    </row>
    <row r="12" spans="1:25" ht="30">
      <c r="A12" s="2" t="s">
        <v>123</v>
      </c>
      <c r="B12" s="5">
        <v>1</v>
      </c>
      <c r="C12" s="2" t="s">
        <v>124</v>
      </c>
      <c r="H12" s="4" t="s">
        <v>261</v>
      </c>
      <c r="I12" s="4" t="s">
        <v>315</v>
      </c>
      <c r="J12" s="4" t="s">
        <v>331</v>
      </c>
      <c r="K12" s="4" t="s">
        <v>299</v>
      </c>
      <c r="L12" s="4">
        <v>2.15</v>
      </c>
      <c r="M12" s="4">
        <v>1.79</v>
      </c>
      <c r="N12">
        <v>1.35</v>
      </c>
      <c r="O12">
        <v>1.35</v>
      </c>
      <c r="Q12" s="4">
        <f t="shared" si="2"/>
        <v>2.15</v>
      </c>
      <c r="R12" s="4">
        <f t="shared" si="3"/>
        <v>1.79</v>
      </c>
      <c r="S12" s="4">
        <f t="shared" si="4"/>
        <v>1.35</v>
      </c>
      <c r="T12" s="4">
        <f t="shared" si="5"/>
        <v>1.35</v>
      </c>
      <c r="V12" s="4">
        <f t="shared" si="6"/>
        <v>72.430000000000021</v>
      </c>
      <c r="W12" s="4">
        <f t="shared" si="7"/>
        <v>65.61999999999999</v>
      </c>
      <c r="X12" s="4">
        <f t="shared" si="8"/>
        <v>56.402740000000001</v>
      </c>
      <c r="Y12" s="4">
        <f t="shared" si="9"/>
        <v>43.990349999999999</v>
      </c>
    </row>
    <row r="13" spans="1:25" ht="30">
      <c r="A13" s="2" t="s">
        <v>127</v>
      </c>
      <c r="B13" s="5">
        <v>1</v>
      </c>
      <c r="C13" s="2" t="s">
        <v>128</v>
      </c>
      <c r="H13" s="4" t="s">
        <v>222</v>
      </c>
      <c r="I13" s="4" t="s">
        <v>332</v>
      </c>
      <c r="J13" s="4" t="s">
        <v>333</v>
      </c>
      <c r="K13" s="4" t="s">
        <v>299</v>
      </c>
      <c r="L13" s="4">
        <v>0.44</v>
      </c>
      <c r="M13" s="4">
        <v>0.371</v>
      </c>
      <c r="N13">
        <v>0.27810000000000001</v>
      </c>
      <c r="O13">
        <v>0.1575</v>
      </c>
      <c r="Q13" s="4">
        <f t="shared" si="2"/>
        <v>0.44</v>
      </c>
      <c r="R13" s="4">
        <f t="shared" si="3"/>
        <v>0.371</v>
      </c>
      <c r="S13" s="4">
        <f t="shared" si="4"/>
        <v>0.27810000000000001</v>
      </c>
      <c r="T13" s="4">
        <f t="shared" si="5"/>
        <v>0.1575</v>
      </c>
      <c r="V13" s="4">
        <f t="shared" si="6"/>
        <v>72.870000000000019</v>
      </c>
      <c r="W13" s="4">
        <f t="shared" si="7"/>
        <v>65.990999999999985</v>
      </c>
      <c r="X13" s="4">
        <f t="shared" si="8"/>
        <v>56.680840000000003</v>
      </c>
      <c r="Y13" s="4">
        <f t="shared" si="9"/>
        <v>44.147849999999998</v>
      </c>
    </row>
    <row r="14" spans="1:25">
      <c r="A14" s="2" t="s">
        <v>162</v>
      </c>
      <c r="B14" s="5">
        <v>2</v>
      </c>
      <c r="C14" s="2" t="s">
        <v>136</v>
      </c>
      <c r="H14" s="4" t="s">
        <v>210</v>
      </c>
      <c r="I14" s="4" t="s">
        <v>334</v>
      </c>
      <c r="J14" s="4" t="s">
        <v>335</v>
      </c>
      <c r="K14" s="4" t="s">
        <v>299</v>
      </c>
      <c r="L14" s="4">
        <v>1.33</v>
      </c>
      <c r="M14" s="4">
        <v>1.177</v>
      </c>
      <c r="N14" s="4">
        <v>0.93</v>
      </c>
      <c r="O14" s="4">
        <v>0.57203000000000004</v>
      </c>
      <c r="Q14" s="4">
        <f t="shared" si="2"/>
        <v>2.66</v>
      </c>
      <c r="R14" s="4">
        <f t="shared" si="3"/>
        <v>2.3540000000000001</v>
      </c>
      <c r="S14" s="4">
        <f t="shared" si="4"/>
        <v>1.86</v>
      </c>
      <c r="T14" s="4">
        <f t="shared" si="5"/>
        <v>1.1440600000000001</v>
      </c>
      <c r="V14" s="4">
        <f t="shared" si="6"/>
        <v>75.530000000000015</v>
      </c>
      <c r="W14" s="4">
        <f t="shared" si="7"/>
        <v>68.344999999999985</v>
      </c>
      <c r="X14" s="4">
        <f t="shared" si="8"/>
        <v>58.540840000000003</v>
      </c>
      <c r="Y14" s="4">
        <f t="shared" si="9"/>
        <v>45.291910000000001</v>
      </c>
    </row>
    <row r="15" spans="1:25" ht="45">
      <c r="A15" s="2" t="s">
        <v>148</v>
      </c>
      <c r="B15" s="5">
        <v>1</v>
      </c>
      <c r="C15" s="2" t="s">
        <v>149</v>
      </c>
      <c r="H15" s="4" t="s">
        <v>264</v>
      </c>
      <c r="I15" s="4" t="s">
        <v>336</v>
      </c>
      <c r="J15" s="4" t="s">
        <v>337</v>
      </c>
      <c r="K15" s="4" t="s">
        <v>299</v>
      </c>
      <c r="L15" s="4">
        <v>0.52</v>
      </c>
      <c r="M15" s="4">
        <v>0.434</v>
      </c>
      <c r="N15">
        <v>0.34649999999999997</v>
      </c>
      <c r="O15">
        <v>0.2772</v>
      </c>
      <c r="Q15" s="4">
        <f t="shared" si="2"/>
        <v>0.52</v>
      </c>
      <c r="R15" s="4">
        <f t="shared" si="3"/>
        <v>0.434</v>
      </c>
      <c r="S15" s="4">
        <f t="shared" si="4"/>
        <v>0.34649999999999997</v>
      </c>
      <c r="T15" s="4">
        <f t="shared" si="5"/>
        <v>0.2772</v>
      </c>
      <c r="V15" s="4">
        <f t="shared" si="6"/>
        <v>76.050000000000011</v>
      </c>
      <c r="W15" s="4">
        <f t="shared" si="7"/>
        <v>68.778999999999982</v>
      </c>
      <c r="X15" s="4">
        <f t="shared" si="8"/>
        <v>58.887340000000002</v>
      </c>
      <c r="Y15" s="4">
        <f t="shared" si="9"/>
        <v>45.569110000000002</v>
      </c>
    </row>
    <row r="16" spans="1:25" ht="45">
      <c r="A16" s="2" t="s">
        <v>152</v>
      </c>
      <c r="B16" s="5">
        <v>1</v>
      </c>
      <c r="C16" s="2" t="s">
        <v>153</v>
      </c>
      <c r="H16" s="4" t="s">
        <v>263</v>
      </c>
      <c r="I16" s="4" t="s">
        <v>338</v>
      </c>
      <c r="J16" s="4" t="s">
        <v>339</v>
      </c>
      <c r="K16" s="4" t="s">
        <v>299</v>
      </c>
      <c r="L16" s="4">
        <v>0.73</v>
      </c>
      <c r="M16">
        <v>0.65100000000000002</v>
      </c>
      <c r="N16">
        <v>0.53800000000000003</v>
      </c>
      <c r="O16">
        <v>0.42502000000000001</v>
      </c>
      <c r="Q16" s="4">
        <f t="shared" si="2"/>
        <v>0.73</v>
      </c>
      <c r="R16" s="4">
        <f t="shared" si="3"/>
        <v>0.65100000000000002</v>
      </c>
      <c r="S16" s="4">
        <f t="shared" si="4"/>
        <v>0.53800000000000003</v>
      </c>
      <c r="T16" s="4">
        <f t="shared" si="5"/>
        <v>0.42502000000000001</v>
      </c>
      <c r="V16" s="4">
        <f t="shared" si="6"/>
        <v>76.780000000000015</v>
      </c>
      <c r="W16" s="4">
        <f t="shared" si="7"/>
        <v>69.429999999999978</v>
      </c>
      <c r="X16" s="4">
        <f t="shared" si="8"/>
        <v>59.425339999999998</v>
      </c>
      <c r="Y16" s="4">
        <f t="shared" si="9"/>
        <v>45.994130000000006</v>
      </c>
    </row>
    <row r="17" spans="1:25" ht="45">
      <c r="A17" s="2" t="s">
        <v>6</v>
      </c>
      <c r="B17" s="5">
        <v>1</v>
      </c>
      <c r="C17" s="2" t="s">
        <v>7</v>
      </c>
      <c r="F17" s="2" t="s">
        <v>8</v>
      </c>
      <c r="H17" s="4" t="s">
        <v>282</v>
      </c>
      <c r="I17" s="4" t="s">
        <v>340</v>
      </c>
      <c r="J17" s="4" t="s">
        <v>341</v>
      </c>
      <c r="K17" s="4" t="s">
        <v>300</v>
      </c>
      <c r="L17" s="4">
        <v>0.1</v>
      </c>
      <c r="M17">
        <v>2.5999999999999999E-2</v>
      </c>
      <c r="N17">
        <v>1.21E-2</v>
      </c>
      <c r="O17">
        <v>6.6E-3</v>
      </c>
      <c r="Q17" s="4">
        <f t="shared" si="2"/>
        <v>0.1</v>
      </c>
      <c r="R17" s="4">
        <f t="shared" si="3"/>
        <v>2.5999999999999999E-2</v>
      </c>
      <c r="S17" s="4">
        <f t="shared" si="4"/>
        <v>1.21E-2</v>
      </c>
      <c r="T17" s="4">
        <f t="shared" si="5"/>
        <v>6.6E-3</v>
      </c>
      <c r="V17" s="4">
        <f t="shared" si="6"/>
        <v>76.88000000000001</v>
      </c>
      <c r="W17" s="4">
        <f t="shared" si="7"/>
        <v>69.455999999999975</v>
      </c>
      <c r="X17" s="4">
        <f t="shared" si="8"/>
        <v>59.437439999999995</v>
      </c>
      <c r="Y17" s="4">
        <f t="shared" si="9"/>
        <v>46.000730000000004</v>
      </c>
    </row>
    <row r="18" spans="1:25">
      <c r="A18" s="2" t="s">
        <v>167</v>
      </c>
      <c r="B18" s="5">
        <v>2</v>
      </c>
      <c r="C18" s="2" t="s">
        <v>7</v>
      </c>
      <c r="F18" s="2" t="s">
        <v>26</v>
      </c>
      <c r="Q18" s="4">
        <f t="shared" si="2"/>
        <v>0</v>
      </c>
      <c r="R18" s="4">
        <f t="shared" si="3"/>
        <v>0</v>
      </c>
      <c r="S18" s="4">
        <f t="shared" si="4"/>
        <v>0</v>
      </c>
      <c r="T18" s="4">
        <f t="shared" si="5"/>
        <v>0</v>
      </c>
      <c r="V18" s="4">
        <f t="shared" si="6"/>
        <v>76.88000000000001</v>
      </c>
      <c r="W18" s="4">
        <f t="shared" si="7"/>
        <v>69.455999999999975</v>
      </c>
      <c r="X18" s="4">
        <f t="shared" si="8"/>
        <v>59.437439999999995</v>
      </c>
      <c r="Y18" s="4">
        <f t="shared" si="9"/>
        <v>46.000730000000004</v>
      </c>
    </row>
    <row r="19" spans="1:25" ht="45">
      <c r="A19" s="2" t="s">
        <v>174</v>
      </c>
      <c r="B19" s="5">
        <v>6</v>
      </c>
      <c r="C19" s="2" t="s">
        <v>38</v>
      </c>
      <c r="F19" s="2" t="s">
        <v>19</v>
      </c>
      <c r="H19" s="4" t="s">
        <v>233</v>
      </c>
      <c r="I19" s="4" t="s">
        <v>340</v>
      </c>
      <c r="J19" s="4" t="s">
        <v>342</v>
      </c>
      <c r="K19" s="4" t="s">
        <v>300</v>
      </c>
      <c r="L19" s="4">
        <v>0.1</v>
      </c>
      <c r="M19">
        <v>4.2000000000000003E-2</v>
      </c>
      <c r="N19">
        <v>1.9300000000000001E-2</v>
      </c>
      <c r="O19">
        <v>1.0500000000000001E-2</v>
      </c>
      <c r="Q19" s="4">
        <f t="shared" si="2"/>
        <v>0.60000000000000009</v>
      </c>
      <c r="R19" s="4">
        <f t="shared" si="3"/>
        <v>0.252</v>
      </c>
      <c r="S19" s="4">
        <f t="shared" si="4"/>
        <v>0.11580000000000001</v>
      </c>
      <c r="T19" s="4">
        <f t="shared" si="5"/>
        <v>6.3E-2</v>
      </c>
      <c r="V19" s="4">
        <f t="shared" si="6"/>
        <v>77.48</v>
      </c>
      <c r="W19" s="4">
        <f t="shared" si="7"/>
        <v>69.70799999999997</v>
      </c>
      <c r="X19" s="4">
        <f t="shared" si="8"/>
        <v>59.553239999999995</v>
      </c>
      <c r="Y19" s="4">
        <f t="shared" si="9"/>
        <v>46.063730000000007</v>
      </c>
    </row>
    <row r="20" spans="1:25" ht="45">
      <c r="A20" s="2" t="s">
        <v>168</v>
      </c>
      <c r="B20" s="5">
        <v>2</v>
      </c>
      <c r="C20" s="2" t="s">
        <v>38</v>
      </c>
      <c r="F20" s="6" t="s">
        <v>39</v>
      </c>
      <c r="H20" s="4" t="s">
        <v>283</v>
      </c>
      <c r="I20" s="4" t="s">
        <v>340</v>
      </c>
      <c r="J20" s="4" t="s">
        <v>343</v>
      </c>
      <c r="K20" s="4" t="s">
        <v>300</v>
      </c>
      <c r="L20" s="4">
        <v>0.1</v>
      </c>
      <c r="M20" s="4">
        <v>2.8000000000000001E-2</v>
      </c>
      <c r="N20">
        <v>1.2699999999999999E-2</v>
      </c>
      <c r="O20">
        <v>6.8999999999999999E-3</v>
      </c>
      <c r="Q20" s="4">
        <f t="shared" si="2"/>
        <v>0.2</v>
      </c>
      <c r="R20" s="4">
        <f t="shared" si="3"/>
        <v>5.6000000000000001E-2</v>
      </c>
      <c r="S20" s="4">
        <f t="shared" si="4"/>
        <v>2.5399999999999999E-2</v>
      </c>
      <c r="T20" s="4">
        <f t="shared" si="5"/>
        <v>1.38E-2</v>
      </c>
      <c r="V20" s="4">
        <f t="shared" si="6"/>
        <v>77.680000000000007</v>
      </c>
      <c r="W20" s="4">
        <f t="shared" si="7"/>
        <v>69.763999999999967</v>
      </c>
      <c r="X20" s="4">
        <f t="shared" si="8"/>
        <v>59.578639999999993</v>
      </c>
      <c r="Y20" s="4">
        <f t="shared" si="9"/>
        <v>46.07753000000001</v>
      </c>
    </row>
    <row r="21" spans="1:25" ht="45">
      <c r="A21" s="2" t="s">
        <v>169</v>
      </c>
      <c r="B21" s="5">
        <v>4</v>
      </c>
      <c r="C21" s="2" t="s">
        <v>14</v>
      </c>
      <c r="F21" s="2" t="s">
        <v>17</v>
      </c>
      <c r="H21" s="4" t="s">
        <v>225</v>
      </c>
      <c r="I21" s="4" t="s">
        <v>340</v>
      </c>
      <c r="J21" s="4" t="s">
        <v>344</v>
      </c>
      <c r="K21" s="4" t="s">
        <v>300</v>
      </c>
      <c r="L21">
        <v>0.1</v>
      </c>
      <c r="M21" s="4">
        <v>5.1999999999999998E-2</v>
      </c>
      <c r="N21" s="4">
        <v>2.3699999999999999E-2</v>
      </c>
      <c r="O21">
        <v>1.29E-2</v>
      </c>
      <c r="Q21" s="4">
        <f t="shared" si="2"/>
        <v>0.4</v>
      </c>
      <c r="R21" s="4">
        <f t="shared" si="3"/>
        <v>0.20799999999999999</v>
      </c>
      <c r="S21" s="4">
        <f t="shared" si="4"/>
        <v>9.4799999999999995E-2</v>
      </c>
      <c r="T21" s="4">
        <f t="shared" si="5"/>
        <v>5.16E-2</v>
      </c>
      <c r="V21" s="4">
        <f t="shared" si="6"/>
        <v>78.080000000000013</v>
      </c>
      <c r="W21" s="4">
        <f t="shared" si="7"/>
        <v>69.971999999999966</v>
      </c>
      <c r="X21" s="4">
        <f t="shared" si="8"/>
        <v>59.673439999999992</v>
      </c>
      <c r="Y21" s="4">
        <f t="shared" si="9"/>
        <v>46.129130000000011</v>
      </c>
    </row>
    <row r="22" spans="1:25" ht="45">
      <c r="A22" s="2" t="s">
        <v>170</v>
      </c>
      <c r="B22" s="5">
        <v>4</v>
      </c>
      <c r="C22" s="2" t="s">
        <v>14</v>
      </c>
      <c r="F22" s="2" t="s">
        <v>18</v>
      </c>
      <c r="H22" s="4" t="s">
        <v>226</v>
      </c>
      <c r="I22" s="4" t="s">
        <v>340</v>
      </c>
      <c r="J22" s="4" t="s">
        <v>345</v>
      </c>
      <c r="K22" s="4" t="s">
        <v>300</v>
      </c>
      <c r="L22" s="4">
        <v>0.1</v>
      </c>
      <c r="M22">
        <v>4.2000000000000003E-2</v>
      </c>
      <c r="N22">
        <v>1.9300000000000001E-2</v>
      </c>
      <c r="O22">
        <v>1.0500000000000001E-2</v>
      </c>
      <c r="Q22" s="4">
        <f t="shared" si="2"/>
        <v>0.4</v>
      </c>
      <c r="R22" s="4">
        <f t="shared" si="3"/>
        <v>0.16800000000000001</v>
      </c>
      <c r="S22" s="4">
        <f t="shared" si="4"/>
        <v>7.7200000000000005E-2</v>
      </c>
      <c r="T22" s="4">
        <f t="shared" si="5"/>
        <v>4.2000000000000003E-2</v>
      </c>
      <c r="V22" s="4">
        <f t="shared" si="6"/>
        <v>78.480000000000018</v>
      </c>
      <c r="W22" s="4">
        <f t="shared" si="7"/>
        <v>70.139999999999972</v>
      </c>
      <c r="X22" s="4">
        <f t="shared" si="8"/>
        <v>59.75063999999999</v>
      </c>
      <c r="Y22" s="4">
        <f t="shared" si="9"/>
        <v>46.171130000000012</v>
      </c>
    </row>
    <row r="23" spans="1:25" ht="45">
      <c r="A23" s="2" t="s">
        <v>171</v>
      </c>
      <c r="B23" s="5">
        <v>12</v>
      </c>
      <c r="C23" s="2" t="s">
        <v>14</v>
      </c>
      <c r="F23" s="2" t="s">
        <v>15</v>
      </c>
      <c r="H23" s="4" t="s">
        <v>228</v>
      </c>
      <c r="I23" s="4" t="s">
        <v>340</v>
      </c>
      <c r="J23" s="4" t="s">
        <v>346</v>
      </c>
      <c r="K23" s="4" t="s">
        <v>300</v>
      </c>
      <c r="L23" s="4">
        <v>0.1</v>
      </c>
      <c r="M23">
        <v>0.03</v>
      </c>
      <c r="N23">
        <v>1.38E-2</v>
      </c>
      <c r="O23" s="4">
        <v>7.4999999999999997E-3</v>
      </c>
      <c r="Q23" s="4">
        <f t="shared" si="2"/>
        <v>1.2000000000000002</v>
      </c>
      <c r="R23" s="4">
        <f t="shared" si="3"/>
        <v>0.36</v>
      </c>
      <c r="S23" s="4">
        <f t="shared" si="4"/>
        <v>0.1656</v>
      </c>
      <c r="T23" s="4">
        <f t="shared" si="5"/>
        <v>0.09</v>
      </c>
      <c r="V23" s="4">
        <f t="shared" si="6"/>
        <v>79.680000000000021</v>
      </c>
      <c r="W23" s="4">
        <f t="shared" si="7"/>
        <v>70.499999999999972</v>
      </c>
      <c r="X23" s="4">
        <f t="shared" si="8"/>
        <v>59.916239999999988</v>
      </c>
      <c r="Y23" s="4">
        <f t="shared" si="9"/>
        <v>46.261130000000016</v>
      </c>
    </row>
    <row r="24" spans="1:25" ht="45">
      <c r="A24" s="2" t="s">
        <v>172</v>
      </c>
      <c r="B24" s="5">
        <v>4</v>
      </c>
      <c r="C24" s="2" t="s">
        <v>14</v>
      </c>
      <c r="F24" s="2" t="s">
        <v>16</v>
      </c>
      <c r="H24" s="4" t="s">
        <v>230</v>
      </c>
      <c r="I24" s="4" t="s">
        <v>340</v>
      </c>
      <c r="J24" s="4" t="s">
        <v>347</v>
      </c>
      <c r="K24" s="4" t="s">
        <v>300</v>
      </c>
      <c r="L24" s="4">
        <v>0.1</v>
      </c>
      <c r="M24">
        <v>2.8000000000000001E-2</v>
      </c>
      <c r="N24">
        <v>1.2699999999999999E-2</v>
      </c>
      <c r="O24">
        <v>6.8999999999999999E-3</v>
      </c>
      <c r="Q24" s="4">
        <f t="shared" si="2"/>
        <v>0.4</v>
      </c>
      <c r="R24" s="4">
        <f t="shared" si="3"/>
        <v>0.112</v>
      </c>
      <c r="S24" s="4">
        <f t="shared" si="4"/>
        <v>5.0799999999999998E-2</v>
      </c>
      <c r="T24" s="4">
        <f t="shared" si="5"/>
        <v>2.76E-2</v>
      </c>
      <c r="V24" s="4">
        <f t="shared" si="6"/>
        <v>80.080000000000027</v>
      </c>
      <c r="W24" s="4">
        <f t="shared" si="7"/>
        <v>70.611999999999966</v>
      </c>
      <c r="X24" s="4">
        <f t="shared" si="8"/>
        <v>59.96703999999999</v>
      </c>
      <c r="Y24" s="4">
        <f t="shared" si="9"/>
        <v>46.288730000000015</v>
      </c>
    </row>
    <row r="25" spans="1:25" ht="45">
      <c r="A25" s="2" t="s">
        <v>173</v>
      </c>
      <c r="B25" s="5">
        <v>4</v>
      </c>
      <c r="C25" s="2" t="s">
        <v>14</v>
      </c>
      <c r="F25" s="2" t="s">
        <v>20</v>
      </c>
      <c r="H25" s="4" t="s">
        <v>232</v>
      </c>
      <c r="I25" s="4" t="s">
        <v>340</v>
      </c>
      <c r="J25" s="4" t="s">
        <v>348</v>
      </c>
      <c r="K25" s="4" t="s">
        <v>300</v>
      </c>
      <c r="L25" s="4">
        <v>0.1</v>
      </c>
      <c r="M25" s="4">
        <v>4.2000000000000003E-2</v>
      </c>
      <c r="N25" s="4">
        <v>1.9300000000000001E-2</v>
      </c>
      <c r="O25" s="4">
        <v>1.0500000000000001E-2</v>
      </c>
      <c r="Q25" s="4">
        <f t="shared" si="2"/>
        <v>0.4</v>
      </c>
      <c r="R25" s="4">
        <f t="shared" si="3"/>
        <v>0.16800000000000001</v>
      </c>
      <c r="S25" s="4">
        <f t="shared" si="4"/>
        <v>7.7200000000000005E-2</v>
      </c>
      <c r="T25" s="4">
        <f t="shared" si="5"/>
        <v>4.2000000000000003E-2</v>
      </c>
      <c r="V25" s="4">
        <f t="shared" si="6"/>
        <v>80.480000000000032</v>
      </c>
      <c r="W25" s="4">
        <f t="shared" si="7"/>
        <v>70.779999999999973</v>
      </c>
      <c r="X25" s="4">
        <f t="shared" si="8"/>
        <v>60.044239999999988</v>
      </c>
      <c r="Y25" s="4">
        <f t="shared" si="9"/>
        <v>46.330730000000017</v>
      </c>
    </row>
    <row r="26" spans="1:25" ht="45">
      <c r="A26" s="2" t="s">
        <v>175</v>
      </c>
      <c r="B26" s="5">
        <v>2</v>
      </c>
      <c r="C26" s="2" t="s">
        <v>34</v>
      </c>
      <c r="F26" s="2" t="s">
        <v>35</v>
      </c>
      <c r="H26" s="4" t="s">
        <v>281</v>
      </c>
      <c r="I26" s="4" t="s">
        <v>340</v>
      </c>
      <c r="J26" s="4" t="s">
        <v>349</v>
      </c>
      <c r="K26" s="4" t="s">
        <v>300</v>
      </c>
      <c r="L26" s="4">
        <v>0.1</v>
      </c>
      <c r="M26" s="4">
        <v>2.9000000000000001E-2</v>
      </c>
      <c r="N26">
        <v>1.32E-2</v>
      </c>
      <c r="O26" s="4">
        <v>7.1999999999999998E-3</v>
      </c>
      <c r="Q26" s="4">
        <f t="shared" si="2"/>
        <v>0.2</v>
      </c>
      <c r="R26" s="4">
        <f t="shared" si="3"/>
        <v>5.8000000000000003E-2</v>
      </c>
      <c r="S26" s="4">
        <f t="shared" si="4"/>
        <v>2.64E-2</v>
      </c>
      <c r="T26" s="4">
        <f t="shared" si="5"/>
        <v>1.44E-2</v>
      </c>
      <c r="V26" s="4">
        <f t="shared" si="6"/>
        <v>80.680000000000035</v>
      </c>
      <c r="W26" s="4">
        <f t="shared" si="7"/>
        <v>70.83799999999998</v>
      </c>
      <c r="X26" s="4">
        <f t="shared" si="8"/>
        <v>60.07063999999999</v>
      </c>
      <c r="Y26" s="4">
        <f t="shared" si="9"/>
        <v>46.345130000000019</v>
      </c>
    </row>
    <row r="27" spans="1:25" ht="45">
      <c r="A27" s="2" t="s">
        <v>176</v>
      </c>
      <c r="B27" s="5">
        <v>17</v>
      </c>
      <c r="C27" s="7" t="s">
        <v>268</v>
      </c>
      <c r="F27" s="2" t="s">
        <v>3</v>
      </c>
      <c r="H27" s="4" t="s">
        <v>278</v>
      </c>
      <c r="I27" s="4" t="s">
        <v>340</v>
      </c>
      <c r="J27" s="4" t="s">
        <v>350</v>
      </c>
      <c r="K27" s="4" t="s">
        <v>300</v>
      </c>
      <c r="L27">
        <v>0.27</v>
      </c>
      <c r="M27">
        <v>0.183</v>
      </c>
      <c r="N27" s="4">
        <v>9.3200000000000005E-2</v>
      </c>
      <c r="O27">
        <v>5.6610000000000001E-2</v>
      </c>
      <c r="Q27" s="4">
        <f t="shared" si="2"/>
        <v>4.59</v>
      </c>
      <c r="R27" s="4">
        <f t="shared" si="3"/>
        <v>3.1109999999999998</v>
      </c>
      <c r="S27" s="4">
        <f t="shared" si="4"/>
        <v>1.5844</v>
      </c>
      <c r="T27" s="4">
        <f t="shared" si="5"/>
        <v>0.96237000000000006</v>
      </c>
      <c r="V27" s="4">
        <f t="shared" si="6"/>
        <v>85.270000000000039</v>
      </c>
      <c r="W27" s="4">
        <f t="shared" si="7"/>
        <v>73.948999999999984</v>
      </c>
      <c r="X27" s="4">
        <f t="shared" si="8"/>
        <v>61.655039999999993</v>
      </c>
      <c r="Y27" s="4">
        <f t="shared" si="9"/>
        <v>47.307500000000019</v>
      </c>
    </row>
    <row r="28" spans="1:25" ht="45">
      <c r="A28" s="2" t="s">
        <v>177</v>
      </c>
      <c r="B28" s="5">
        <v>4</v>
      </c>
      <c r="C28" s="2" t="s">
        <v>27</v>
      </c>
      <c r="F28" s="2" t="s">
        <v>28</v>
      </c>
      <c r="H28" s="4" t="s">
        <v>234</v>
      </c>
      <c r="I28" s="4" t="s">
        <v>340</v>
      </c>
      <c r="J28" s="4" t="s">
        <v>351</v>
      </c>
      <c r="K28" s="4" t="s">
        <v>300</v>
      </c>
      <c r="L28">
        <v>0.25</v>
      </c>
      <c r="M28">
        <v>0.20599999999999999</v>
      </c>
      <c r="N28">
        <v>0.10299999999999999</v>
      </c>
      <c r="O28" s="4">
        <v>6.0510000000000001E-2</v>
      </c>
      <c r="Q28" s="4">
        <f t="shared" si="2"/>
        <v>1</v>
      </c>
      <c r="R28" s="4">
        <f t="shared" si="3"/>
        <v>0.82399999999999995</v>
      </c>
      <c r="S28" s="4">
        <f t="shared" si="4"/>
        <v>0.41199999999999998</v>
      </c>
      <c r="T28" s="4">
        <f t="shared" si="5"/>
        <v>0.24204000000000001</v>
      </c>
      <c r="V28" s="4">
        <f t="shared" si="6"/>
        <v>86.270000000000039</v>
      </c>
      <c r="W28" s="4">
        <f t="shared" si="7"/>
        <v>74.772999999999982</v>
      </c>
      <c r="X28" s="4">
        <f t="shared" si="8"/>
        <v>62.067039999999992</v>
      </c>
      <c r="Y28" s="4">
        <f t="shared" si="9"/>
        <v>47.549540000000022</v>
      </c>
    </row>
    <row r="29" spans="1:25" ht="45">
      <c r="A29" s="2" t="s">
        <v>259</v>
      </c>
      <c r="B29" s="5">
        <v>9</v>
      </c>
      <c r="C29" s="2" t="s">
        <v>13</v>
      </c>
      <c r="F29" s="2" t="s">
        <v>5</v>
      </c>
      <c r="H29" s="4" t="s">
        <v>227</v>
      </c>
      <c r="I29" s="4" t="s">
        <v>340</v>
      </c>
      <c r="J29" s="4" t="s">
        <v>352</v>
      </c>
      <c r="K29" s="4" t="s">
        <v>300</v>
      </c>
      <c r="L29" s="4">
        <v>0.1</v>
      </c>
      <c r="M29" s="4">
        <v>4.1000000000000002E-2</v>
      </c>
      <c r="N29" s="4">
        <v>1.8700000000000001E-2</v>
      </c>
      <c r="O29">
        <v>1.0200000000000001E-2</v>
      </c>
      <c r="Q29" s="4">
        <f t="shared" si="2"/>
        <v>0.9</v>
      </c>
      <c r="R29" s="4">
        <f t="shared" si="3"/>
        <v>0.36899999999999999</v>
      </c>
      <c r="S29" s="4">
        <f t="shared" si="4"/>
        <v>0.16830000000000001</v>
      </c>
      <c r="T29" s="4">
        <f t="shared" si="5"/>
        <v>9.1800000000000007E-2</v>
      </c>
      <c r="V29" s="4">
        <f t="shared" si="6"/>
        <v>87.170000000000044</v>
      </c>
      <c r="W29" s="4">
        <f t="shared" si="7"/>
        <v>75.141999999999982</v>
      </c>
      <c r="X29" s="4">
        <f t="shared" si="8"/>
        <v>62.235339999999994</v>
      </c>
      <c r="Y29" s="4">
        <f t="shared" si="9"/>
        <v>47.641340000000021</v>
      </c>
    </row>
    <row r="30" spans="1:25" ht="45">
      <c r="A30" s="2" t="s">
        <v>178</v>
      </c>
      <c r="B30" s="5">
        <v>2</v>
      </c>
      <c r="C30" s="2" t="s">
        <v>32</v>
      </c>
      <c r="F30" s="2" t="s">
        <v>33</v>
      </c>
      <c r="H30" s="4" t="s">
        <v>219</v>
      </c>
      <c r="I30" s="4" t="s">
        <v>340</v>
      </c>
      <c r="J30" s="4" t="s">
        <v>353</v>
      </c>
      <c r="K30" s="4" t="s">
        <v>300</v>
      </c>
      <c r="L30" s="4">
        <v>1.65</v>
      </c>
      <c r="M30" s="4">
        <v>1.351</v>
      </c>
      <c r="N30">
        <v>0.95579999999999998</v>
      </c>
      <c r="O30" s="4">
        <v>0.49440000000000001</v>
      </c>
      <c r="Q30" s="4">
        <f t="shared" si="2"/>
        <v>3.3</v>
      </c>
      <c r="R30" s="4">
        <f t="shared" si="3"/>
        <v>2.702</v>
      </c>
      <c r="S30" s="4">
        <f t="shared" si="4"/>
        <v>1.9116</v>
      </c>
      <c r="T30" s="4">
        <f t="shared" si="5"/>
        <v>0.98880000000000001</v>
      </c>
      <c r="V30" s="4">
        <f t="shared" si="6"/>
        <v>90.470000000000041</v>
      </c>
      <c r="W30" s="4">
        <f t="shared" si="7"/>
        <v>77.84399999999998</v>
      </c>
      <c r="X30" s="4">
        <f t="shared" si="8"/>
        <v>64.146940000000001</v>
      </c>
      <c r="Y30" s="4">
        <f t="shared" si="9"/>
        <v>48.630140000000019</v>
      </c>
    </row>
    <row r="31" spans="1:25" ht="45">
      <c r="A31" s="2" t="s">
        <v>257</v>
      </c>
      <c r="B31" s="5">
        <v>4</v>
      </c>
      <c r="C31" s="2" t="s">
        <v>36</v>
      </c>
      <c r="F31" s="2" t="s">
        <v>37</v>
      </c>
      <c r="H31" s="4" t="s">
        <v>229</v>
      </c>
      <c r="I31" s="4" t="s">
        <v>340</v>
      </c>
      <c r="J31" s="4" t="s">
        <v>354</v>
      </c>
      <c r="K31" s="4" t="s">
        <v>300</v>
      </c>
      <c r="L31">
        <v>0.17</v>
      </c>
      <c r="M31">
        <v>0.115</v>
      </c>
      <c r="N31" s="4">
        <v>5.4600000000000003E-2</v>
      </c>
      <c r="O31">
        <v>3.1629999999999998E-2</v>
      </c>
      <c r="Q31" s="4">
        <f t="shared" si="2"/>
        <v>0.68</v>
      </c>
      <c r="R31" s="4">
        <f t="shared" si="3"/>
        <v>0.46</v>
      </c>
      <c r="S31" s="4">
        <f t="shared" si="4"/>
        <v>0.21840000000000001</v>
      </c>
      <c r="T31" s="4">
        <f t="shared" si="5"/>
        <v>0.12651999999999999</v>
      </c>
      <c r="V31" s="4">
        <f t="shared" si="6"/>
        <v>91.150000000000048</v>
      </c>
      <c r="W31" s="4">
        <f t="shared" si="7"/>
        <v>78.303999999999974</v>
      </c>
      <c r="X31" s="4">
        <f t="shared" si="8"/>
        <v>64.365340000000003</v>
      </c>
      <c r="Y31" s="4">
        <f t="shared" si="9"/>
        <v>48.756660000000018</v>
      </c>
    </row>
    <row r="32" spans="1:25" ht="45">
      <c r="A32" s="2" t="s">
        <v>21</v>
      </c>
      <c r="B32" s="5">
        <v>1</v>
      </c>
      <c r="C32" s="7" t="s">
        <v>22</v>
      </c>
      <c r="F32" s="2" t="s">
        <v>23</v>
      </c>
      <c r="H32" s="4" t="s">
        <v>231</v>
      </c>
      <c r="I32" s="4" t="s">
        <v>340</v>
      </c>
      <c r="J32" s="4" t="s">
        <v>355</v>
      </c>
      <c r="K32" s="4" t="s">
        <v>300</v>
      </c>
      <c r="L32" s="4">
        <v>0.77</v>
      </c>
      <c r="M32" s="4">
        <v>0.73699999999999999</v>
      </c>
      <c r="N32">
        <v>0.35749999999999998</v>
      </c>
      <c r="O32" s="4">
        <v>0.2475</v>
      </c>
      <c r="Q32" s="4">
        <f t="shared" si="2"/>
        <v>0.77</v>
      </c>
      <c r="R32" s="4">
        <f t="shared" si="3"/>
        <v>0.73699999999999999</v>
      </c>
      <c r="S32" s="4">
        <f t="shared" si="4"/>
        <v>0.35749999999999998</v>
      </c>
      <c r="T32" s="4">
        <f t="shared" si="5"/>
        <v>0.2475</v>
      </c>
      <c r="V32" s="4">
        <f t="shared" si="6"/>
        <v>91.920000000000044</v>
      </c>
      <c r="W32" s="4">
        <f t="shared" si="7"/>
        <v>79.040999999999968</v>
      </c>
      <c r="X32" s="4">
        <f t="shared" si="8"/>
        <v>64.722840000000005</v>
      </c>
      <c r="Y32" s="4">
        <f t="shared" si="9"/>
        <v>49.00416000000002</v>
      </c>
    </row>
    <row r="33" spans="1:25" ht="45">
      <c r="A33" s="2" t="s">
        <v>179</v>
      </c>
      <c r="B33" s="5">
        <v>4</v>
      </c>
      <c r="C33" s="2" t="s">
        <v>9</v>
      </c>
      <c r="F33" s="2" t="s">
        <v>10</v>
      </c>
      <c r="H33" s="8" t="s">
        <v>293</v>
      </c>
      <c r="I33" s="4" t="s">
        <v>336</v>
      </c>
      <c r="J33" s="4" t="s">
        <v>356</v>
      </c>
      <c r="K33" s="4" t="s">
        <v>300</v>
      </c>
      <c r="L33">
        <v>0.12</v>
      </c>
      <c r="M33">
        <v>0.08</v>
      </c>
      <c r="N33">
        <v>3.7999999999999999E-2</v>
      </c>
      <c r="O33" s="4">
        <v>2.1999999999999999E-2</v>
      </c>
      <c r="Q33" s="4">
        <f t="shared" si="2"/>
        <v>0.48</v>
      </c>
      <c r="R33" s="4">
        <f t="shared" si="3"/>
        <v>0.32</v>
      </c>
      <c r="S33" s="4">
        <f t="shared" si="4"/>
        <v>0.152</v>
      </c>
      <c r="T33" s="4">
        <f t="shared" si="5"/>
        <v>8.7999999999999995E-2</v>
      </c>
      <c r="V33" s="4">
        <f t="shared" si="6"/>
        <v>92.400000000000048</v>
      </c>
      <c r="W33" s="4">
        <f t="shared" si="7"/>
        <v>79.360999999999962</v>
      </c>
      <c r="X33" s="4">
        <f t="shared" si="8"/>
        <v>64.874840000000006</v>
      </c>
      <c r="Y33" s="4">
        <f t="shared" si="9"/>
        <v>49.092160000000021</v>
      </c>
    </row>
    <row r="34" spans="1:25" ht="45">
      <c r="A34" s="2" t="s">
        <v>180</v>
      </c>
      <c r="B34" s="5">
        <v>4</v>
      </c>
      <c r="C34" s="2" t="s">
        <v>30</v>
      </c>
      <c r="F34" s="2" t="s">
        <v>31</v>
      </c>
      <c r="H34" s="4" t="s">
        <v>280</v>
      </c>
      <c r="I34" s="4" t="s">
        <v>340</v>
      </c>
      <c r="J34" s="4" t="s">
        <v>357</v>
      </c>
      <c r="K34" s="4" t="s">
        <v>300</v>
      </c>
      <c r="L34" s="4">
        <v>0.1</v>
      </c>
      <c r="M34" s="4">
        <v>6.6000000000000003E-2</v>
      </c>
      <c r="N34">
        <v>3.0300000000000001E-2</v>
      </c>
      <c r="O34">
        <v>1.6500000000000001E-2</v>
      </c>
      <c r="Q34" s="4">
        <f t="shared" si="2"/>
        <v>0.4</v>
      </c>
      <c r="R34" s="4">
        <f t="shared" si="3"/>
        <v>0.26400000000000001</v>
      </c>
      <c r="S34" s="4">
        <f t="shared" si="4"/>
        <v>0.1212</v>
      </c>
      <c r="T34" s="4">
        <f t="shared" si="5"/>
        <v>6.6000000000000003E-2</v>
      </c>
      <c r="V34" s="4">
        <f t="shared" si="6"/>
        <v>92.800000000000054</v>
      </c>
      <c r="W34" s="4">
        <f t="shared" si="7"/>
        <v>79.624999999999957</v>
      </c>
      <c r="X34" s="4">
        <f t="shared" si="8"/>
        <v>64.996040000000008</v>
      </c>
      <c r="Y34" s="4">
        <f t="shared" si="9"/>
        <v>49.158160000000024</v>
      </c>
    </row>
    <row r="35" spans="1:25" ht="105">
      <c r="A35" s="2" t="s">
        <v>181</v>
      </c>
      <c r="B35" s="9">
        <v>56</v>
      </c>
      <c r="C35" s="2" t="s">
        <v>1</v>
      </c>
      <c r="F35" s="2" t="s">
        <v>2</v>
      </c>
      <c r="H35" s="4" t="s">
        <v>223</v>
      </c>
      <c r="I35" s="4" t="s">
        <v>336</v>
      </c>
      <c r="J35" s="4" t="s">
        <v>358</v>
      </c>
      <c r="K35" s="4" t="s">
        <v>300</v>
      </c>
      <c r="L35" s="4">
        <v>0.1</v>
      </c>
      <c r="M35">
        <v>1.9E-2</v>
      </c>
      <c r="N35">
        <v>8.6E-3</v>
      </c>
      <c r="O35">
        <v>4.6800000000000001E-3</v>
      </c>
      <c r="Q35" s="4">
        <f t="shared" si="2"/>
        <v>5.6000000000000005</v>
      </c>
      <c r="R35" s="4">
        <f t="shared" si="3"/>
        <v>1.0640000000000001</v>
      </c>
      <c r="S35" s="4">
        <f t="shared" si="4"/>
        <v>0.48160000000000003</v>
      </c>
      <c r="T35" s="4">
        <f t="shared" si="5"/>
        <v>0.26207999999999998</v>
      </c>
      <c r="V35" s="4">
        <f t="shared" si="6"/>
        <v>98.400000000000048</v>
      </c>
      <c r="W35" s="4">
        <f t="shared" si="7"/>
        <v>80.688999999999965</v>
      </c>
      <c r="X35" s="4">
        <f t="shared" si="8"/>
        <v>65.477640000000008</v>
      </c>
      <c r="Y35" s="4">
        <f t="shared" si="9"/>
        <v>49.420240000000021</v>
      </c>
    </row>
    <row r="36" spans="1:25" ht="45">
      <c r="A36" s="2" t="s">
        <v>182</v>
      </c>
      <c r="B36" s="5">
        <v>13</v>
      </c>
      <c r="C36" s="2" t="s">
        <v>11</v>
      </c>
      <c r="F36" s="2" t="s">
        <v>12</v>
      </c>
      <c r="H36" s="4" t="s">
        <v>224</v>
      </c>
      <c r="I36" s="4" t="s">
        <v>336</v>
      </c>
      <c r="J36" s="4" t="s">
        <v>359</v>
      </c>
      <c r="K36" s="4" t="s">
        <v>300</v>
      </c>
      <c r="L36" s="4">
        <v>0.1</v>
      </c>
      <c r="M36">
        <v>1.9E-2</v>
      </c>
      <c r="N36" s="4">
        <v>8.6999999999999994E-3</v>
      </c>
      <c r="O36">
        <v>4.6499999999999996E-3</v>
      </c>
      <c r="Q36" s="4">
        <f t="shared" si="2"/>
        <v>1.3</v>
      </c>
      <c r="R36" s="4">
        <f t="shared" si="3"/>
        <v>0.247</v>
      </c>
      <c r="S36" s="4">
        <f t="shared" si="4"/>
        <v>0.11309999999999999</v>
      </c>
      <c r="T36" s="4">
        <f t="shared" si="5"/>
        <v>6.0449999999999997E-2</v>
      </c>
      <c r="V36" s="4">
        <f t="shared" si="6"/>
        <v>99.700000000000045</v>
      </c>
      <c r="W36" s="4">
        <f t="shared" si="7"/>
        <v>80.935999999999964</v>
      </c>
      <c r="X36" s="4">
        <f t="shared" si="8"/>
        <v>65.590740000000011</v>
      </c>
      <c r="Y36" s="4">
        <f t="shared" si="9"/>
        <v>49.480690000000024</v>
      </c>
    </row>
    <row r="37" spans="1:25" ht="45">
      <c r="A37" s="2" t="s">
        <v>183</v>
      </c>
      <c r="B37" s="5">
        <v>14</v>
      </c>
      <c r="C37" s="2" t="s">
        <v>24</v>
      </c>
      <c r="F37" s="2" t="s">
        <v>25</v>
      </c>
      <c r="H37" s="4" t="s">
        <v>258</v>
      </c>
      <c r="I37" s="4" t="s">
        <v>336</v>
      </c>
      <c r="J37" s="4" t="s">
        <v>360</v>
      </c>
      <c r="K37" s="4" t="s">
        <v>300</v>
      </c>
      <c r="L37" s="4">
        <v>0.1</v>
      </c>
      <c r="M37" s="4">
        <v>0.02</v>
      </c>
      <c r="N37">
        <v>9.1000000000000004E-3</v>
      </c>
      <c r="O37">
        <v>4.9500000000000004E-3</v>
      </c>
      <c r="Q37" s="4">
        <f t="shared" si="2"/>
        <v>1.4000000000000001</v>
      </c>
      <c r="R37" s="4">
        <f t="shared" si="3"/>
        <v>0.28000000000000003</v>
      </c>
      <c r="S37" s="4">
        <f t="shared" si="4"/>
        <v>0.12740000000000001</v>
      </c>
      <c r="T37" s="4">
        <f t="shared" si="5"/>
        <v>6.93E-2</v>
      </c>
      <c r="V37" s="4">
        <f t="shared" si="6"/>
        <v>101.10000000000005</v>
      </c>
      <c r="W37" s="4">
        <f t="shared" si="7"/>
        <v>81.215999999999966</v>
      </c>
      <c r="X37" s="4">
        <f t="shared" si="8"/>
        <v>65.718140000000005</v>
      </c>
      <c r="Y37" s="4">
        <f t="shared" si="9"/>
        <v>49.549990000000022</v>
      </c>
    </row>
    <row r="38" spans="1:25" ht="30">
      <c r="A38" s="2" t="s">
        <v>184</v>
      </c>
      <c r="B38" s="5">
        <v>5</v>
      </c>
      <c r="C38" s="2" t="s">
        <v>4</v>
      </c>
      <c r="F38" s="2" t="s">
        <v>29</v>
      </c>
      <c r="H38" s="4" t="s">
        <v>279</v>
      </c>
      <c r="I38" s="4" t="s">
        <v>361</v>
      </c>
      <c r="J38" s="4" t="s">
        <v>362</v>
      </c>
      <c r="K38" s="4" t="s">
        <v>300</v>
      </c>
      <c r="L38" s="4">
        <v>0.48</v>
      </c>
      <c r="M38">
        <v>0.42</v>
      </c>
      <c r="N38" s="4">
        <v>0.21</v>
      </c>
      <c r="O38" s="4">
        <v>0.13800000000000001</v>
      </c>
      <c r="Q38" s="4">
        <f t="shared" si="2"/>
        <v>2.4</v>
      </c>
      <c r="R38" s="4">
        <f t="shared" si="3"/>
        <v>2.1</v>
      </c>
      <c r="S38" s="4">
        <f t="shared" si="4"/>
        <v>1.05</v>
      </c>
      <c r="T38" s="4">
        <f t="shared" si="5"/>
        <v>0.69000000000000006</v>
      </c>
      <c r="V38" s="4">
        <f t="shared" si="6"/>
        <v>103.50000000000006</v>
      </c>
      <c r="W38" s="4">
        <f t="shared" si="7"/>
        <v>83.31599999999996</v>
      </c>
      <c r="X38" s="4">
        <f t="shared" si="8"/>
        <v>66.768140000000002</v>
      </c>
      <c r="Y38" s="4">
        <f t="shared" si="9"/>
        <v>50.23999000000002</v>
      </c>
    </row>
    <row r="39" spans="1:25" ht="30">
      <c r="A39" s="2" t="s">
        <v>139</v>
      </c>
      <c r="B39" s="5">
        <v>1</v>
      </c>
      <c r="C39" s="2" t="s">
        <v>140</v>
      </c>
      <c r="H39" s="4" t="s">
        <v>217</v>
      </c>
      <c r="I39" s="4" t="s">
        <v>363</v>
      </c>
      <c r="J39" s="4" t="s">
        <v>364</v>
      </c>
      <c r="K39" s="4" t="s">
        <v>299</v>
      </c>
      <c r="L39" s="4">
        <v>1.1100000000000001</v>
      </c>
      <c r="M39" s="4">
        <v>1.0549999999999999</v>
      </c>
      <c r="N39" s="4">
        <v>1.0456000000000001</v>
      </c>
      <c r="O39" s="4">
        <v>1.0456000000000001</v>
      </c>
      <c r="Q39" s="4">
        <f t="shared" si="2"/>
        <v>1.1100000000000001</v>
      </c>
      <c r="R39" s="4">
        <f t="shared" si="3"/>
        <v>1.0549999999999999</v>
      </c>
      <c r="S39" s="4">
        <f t="shared" si="4"/>
        <v>1.0456000000000001</v>
      </c>
      <c r="T39" s="4">
        <f t="shared" si="5"/>
        <v>1.0456000000000001</v>
      </c>
      <c r="V39" s="4">
        <f t="shared" si="6"/>
        <v>104.61000000000006</v>
      </c>
      <c r="W39" s="4">
        <f t="shared" si="7"/>
        <v>84.370999999999967</v>
      </c>
      <c r="X39" s="4">
        <f t="shared" si="8"/>
        <v>67.813739999999996</v>
      </c>
      <c r="Y39" s="4">
        <f t="shared" si="9"/>
        <v>51.28559000000002</v>
      </c>
    </row>
    <row r="40" spans="1:25" ht="30">
      <c r="A40" s="2" t="s">
        <v>116</v>
      </c>
      <c r="B40" s="5">
        <v>1</v>
      </c>
      <c r="C40" s="2" t="s">
        <v>117</v>
      </c>
      <c r="H40" s="4" t="s">
        <v>221</v>
      </c>
      <c r="I40" s="4" t="s">
        <v>363</v>
      </c>
      <c r="J40" s="4" t="s">
        <v>365</v>
      </c>
      <c r="K40" s="4" t="s">
        <v>299</v>
      </c>
      <c r="L40" s="4">
        <v>2.29</v>
      </c>
      <c r="M40" s="4">
        <v>2.1749999999999998</v>
      </c>
      <c r="N40" s="4">
        <v>1.9636</v>
      </c>
      <c r="O40">
        <v>1.9636</v>
      </c>
      <c r="Q40" s="4">
        <f t="shared" si="2"/>
        <v>2.29</v>
      </c>
      <c r="R40" s="4">
        <f t="shared" si="3"/>
        <v>2.1749999999999998</v>
      </c>
      <c r="S40" s="4">
        <f t="shared" si="4"/>
        <v>1.9636</v>
      </c>
      <c r="T40" s="4">
        <f t="shared" si="5"/>
        <v>1.9636</v>
      </c>
      <c r="V40" s="4">
        <f t="shared" si="6"/>
        <v>106.90000000000006</v>
      </c>
      <c r="W40" s="4">
        <f t="shared" si="7"/>
        <v>86.545999999999964</v>
      </c>
      <c r="X40" s="4">
        <f t="shared" si="8"/>
        <v>69.777339999999995</v>
      </c>
      <c r="Y40" s="4">
        <f t="shared" si="9"/>
        <v>53.24919000000002</v>
      </c>
    </row>
    <row r="41" spans="1:25" ht="30">
      <c r="A41" s="2" t="s">
        <v>125</v>
      </c>
      <c r="B41" s="5">
        <v>1</v>
      </c>
      <c r="C41" s="2" t="s">
        <v>126</v>
      </c>
      <c r="H41" s="4" t="s">
        <v>242</v>
      </c>
      <c r="I41" s="4" t="s">
        <v>329</v>
      </c>
      <c r="J41" s="4" t="s">
        <v>366</v>
      </c>
      <c r="K41" s="4" t="s">
        <v>299</v>
      </c>
      <c r="L41" s="4">
        <v>3.08</v>
      </c>
      <c r="M41" s="4">
        <v>2.75</v>
      </c>
      <c r="N41" s="4">
        <v>2.2549999999999999</v>
      </c>
      <c r="O41" s="4">
        <v>1.54</v>
      </c>
      <c r="Q41" s="4">
        <f t="shared" si="2"/>
        <v>3.08</v>
      </c>
      <c r="R41" s="4">
        <f t="shared" si="3"/>
        <v>2.75</v>
      </c>
      <c r="S41" s="4">
        <f t="shared" si="4"/>
        <v>2.2549999999999999</v>
      </c>
      <c r="T41" s="4">
        <f t="shared" si="5"/>
        <v>1.54</v>
      </c>
      <c r="V41" s="4">
        <f t="shared" si="6"/>
        <v>109.98000000000006</v>
      </c>
      <c r="W41" s="4">
        <f t="shared" si="7"/>
        <v>89.295999999999964</v>
      </c>
      <c r="X41" s="4">
        <f t="shared" si="8"/>
        <v>72.032339999999991</v>
      </c>
      <c r="Y41" s="4">
        <f t="shared" si="9"/>
        <v>54.789190000000019</v>
      </c>
    </row>
    <row r="42" spans="1:25">
      <c r="A42" s="2" t="s">
        <v>110</v>
      </c>
      <c r="B42" s="5">
        <v>1</v>
      </c>
      <c r="C42" s="2" t="s">
        <v>111</v>
      </c>
      <c r="H42" s="4" t="s">
        <v>245</v>
      </c>
      <c r="I42" s="4" t="s">
        <v>367</v>
      </c>
      <c r="J42" s="4" t="s">
        <v>368</v>
      </c>
      <c r="K42" s="4" t="s">
        <v>299</v>
      </c>
      <c r="L42" s="4">
        <v>3.09</v>
      </c>
      <c r="M42" s="4">
        <v>2.8809999999999998</v>
      </c>
      <c r="N42" s="4">
        <v>1.974</v>
      </c>
      <c r="O42" s="4">
        <v>1.7072000000000001</v>
      </c>
      <c r="Q42" s="4">
        <f t="shared" si="2"/>
        <v>3.09</v>
      </c>
      <c r="R42" s="4">
        <f t="shared" si="3"/>
        <v>2.8809999999999998</v>
      </c>
      <c r="S42" s="4">
        <f t="shared" si="4"/>
        <v>1.974</v>
      </c>
      <c r="T42" s="4">
        <f t="shared" si="5"/>
        <v>1.7072000000000001</v>
      </c>
      <c r="V42" s="4">
        <f t="shared" si="6"/>
        <v>113.07000000000006</v>
      </c>
      <c r="W42" s="4">
        <f t="shared" si="7"/>
        <v>92.176999999999964</v>
      </c>
      <c r="X42" s="4">
        <f t="shared" si="8"/>
        <v>74.006339999999994</v>
      </c>
      <c r="Y42" s="4">
        <f t="shared" si="9"/>
        <v>56.496390000000019</v>
      </c>
    </row>
    <row r="43" spans="1:25" ht="90">
      <c r="A43" s="2" t="s">
        <v>118</v>
      </c>
      <c r="B43" s="5">
        <v>1</v>
      </c>
      <c r="C43" s="2" t="s">
        <v>295</v>
      </c>
      <c r="H43" s="4" t="s">
        <v>209</v>
      </c>
      <c r="I43" s="8" t="s">
        <v>424</v>
      </c>
      <c r="J43" s="8" t="s">
        <v>295</v>
      </c>
      <c r="K43" s="4" t="s">
        <v>305</v>
      </c>
      <c r="L43" s="11">
        <v>8.5</v>
      </c>
      <c r="M43" s="11">
        <v>8.5</v>
      </c>
      <c r="N43" s="11">
        <v>8.5</v>
      </c>
      <c r="O43" s="11">
        <v>8.5</v>
      </c>
      <c r="P43" s="4" t="s">
        <v>423</v>
      </c>
      <c r="Q43" s="4">
        <f t="shared" si="2"/>
        <v>8.5</v>
      </c>
      <c r="R43" s="4">
        <f t="shared" si="3"/>
        <v>8.5</v>
      </c>
      <c r="S43" s="4">
        <f t="shared" si="4"/>
        <v>8.5</v>
      </c>
      <c r="T43" s="4">
        <f t="shared" si="5"/>
        <v>8.5</v>
      </c>
      <c r="V43" s="4">
        <f t="shared" si="6"/>
        <v>121.57000000000006</v>
      </c>
      <c r="W43" s="4">
        <f t="shared" si="7"/>
        <v>100.67699999999996</v>
      </c>
      <c r="X43" s="4">
        <f t="shared" si="8"/>
        <v>82.506339999999994</v>
      </c>
      <c r="Y43" s="4">
        <f t="shared" si="9"/>
        <v>64.996390000000019</v>
      </c>
    </row>
    <row r="44" spans="1:25" ht="30">
      <c r="A44" s="2" t="s">
        <v>45</v>
      </c>
      <c r="B44" s="5">
        <v>1</v>
      </c>
      <c r="C44" s="2" t="s">
        <v>46</v>
      </c>
      <c r="H44" s="4" t="s">
        <v>208</v>
      </c>
      <c r="I44" s="4" t="s">
        <v>319</v>
      </c>
      <c r="J44" s="4" t="s">
        <v>369</v>
      </c>
      <c r="K44" s="4" t="s">
        <v>306</v>
      </c>
      <c r="L44" s="4">
        <v>1.84</v>
      </c>
      <c r="M44">
        <v>1.66</v>
      </c>
      <c r="N44">
        <v>1.3343</v>
      </c>
      <c r="O44">
        <v>0.85985</v>
      </c>
      <c r="Q44" s="4">
        <f t="shared" si="2"/>
        <v>1.84</v>
      </c>
      <c r="R44" s="4">
        <f t="shared" si="3"/>
        <v>1.66</v>
      </c>
      <c r="S44" s="4">
        <f t="shared" si="4"/>
        <v>1.3343</v>
      </c>
      <c r="T44" s="4">
        <f t="shared" si="5"/>
        <v>0.85985</v>
      </c>
      <c r="V44" s="4">
        <f t="shared" si="6"/>
        <v>123.41000000000007</v>
      </c>
      <c r="W44" s="4">
        <f t="shared" si="7"/>
        <v>102.33699999999996</v>
      </c>
      <c r="X44" s="4">
        <f t="shared" si="8"/>
        <v>83.840639999999993</v>
      </c>
      <c r="Y44" s="4">
        <f t="shared" si="9"/>
        <v>65.856240000000014</v>
      </c>
    </row>
    <row r="45" spans="1:25" ht="45">
      <c r="A45" s="2" t="s">
        <v>54</v>
      </c>
      <c r="B45" s="5">
        <v>1</v>
      </c>
      <c r="C45" s="2" t="s">
        <v>47</v>
      </c>
      <c r="F45" s="2" t="s">
        <v>55</v>
      </c>
      <c r="H45" s="4" t="s">
        <v>246</v>
      </c>
      <c r="I45" s="4" t="s">
        <v>338</v>
      </c>
      <c r="J45" s="4" t="s">
        <v>370</v>
      </c>
      <c r="K45" s="4" t="s">
        <v>300</v>
      </c>
      <c r="L45" s="4">
        <v>0.33</v>
      </c>
      <c r="M45">
        <v>0.29299999999999998</v>
      </c>
      <c r="N45">
        <v>0.21129999999999999</v>
      </c>
      <c r="O45" s="4">
        <v>0.14949999999999999</v>
      </c>
      <c r="Q45" s="4">
        <f t="shared" si="2"/>
        <v>0.33</v>
      </c>
      <c r="R45" s="4">
        <f t="shared" si="3"/>
        <v>0.29299999999999998</v>
      </c>
      <c r="S45" s="4">
        <f t="shared" si="4"/>
        <v>0.21129999999999999</v>
      </c>
      <c r="T45" s="4">
        <f t="shared" si="5"/>
        <v>0.14949999999999999</v>
      </c>
      <c r="V45" s="4">
        <f t="shared" si="6"/>
        <v>123.74000000000007</v>
      </c>
      <c r="W45" s="4">
        <f t="shared" si="7"/>
        <v>102.62999999999997</v>
      </c>
      <c r="X45" s="4">
        <f t="shared" si="8"/>
        <v>84.051939999999988</v>
      </c>
      <c r="Y45" s="4">
        <f t="shared" si="9"/>
        <v>66.005740000000017</v>
      </c>
    </row>
    <row r="46" spans="1:25" ht="30">
      <c r="A46" s="2" t="s">
        <v>185</v>
      </c>
      <c r="B46" s="5">
        <v>8</v>
      </c>
      <c r="C46" s="2" t="s">
        <v>47</v>
      </c>
      <c r="F46" s="2" t="s">
        <v>49</v>
      </c>
      <c r="H46" s="4" t="s">
        <v>247</v>
      </c>
      <c r="I46" s="4" t="s">
        <v>319</v>
      </c>
      <c r="J46" s="4" t="s">
        <v>371</v>
      </c>
      <c r="K46" s="4" t="s">
        <v>300</v>
      </c>
      <c r="L46" s="4">
        <v>0.33</v>
      </c>
      <c r="M46">
        <v>0.29299999999999998</v>
      </c>
      <c r="N46">
        <v>0.21129999999999999</v>
      </c>
      <c r="O46" s="4">
        <v>0.14949999999999999</v>
      </c>
      <c r="Q46" s="4">
        <f t="shared" si="2"/>
        <v>2.64</v>
      </c>
      <c r="R46" s="4">
        <f t="shared" si="3"/>
        <v>2.3439999999999999</v>
      </c>
      <c r="S46" s="4">
        <f t="shared" si="4"/>
        <v>1.6903999999999999</v>
      </c>
      <c r="T46" s="4">
        <f t="shared" si="5"/>
        <v>1.196</v>
      </c>
      <c r="V46" s="4">
        <f t="shared" si="6"/>
        <v>126.38000000000007</v>
      </c>
      <c r="W46" s="4">
        <f t="shared" si="7"/>
        <v>104.97399999999996</v>
      </c>
      <c r="X46" s="4">
        <f t="shared" si="8"/>
        <v>85.742339999999984</v>
      </c>
      <c r="Y46" s="4">
        <f t="shared" si="9"/>
        <v>67.201740000000015</v>
      </c>
    </row>
    <row r="47" spans="1:25" ht="30">
      <c r="A47" s="2" t="s">
        <v>186</v>
      </c>
      <c r="B47" s="5">
        <v>4</v>
      </c>
      <c r="C47" s="2" t="s">
        <v>47</v>
      </c>
      <c r="F47" s="2" t="s">
        <v>48</v>
      </c>
      <c r="H47" s="4" t="s">
        <v>248</v>
      </c>
      <c r="I47" s="4" t="s">
        <v>319</v>
      </c>
      <c r="J47" s="4" t="s">
        <v>372</v>
      </c>
      <c r="K47" s="4" t="s">
        <v>300</v>
      </c>
      <c r="L47" s="4">
        <v>0.33</v>
      </c>
      <c r="M47" s="4">
        <v>0.29299999999999998</v>
      </c>
      <c r="N47" s="4">
        <v>0.21129999999999999</v>
      </c>
      <c r="O47" s="4">
        <v>0.14949999999999999</v>
      </c>
      <c r="Q47" s="4">
        <f t="shared" si="2"/>
        <v>1.32</v>
      </c>
      <c r="R47" s="4">
        <f t="shared" si="3"/>
        <v>1.1719999999999999</v>
      </c>
      <c r="S47" s="4">
        <f t="shared" si="4"/>
        <v>0.84519999999999995</v>
      </c>
      <c r="T47" s="4">
        <f t="shared" si="5"/>
        <v>0.59799999999999998</v>
      </c>
      <c r="V47" s="4">
        <f t="shared" si="6"/>
        <v>127.70000000000006</v>
      </c>
      <c r="W47" s="4">
        <f t="shared" si="7"/>
        <v>106.14599999999996</v>
      </c>
      <c r="X47" s="4">
        <f t="shared" si="8"/>
        <v>86.58753999999999</v>
      </c>
      <c r="Y47" s="4">
        <f t="shared" si="9"/>
        <v>67.799740000000014</v>
      </c>
    </row>
    <row r="48" spans="1:25" ht="45">
      <c r="A48" s="2" t="s">
        <v>58</v>
      </c>
      <c r="B48" s="5">
        <v>1</v>
      </c>
      <c r="C48" s="2" t="s">
        <v>59</v>
      </c>
      <c r="H48" s="4" t="s">
        <v>211</v>
      </c>
      <c r="I48" s="4" t="s">
        <v>373</v>
      </c>
      <c r="J48" s="4" t="s">
        <v>374</v>
      </c>
      <c r="K48" s="4" t="s">
        <v>300</v>
      </c>
      <c r="L48" s="4">
        <v>0.16</v>
      </c>
      <c r="M48">
        <v>0.153</v>
      </c>
      <c r="N48">
        <v>9.4399999999999998E-2</v>
      </c>
      <c r="O48" s="4">
        <v>6.8360000000000004E-2</v>
      </c>
      <c r="Q48" s="4">
        <f t="shared" si="2"/>
        <v>0.16</v>
      </c>
      <c r="R48" s="4">
        <f t="shared" si="3"/>
        <v>0.153</v>
      </c>
      <c r="S48" s="4">
        <f t="shared" si="4"/>
        <v>9.4399999999999998E-2</v>
      </c>
      <c r="T48" s="4">
        <f t="shared" si="5"/>
        <v>6.8360000000000004E-2</v>
      </c>
      <c r="V48" s="4">
        <f t="shared" si="6"/>
        <v>127.86000000000006</v>
      </c>
      <c r="W48" s="4">
        <f t="shared" si="7"/>
        <v>106.29899999999996</v>
      </c>
      <c r="X48" s="4">
        <f t="shared" si="8"/>
        <v>86.681939999999983</v>
      </c>
      <c r="Y48" s="4">
        <f t="shared" si="9"/>
        <v>67.868100000000013</v>
      </c>
    </row>
    <row r="49" spans="1:25" ht="45">
      <c r="A49" s="2" t="s">
        <v>40</v>
      </c>
      <c r="B49" s="5">
        <v>1</v>
      </c>
      <c r="C49" s="2" t="s">
        <v>41</v>
      </c>
      <c r="F49" s="2" t="s">
        <v>42</v>
      </c>
      <c r="H49" s="4" t="s">
        <v>284</v>
      </c>
      <c r="I49" s="4" t="s">
        <v>375</v>
      </c>
      <c r="J49" s="4" t="s">
        <v>376</v>
      </c>
      <c r="K49" s="4" t="s">
        <v>300</v>
      </c>
      <c r="L49" s="4">
        <v>0.22</v>
      </c>
      <c r="M49" s="4">
        <v>0.183</v>
      </c>
      <c r="N49" s="4">
        <v>0.14660000000000001</v>
      </c>
      <c r="O49" s="4">
        <v>0.1173</v>
      </c>
      <c r="Q49" s="4">
        <f t="shared" si="2"/>
        <v>0.22</v>
      </c>
      <c r="R49" s="4">
        <f t="shared" si="3"/>
        <v>0.183</v>
      </c>
      <c r="S49" s="4">
        <f t="shared" si="4"/>
        <v>0.14660000000000001</v>
      </c>
      <c r="T49" s="4">
        <f t="shared" si="5"/>
        <v>0.1173</v>
      </c>
      <c r="V49" s="4">
        <f t="shared" si="6"/>
        <v>128.08000000000007</v>
      </c>
      <c r="W49" s="4">
        <f t="shared" si="7"/>
        <v>106.48199999999997</v>
      </c>
      <c r="X49" s="4">
        <f t="shared" si="8"/>
        <v>86.82853999999999</v>
      </c>
      <c r="Y49" s="4">
        <f t="shared" si="9"/>
        <v>67.985400000000013</v>
      </c>
    </row>
    <row r="50" spans="1:25" ht="30">
      <c r="A50" s="2" t="s">
        <v>165</v>
      </c>
      <c r="B50" s="5">
        <v>2</v>
      </c>
      <c r="C50" s="2" t="s">
        <v>131</v>
      </c>
      <c r="H50" s="4" t="s">
        <v>250</v>
      </c>
      <c r="I50" s="4" t="s">
        <v>315</v>
      </c>
      <c r="J50" s="4" t="s">
        <v>377</v>
      </c>
      <c r="K50" s="4" t="s">
        <v>299</v>
      </c>
      <c r="L50">
        <v>1.62</v>
      </c>
      <c r="M50" s="4">
        <v>1.35</v>
      </c>
      <c r="N50">
        <v>1.02</v>
      </c>
      <c r="O50" s="4">
        <v>1.02</v>
      </c>
      <c r="Q50" s="4">
        <f t="shared" si="2"/>
        <v>3.24</v>
      </c>
      <c r="R50" s="4">
        <f t="shared" si="3"/>
        <v>2.7</v>
      </c>
      <c r="S50" s="4">
        <f t="shared" si="4"/>
        <v>2.04</v>
      </c>
      <c r="T50" s="4">
        <f t="shared" si="5"/>
        <v>2.04</v>
      </c>
      <c r="V50" s="4">
        <f t="shared" si="6"/>
        <v>131.32000000000008</v>
      </c>
      <c r="W50" s="4">
        <f t="shared" si="7"/>
        <v>109.18199999999997</v>
      </c>
      <c r="X50" s="4">
        <f t="shared" si="8"/>
        <v>88.868539999999996</v>
      </c>
      <c r="Y50" s="4">
        <f t="shared" si="9"/>
        <v>70.025400000000019</v>
      </c>
    </row>
    <row r="51" spans="1:25" ht="30">
      <c r="A51" s="2" t="s">
        <v>119</v>
      </c>
      <c r="B51" s="5">
        <v>1</v>
      </c>
      <c r="C51" s="2" t="s">
        <v>120</v>
      </c>
      <c r="H51" s="4" t="s">
        <v>255</v>
      </c>
      <c r="I51" s="4" t="s">
        <v>321</v>
      </c>
      <c r="J51" s="4" t="s">
        <v>378</v>
      </c>
      <c r="K51" s="4" t="s">
        <v>299</v>
      </c>
      <c r="L51">
        <v>2.85</v>
      </c>
      <c r="M51">
        <v>2.5489999999999999</v>
      </c>
      <c r="N51">
        <v>2.0847000000000002</v>
      </c>
      <c r="O51">
        <v>1.6894800000000001</v>
      </c>
      <c r="Q51" s="4">
        <f t="shared" si="2"/>
        <v>2.85</v>
      </c>
      <c r="R51" s="4">
        <f t="shared" si="3"/>
        <v>2.5489999999999999</v>
      </c>
      <c r="S51" s="4">
        <f t="shared" si="4"/>
        <v>2.0847000000000002</v>
      </c>
      <c r="T51" s="4">
        <f t="shared" si="5"/>
        <v>1.6894800000000001</v>
      </c>
      <c r="V51" s="4">
        <f t="shared" si="6"/>
        <v>134.17000000000007</v>
      </c>
      <c r="W51" s="4">
        <f t="shared" si="7"/>
        <v>111.73099999999998</v>
      </c>
      <c r="X51" s="4">
        <f t="shared" si="8"/>
        <v>90.953239999999994</v>
      </c>
      <c r="Y51" s="4">
        <f t="shared" si="9"/>
        <v>71.714880000000022</v>
      </c>
    </row>
    <row r="52" spans="1:25" ht="30">
      <c r="A52" s="2" t="s">
        <v>60</v>
      </c>
      <c r="B52" s="5">
        <v>1</v>
      </c>
      <c r="C52" s="2" t="s">
        <v>61</v>
      </c>
      <c r="H52" s="4" t="s">
        <v>251</v>
      </c>
      <c r="I52" s="4" t="s">
        <v>379</v>
      </c>
      <c r="J52" s="4" t="s">
        <v>251</v>
      </c>
      <c r="K52" s="4" t="s">
        <v>299</v>
      </c>
      <c r="L52" s="4">
        <v>1.66</v>
      </c>
      <c r="M52" s="4">
        <v>1.5089999999999999</v>
      </c>
      <c r="N52">
        <v>1.2936000000000001</v>
      </c>
      <c r="O52" s="4">
        <v>1.0780000000000001</v>
      </c>
      <c r="Q52" s="4">
        <f t="shared" si="2"/>
        <v>1.66</v>
      </c>
      <c r="R52" s="4">
        <f t="shared" si="3"/>
        <v>1.5089999999999999</v>
      </c>
      <c r="S52" s="4">
        <f t="shared" si="4"/>
        <v>1.2936000000000001</v>
      </c>
      <c r="T52" s="4">
        <f t="shared" si="5"/>
        <v>1.0780000000000001</v>
      </c>
      <c r="V52" s="4">
        <f t="shared" si="6"/>
        <v>135.83000000000007</v>
      </c>
      <c r="W52" s="4">
        <f t="shared" si="7"/>
        <v>113.23999999999998</v>
      </c>
      <c r="X52" s="4">
        <f t="shared" si="8"/>
        <v>92.246839999999992</v>
      </c>
      <c r="Y52" s="4">
        <f t="shared" si="9"/>
        <v>72.792880000000025</v>
      </c>
    </row>
    <row r="53" spans="1:25" ht="30">
      <c r="A53" s="2" t="s">
        <v>146</v>
      </c>
      <c r="B53" s="5">
        <v>1</v>
      </c>
      <c r="C53" s="2" t="s">
        <v>147</v>
      </c>
      <c r="H53" s="4" t="s">
        <v>249</v>
      </c>
      <c r="I53" s="4" t="s">
        <v>379</v>
      </c>
      <c r="J53" s="4" t="s">
        <v>380</v>
      </c>
      <c r="K53" s="4" t="s">
        <v>299</v>
      </c>
      <c r="L53" s="4">
        <v>1.37</v>
      </c>
      <c r="M53" s="4">
        <v>1.206</v>
      </c>
      <c r="N53" s="4">
        <v>1.0406</v>
      </c>
      <c r="O53">
        <v>0.75680000000000003</v>
      </c>
      <c r="Q53" s="4">
        <f t="shared" si="2"/>
        <v>1.37</v>
      </c>
      <c r="R53" s="4">
        <f t="shared" si="3"/>
        <v>1.206</v>
      </c>
      <c r="S53" s="4">
        <f t="shared" si="4"/>
        <v>1.0406</v>
      </c>
      <c r="T53" s="4">
        <f t="shared" si="5"/>
        <v>0.75680000000000003</v>
      </c>
      <c r="V53" s="4">
        <f t="shared" si="6"/>
        <v>137.20000000000007</v>
      </c>
      <c r="W53" s="4">
        <f t="shared" si="7"/>
        <v>114.44599999999998</v>
      </c>
      <c r="X53" s="4">
        <f t="shared" si="8"/>
        <v>93.287439999999989</v>
      </c>
      <c r="Y53" s="4">
        <f t="shared" si="9"/>
        <v>73.549680000000023</v>
      </c>
    </row>
    <row r="54" spans="1:25" ht="45">
      <c r="A54" s="2" t="s">
        <v>164</v>
      </c>
      <c r="B54" s="5">
        <v>4</v>
      </c>
      <c r="C54" s="2" t="s">
        <v>62</v>
      </c>
      <c r="H54" s="4" t="s">
        <v>244</v>
      </c>
      <c r="I54" s="4" t="s">
        <v>381</v>
      </c>
      <c r="J54" s="4" t="s">
        <v>382</v>
      </c>
      <c r="K54" s="4" t="s">
        <v>300</v>
      </c>
      <c r="L54" s="4">
        <v>0.51</v>
      </c>
      <c r="M54">
        <v>0.29099999999999998</v>
      </c>
      <c r="N54">
        <v>0.18890000000000001</v>
      </c>
      <c r="O54">
        <v>0.14454</v>
      </c>
      <c r="Q54" s="4">
        <f t="shared" si="2"/>
        <v>2.04</v>
      </c>
      <c r="R54" s="4">
        <f t="shared" si="3"/>
        <v>1.1639999999999999</v>
      </c>
      <c r="S54" s="4">
        <f t="shared" si="4"/>
        <v>0.75560000000000005</v>
      </c>
      <c r="T54" s="4">
        <f t="shared" si="5"/>
        <v>0.57816000000000001</v>
      </c>
      <c r="V54" s="4">
        <f t="shared" si="6"/>
        <v>139.24000000000007</v>
      </c>
      <c r="W54" s="4">
        <f t="shared" si="7"/>
        <v>115.60999999999999</v>
      </c>
      <c r="X54" s="4">
        <f t="shared" si="8"/>
        <v>94.043039999999991</v>
      </c>
      <c r="Y54" s="4">
        <f t="shared" si="9"/>
        <v>74.12784000000002</v>
      </c>
    </row>
    <row r="55" spans="1:25" ht="30">
      <c r="A55" s="2" t="s">
        <v>163</v>
      </c>
      <c r="B55" s="5">
        <v>5</v>
      </c>
      <c r="C55" s="2" t="s">
        <v>133</v>
      </c>
      <c r="H55" s="4" t="s">
        <v>254</v>
      </c>
      <c r="I55" s="4" t="s">
        <v>383</v>
      </c>
      <c r="J55" s="4" t="s">
        <v>384</v>
      </c>
      <c r="K55" s="4" t="s">
        <v>299</v>
      </c>
      <c r="L55" s="4">
        <v>0.55000000000000004</v>
      </c>
      <c r="M55" s="4">
        <v>0.46400000000000002</v>
      </c>
      <c r="N55">
        <v>0.34760000000000002</v>
      </c>
      <c r="O55">
        <v>0.19688</v>
      </c>
      <c r="Q55" s="4">
        <f t="shared" si="2"/>
        <v>2.75</v>
      </c>
      <c r="R55" s="4">
        <f t="shared" si="3"/>
        <v>2.3200000000000003</v>
      </c>
      <c r="S55" s="4">
        <f t="shared" si="4"/>
        <v>1.738</v>
      </c>
      <c r="T55" s="4">
        <f t="shared" si="5"/>
        <v>0.98439999999999994</v>
      </c>
      <c r="V55" s="4">
        <f t="shared" si="6"/>
        <v>141.99000000000007</v>
      </c>
      <c r="W55" s="4">
        <f t="shared" si="7"/>
        <v>117.92999999999998</v>
      </c>
      <c r="X55" s="4">
        <f t="shared" si="8"/>
        <v>95.78103999999999</v>
      </c>
      <c r="Y55" s="4">
        <f t="shared" si="9"/>
        <v>75.112240000000014</v>
      </c>
    </row>
    <row r="56" spans="1:25" ht="30">
      <c r="A56" s="2" t="s">
        <v>56</v>
      </c>
      <c r="B56" s="5">
        <v>1</v>
      </c>
      <c r="C56" s="2" t="s">
        <v>57</v>
      </c>
      <c r="I56" s="4" t="s">
        <v>425</v>
      </c>
      <c r="K56" s="4" t="s">
        <v>300</v>
      </c>
      <c r="L56" s="11">
        <v>5</v>
      </c>
      <c r="M56" s="11">
        <v>5</v>
      </c>
      <c r="N56" s="11">
        <v>5</v>
      </c>
      <c r="O56" s="11">
        <v>5</v>
      </c>
      <c r="Q56" s="4">
        <f t="shared" si="2"/>
        <v>5</v>
      </c>
      <c r="R56" s="4">
        <f t="shared" si="3"/>
        <v>5</v>
      </c>
      <c r="S56" s="4">
        <f t="shared" si="4"/>
        <v>5</v>
      </c>
      <c r="T56" s="4">
        <f t="shared" si="5"/>
        <v>5</v>
      </c>
      <c r="V56" s="4">
        <f t="shared" si="6"/>
        <v>146.99000000000007</v>
      </c>
      <c r="W56" s="4">
        <f t="shared" si="7"/>
        <v>122.92999999999998</v>
      </c>
      <c r="X56" s="4">
        <f t="shared" si="8"/>
        <v>100.78103999999999</v>
      </c>
      <c r="Y56" s="4">
        <f t="shared" si="9"/>
        <v>80.112240000000014</v>
      </c>
    </row>
    <row r="57" spans="1:25" ht="45">
      <c r="A57" s="2" t="s">
        <v>166</v>
      </c>
      <c r="B57" s="5">
        <v>4</v>
      </c>
      <c r="C57" s="2" t="s">
        <v>143</v>
      </c>
      <c r="H57" s="4" t="s">
        <v>218</v>
      </c>
      <c r="I57" s="4" t="s">
        <v>385</v>
      </c>
      <c r="J57" s="4" t="s">
        <v>386</v>
      </c>
      <c r="K57" s="4" t="s">
        <v>299</v>
      </c>
      <c r="L57" s="4">
        <v>1.63</v>
      </c>
      <c r="M57" s="4">
        <v>1.4690000000000001</v>
      </c>
      <c r="N57" s="4">
        <v>1.1832</v>
      </c>
      <c r="O57" s="4">
        <v>0.75990000000000002</v>
      </c>
      <c r="Q57" s="4">
        <f t="shared" si="2"/>
        <v>6.52</v>
      </c>
      <c r="R57" s="4">
        <f t="shared" si="3"/>
        <v>5.8760000000000003</v>
      </c>
      <c r="S57" s="4">
        <f t="shared" si="4"/>
        <v>4.7328000000000001</v>
      </c>
      <c r="T57" s="4">
        <f t="shared" si="5"/>
        <v>3.0396000000000001</v>
      </c>
      <c r="V57" s="4">
        <f t="shared" si="6"/>
        <v>153.51000000000008</v>
      </c>
      <c r="W57" s="4">
        <f t="shared" si="7"/>
        <v>128.80599999999998</v>
      </c>
      <c r="X57" s="4">
        <f t="shared" si="8"/>
        <v>105.51383999999999</v>
      </c>
      <c r="Y57" s="4">
        <f t="shared" si="9"/>
        <v>83.151840000000021</v>
      </c>
    </row>
    <row r="58" spans="1:25" ht="30">
      <c r="A58" s="2" t="s">
        <v>187</v>
      </c>
      <c r="B58" s="5">
        <v>20</v>
      </c>
      <c r="C58" s="2" t="s">
        <v>69</v>
      </c>
      <c r="F58" s="2" t="s">
        <v>70</v>
      </c>
      <c r="H58" s="4" t="s">
        <v>235</v>
      </c>
      <c r="I58" s="4" t="s">
        <v>387</v>
      </c>
      <c r="J58" s="4" t="s">
        <v>388</v>
      </c>
      <c r="K58" s="4" t="s">
        <v>300</v>
      </c>
      <c r="L58" s="4">
        <v>0.08</v>
      </c>
      <c r="M58" s="4">
        <v>0.08</v>
      </c>
      <c r="N58" s="4">
        <v>4.3200000000000002E-2</v>
      </c>
      <c r="O58" s="4">
        <v>1.694E-2</v>
      </c>
      <c r="Q58" s="4">
        <f t="shared" si="2"/>
        <v>1.6</v>
      </c>
      <c r="R58" s="4">
        <f t="shared" si="3"/>
        <v>1.6</v>
      </c>
      <c r="S58" s="4">
        <f t="shared" si="4"/>
        <v>0.8640000000000001</v>
      </c>
      <c r="T58" s="4">
        <f t="shared" si="5"/>
        <v>0.33879999999999999</v>
      </c>
      <c r="V58" s="4">
        <f t="shared" si="6"/>
        <v>155.11000000000007</v>
      </c>
      <c r="W58" s="4">
        <f t="shared" si="7"/>
        <v>130.40599999999998</v>
      </c>
      <c r="X58" s="4">
        <f t="shared" si="8"/>
        <v>106.37783999999999</v>
      </c>
      <c r="Y58" s="4">
        <f t="shared" si="9"/>
        <v>83.490640000000027</v>
      </c>
    </row>
    <row r="59" spans="1:25" ht="45">
      <c r="A59" s="2" t="s">
        <v>188</v>
      </c>
      <c r="B59" s="5">
        <v>19</v>
      </c>
      <c r="C59" s="2" t="s">
        <v>101</v>
      </c>
      <c r="F59" s="2" t="s">
        <v>102</v>
      </c>
      <c r="H59" s="8" t="s">
        <v>292</v>
      </c>
      <c r="I59" s="4" t="s">
        <v>389</v>
      </c>
      <c r="J59" s="4" t="s">
        <v>390</v>
      </c>
      <c r="K59" s="4" t="s">
        <v>300</v>
      </c>
      <c r="L59">
        <v>0.1</v>
      </c>
      <c r="M59" s="4">
        <v>0.1</v>
      </c>
      <c r="N59" s="4">
        <v>9.5999999999999992E-3</v>
      </c>
      <c r="O59" s="4">
        <v>3.5200000000000001E-3</v>
      </c>
      <c r="Q59" s="4">
        <f t="shared" si="2"/>
        <v>1.9000000000000001</v>
      </c>
      <c r="R59" s="4">
        <f t="shared" si="3"/>
        <v>1.9000000000000001</v>
      </c>
      <c r="S59" s="4">
        <f t="shared" si="4"/>
        <v>0.18239999999999998</v>
      </c>
      <c r="T59" s="4">
        <f t="shared" si="5"/>
        <v>6.6880000000000009E-2</v>
      </c>
      <c r="V59" s="4">
        <f t="shared" si="6"/>
        <v>157.01000000000008</v>
      </c>
      <c r="W59" s="4">
        <f t="shared" si="7"/>
        <v>132.30599999999998</v>
      </c>
      <c r="X59" s="4">
        <f t="shared" si="8"/>
        <v>106.56023999999999</v>
      </c>
      <c r="Y59" s="4">
        <f t="shared" si="9"/>
        <v>83.557520000000025</v>
      </c>
    </row>
    <row r="60" spans="1:25" ht="45">
      <c r="A60" s="2" t="s">
        <v>98</v>
      </c>
      <c r="B60" s="5">
        <v>1</v>
      </c>
      <c r="C60" s="2" t="s">
        <v>99</v>
      </c>
      <c r="F60" s="2" t="s">
        <v>100</v>
      </c>
      <c r="H60" s="4" t="s">
        <v>277</v>
      </c>
      <c r="I60" s="4" t="s">
        <v>389</v>
      </c>
      <c r="J60" s="4" t="s">
        <v>391</v>
      </c>
      <c r="K60" s="4" t="s">
        <v>300</v>
      </c>
      <c r="L60">
        <v>0.1</v>
      </c>
      <c r="M60" s="4">
        <v>0.1</v>
      </c>
      <c r="N60" s="4">
        <v>9.5999999999999992E-3</v>
      </c>
      <c r="O60">
        <v>3.5200000000000001E-3</v>
      </c>
      <c r="Q60" s="4">
        <f t="shared" si="2"/>
        <v>0.1</v>
      </c>
      <c r="R60" s="4">
        <f t="shared" si="3"/>
        <v>0.1</v>
      </c>
      <c r="S60" s="4">
        <f t="shared" si="4"/>
        <v>9.5999999999999992E-3</v>
      </c>
      <c r="T60" s="4">
        <f t="shared" si="5"/>
        <v>3.5200000000000001E-3</v>
      </c>
      <c r="V60" s="4">
        <f t="shared" si="6"/>
        <v>157.11000000000007</v>
      </c>
      <c r="W60" s="4">
        <f t="shared" si="7"/>
        <v>132.40599999999998</v>
      </c>
      <c r="X60" s="4">
        <f t="shared" si="8"/>
        <v>106.56984</v>
      </c>
      <c r="Y60" s="4">
        <f t="shared" si="9"/>
        <v>83.56104000000002</v>
      </c>
    </row>
    <row r="61" spans="1:25" ht="30">
      <c r="A61" s="2" t="s">
        <v>189</v>
      </c>
      <c r="B61" s="5">
        <v>14</v>
      </c>
      <c r="C61" s="2" t="s">
        <v>67</v>
      </c>
      <c r="F61" s="2" t="s">
        <v>68</v>
      </c>
      <c r="H61" s="4" t="s">
        <v>236</v>
      </c>
      <c r="I61" s="4" t="s">
        <v>392</v>
      </c>
      <c r="J61" s="4" t="s">
        <v>393</v>
      </c>
      <c r="K61" s="4" t="s">
        <v>300</v>
      </c>
      <c r="L61" s="4">
        <v>0.08</v>
      </c>
      <c r="M61" s="4">
        <v>6.9000000000000006E-2</v>
      </c>
      <c r="N61">
        <v>4.0800000000000003E-2</v>
      </c>
      <c r="O61" s="4">
        <v>2.4E-2</v>
      </c>
      <c r="Q61" s="4">
        <f t="shared" si="2"/>
        <v>1.1200000000000001</v>
      </c>
      <c r="R61" s="4">
        <f t="shared" si="3"/>
        <v>0.96600000000000008</v>
      </c>
      <c r="S61" s="4">
        <f t="shared" si="4"/>
        <v>0.57120000000000004</v>
      </c>
      <c r="T61" s="4">
        <f t="shared" si="5"/>
        <v>0.33600000000000002</v>
      </c>
      <c r="V61" s="4">
        <f t="shared" si="6"/>
        <v>158.23000000000008</v>
      </c>
      <c r="W61" s="4">
        <f t="shared" si="7"/>
        <v>133.37199999999999</v>
      </c>
      <c r="X61" s="4">
        <f t="shared" si="8"/>
        <v>107.14104</v>
      </c>
      <c r="Y61" s="4">
        <f t="shared" si="9"/>
        <v>83.897040000000018</v>
      </c>
    </row>
    <row r="62" spans="1:25" ht="45">
      <c r="A62" s="2" t="s">
        <v>93</v>
      </c>
      <c r="B62" s="5">
        <v>1</v>
      </c>
      <c r="C62" s="2" t="s">
        <v>67</v>
      </c>
      <c r="F62" s="2" t="s">
        <v>94</v>
      </c>
      <c r="H62" s="4" t="s">
        <v>260</v>
      </c>
      <c r="I62" s="4" t="s">
        <v>336</v>
      </c>
      <c r="J62" s="4" t="s">
        <v>394</v>
      </c>
      <c r="K62" s="4" t="s">
        <v>300</v>
      </c>
      <c r="L62">
        <v>0.2</v>
      </c>
      <c r="M62" s="4">
        <v>0.16900000000000001</v>
      </c>
      <c r="N62">
        <v>0.1067</v>
      </c>
      <c r="O62">
        <v>7.9990000000000006E-2</v>
      </c>
      <c r="Q62" s="4">
        <f t="shared" si="2"/>
        <v>0.2</v>
      </c>
      <c r="R62" s="4">
        <f t="shared" si="3"/>
        <v>0.16900000000000001</v>
      </c>
      <c r="S62" s="4">
        <f t="shared" si="4"/>
        <v>0.1067</v>
      </c>
      <c r="T62" s="4">
        <f t="shared" si="5"/>
        <v>7.9990000000000006E-2</v>
      </c>
      <c r="V62" s="4">
        <f t="shared" si="6"/>
        <v>158.43000000000006</v>
      </c>
      <c r="W62" s="4">
        <f t="shared" si="7"/>
        <v>133.541</v>
      </c>
      <c r="X62" s="4">
        <f t="shared" si="8"/>
        <v>107.24774000000001</v>
      </c>
      <c r="Y62" s="4">
        <f t="shared" si="9"/>
        <v>83.977030000000013</v>
      </c>
    </row>
    <row r="63" spans="1:25" ht="45">
      <c r="A63" s="2" t="s">
        <v>87</v>
      </c>
      <c r="B63" s="5">
        <v>1</v>
      </c>
      <c r="C63" s="2" t="s">
        <v>88</v>
      </c>
      <c r="F63" s="2" t="s">
        <v>89</v>
      </c>
      <c r="H63" s="4" t="s">
        <v>276</v>
      </c>
      <c r="I63" s="4" t="s">
        <v>389</v>
      </c>
      <c r="J63" s="4" t="s">
        <v>395</v>
      </c>
      <c r="K63" s="4" t="s">
        <v>300</v>
      </c>
      <c r="L63" s="4">
        <v>0.1</v>
      </c>
      <c r="M63" s="4">
        <v>0.1</v>
      </c>
      <c r="N63" s="4">
        <v>9.5999999999999992E-3</v>
      </c>
      <c r="O63">
        <v>3.5200000000000001E-3</v>
      </c>
      <c r="Q63" s="4">
        <f t="shared" si="2"/>
        <v>0.1</v>
      </c>
      <c r="R63" s="4">
        <f t="shared" si="3"/>
        <v>0.1</v>
      </c>
      <c r="S63" s="4">
        <f t="shared" si="4"/>
        <v>9.5999999999999992E-3</v>
      </c>
      <c r="T63" s="4">
        <f t="shared" si="5"/>
        <v>3.5200000000000001E-3</v>
      </c>
      <c r="V63" s="4">
        <f t="shared" si="6"/>
        <v>158.53000000000006</v>
      </c>
      <c r="W63" s="4">
        <f t="shared" si="7"/>
        <v>133.64099999999999</v>
      </c>
      <c r="X63" s="4">
        <f t="shared" si="8"/>
        <v>107.25734000000001</v>
      </c>
      <c r="Y63" s="4">
        <f t="shared" si="9"/>
        <v>83.980550000000008</v>
      </c>
    </row>
    <row r="64" spans="1:25" ht="45">
      <c r="A64" s="2" t="s">
        <v>190</v>
      </c>
      <c r="B64" s="5">
        <v>4</v>
      </c>
      <c r="C64" s="2" t="s">
        <v>103</v>
      </c>
      <c r="F64" s="2" t="s">
        <v>104</v>
      </c>
      <c r="H64" s="4" t="s">
        <v>275</v>
      </c>
      <c r="I64" s="4" t="s">
        <v>340</v>
      </c>
      <c r="J64" s="4" t="s">
        <v>396</v>
      </c>
      <c r="K64" s="4" t="s">
        <v>300</v>
      </c>
      <c r="L64" s="4">
        <v>0.1</v>
      </c>
      <c r="M64" s="4">
        <v>1.0999999999999999E-2</v>
      </c>
      <c r="N64" s="4">
        <v>4.7000000000000002E-3</v>
      </c>
      <c r="O64">
        <v>2.0999999999999999E-3</v>
      </c>
      <c r="Q64" s="4">
        <f t="shared" si="2"/>
        <v>0.4</v>
      </c>
      <c r="R64" s="4">
        <f t="shared" si="3"/>
        <v>4.3999999999999997E-2</v>
      </c>
      <c r="S64" s="4">
        <f t="shared" si="4"/>
        <v>1.8800000000000001E-2</v>
      </c>
      <c r="T64" s="4">
        <f t="shared" si="5"/>
        <v>8.3999999999999995E-3</v>
      </c>
      <c r="V64" s="4">
        <f t="shared" si="6"/>
        <v>158.93000000000006</v>
      </c>
      <c r="W64" s="4">
        <f t="shared" si="7"/>
        <v>133.685</v>
      </c>
      <c r="X64" s="4">
        <f t="shared" si="8"/>
        <v>107.27614000000001</v>
      </c>
      <c r="Y64" s="4">
        <f t="shared" si="9"/>
        <v>83.988950000000003</v>
      </c>
    </row>
    <row r="65" spans="1:25" ht="45">
      <c r="A65" s="2" t="s">
        <v>191</v>
      </c>
      <c r="B65" s="5">
        <v>2</v>
      </c>
      <c r="C65" s="2" t="s">
        <v>73</v>
      </c>
      <c r="F65" s="2" t="s">
        <v>74</v>
      </c>
      <c r="H65" s="8" t="s">
        <v>291</v>
      </c>
      <c r="I65" s="4" t="s">
        <v>389</v>
      </c>
      <c r="J65" s="4" t="s">
        <v>397</v>
      </c>
      <c r="K65" s="4" t="s">
        <v>300</v>
      </c>
      <c r="L65" s="4">
        <v>0.1</v>
      </c>
      <c r="M65" s="4">
        <v>0.1</v>
      </c>
      <c r="N65" s="4">
        <v>9.5999999999999992E-3</v>
      </c>
      <c r="O65">
        <v>3.5200000000000001E-3</v>
      </c>
      <c r="Q65" s="4">
        <f t="shared" si="2"/>
        <v>0.2</v>
      </c>
      <c r="R65" s="4">
        <f t="shared" si="3"/>
        <v>0.2</v>
      </c>
      <c r="S65" s="4">
        <f t="shared" si="4"/>
        <v>1.9199999999999998E-2</v>
      </c>
      <c r="T65" s="4">
        <f t="shared" si="5"/>
        <v>7.0400000000000003E-3</v>
      </c>
      <c r="V65" s="4">
        <f t="shared" si="6"/>
        <v>159.13000000000005</v>
      </c>
      <c r="W65" s="4">
        <f t="shared" si="7"/>
        <v>133.88499999999999</v>
      </c>
      <c r="X65" s="4">
        <f t="shared" si="8"/>
        <v>107.29534000000001</v>
      </c>
      <c r="Y65" s="4">
        <f t="shared" si="9"/>
        <v>83.995990000000006</v>
      </c>
    </row>
    <row r="66" spans="1:25" ht="30">
      <c r="A66" s="2" t="s">
        <v>84</v>
      </c>
      <c r="B66" s="5">
        <v>1</v>
      </c>
      <c r="C66" s="2" t="s">
        <v>85</v>
      </c>
      <c r="F66" s="2" t="s">
        <v>86</v>
      </c>
      <c r="H66" s="4" t="s">
        <v>256</v>
      </c>
      <c r="I66" s="4" t="s">
        <v>392</v>
      </c>
      <c r="J66" s="4" t="s">
        <v>398</v>
      </c>
      <c r="K66" s="4" t="s">
        <v>300</v>
      </c>
      <c r="L66" s="4">
        <v>0.08</v>
      </c>
      <c r="M66" s="4">
        <v>6.9000000000000006E-2</v>
      </c>
      <c r="N66">
        <v>4.0800000000000003E-2</v>
      </c>
      <c r="O66" s="4">
        <v>2.4E-2</v>
      </c>
      <c r="Q66" s="4">
        <f t="shared" si="2"/>
        <v>0.08</v>
      </c>
      <c r="R66" s="4">
        <f t="shared" si="3"/>
        <v>6.9000000000000006E-2</v>
      </c>
      <c r="S66" s="4">
        <f t="shared" si="4"/>
        <v>4.0800000000000003E-2</v>
      </c>
      <c r="T66" s="4">
        <f t="shared" si="5"/>
        <v>2.4E-2</v>
      </c>
      <c r="V66" s="4">
        <f t="shared" si="6"/>
        <v>159.21000000000006</v>
      </c>
      <c r="W66" s="4">
        <f t="shared" si="7"/>
        <v>133.95399999999998</v>
      </c>
      <c r="X66" s="4">
        <f t="shared" si="8"/>
        <v>107.33614000000001</v>
      </c>
      <c r="Y66" s="4">
        <f t="shared" si="9"/>
        <v>84.019990000000007</v>
      </c>
    </row>
    <row r="67" spans="1:25" ht="30">
      <c r="A67" s="2" t="s">
        <v>192</v>
      </c>
      <c r="B67" s="5">
        <v>7</v>
      </c>
      <c r="C67" s="2" t="s">
        <v>71</v>
      </c>
      <c r="F67" s="2" t="s">
        <v>72</v>
      </c>
      <c r="H67" s="4" t="s">
        <v>237</v>
      </c>
      <c r="I67" s="4" t="s">
        <v>399</v>
      </c>
      <c r="J67" s="4" t="s">
        <v>400</v>
      </c>
      <c r="K67" s="4" t="s">
        <v>300</v>
      </c>
      <c r="L67">
        <v>0.08</v>
      </c>
      <c r="M67">
        <v>6.9000000000000006E-2</v>
      </c>
      <c r="N67">
        <v>4.0800000000000003E-2</v>
      </c>
      <c r="O67" s="4">
        <v>2.4E-2</v>
      </c>
      <c r="Q67" s="4">
        <f t="shared" ref="Q67:Q90" si="10">L67*$B67</f>
        <v>0.56000000000000005</v>
      </c>
      <c r="R67" s="4">
        <f t="shared" ref="R67:R90" si="11">M67*$B67</f>
        <v>0.48300000000000004</v>
      </c>
      <c r="S67" s="4">
        <f t="shared" ref="S67:S90" si="12">N67*$B67</f>
        <v>0.28560000000000002</v>
      </c>
      <c r="T67" s="4">
        <f t="shared" ref="T67:T90" si="13">O67*$B67</f>
        <v>0.16800000000000001</v>
      </c>
      <c r="V67" s="4">
        <f t="shared" ref="V67:V90" si="14">Q67+V66</f>
        <v>159.77000000000007</v>
      </c>
      <c r="W67" s="4">
        <f t="shared" ref="W67:W90" si="15">R67+W66</f>
        <v>134.43699999999998</v>
      </c>
      <c r="X67" s="4">
        <f t="shared" ref="X67:X90" si="16">S67+X66</f>
        <v>107.62174000000002</v>
      </c>
      <c r="Y67" s="4">
        <f t="shared" ref="Y67:Y90" si="17">T67+Y66</f>
        <v>84.187990000000013</v>
      </c>
    </row>
    <row r="68" spans="1:25">
      <c r="A68" s="2" t="s">
        <v>95</v>
      </c>
      <c r="B68" s="5">
        <v>1</v>
      </c>
      <c r="C68" s="2" t="s">
        <v>96</v>
      </c>
      <c r="F68" s="2" t="s">
        <v>97</v>
      </c>
      <c r="H68" s="4" t="s">
        <v>262</v>
      </c>
      <c r="I68" s="4" t="s">
        <v>401</v>
      </c>
      <c r="J68" s="4" t="s">
        <v>402</v>
      </c>
      <c r="K68" s="4" t="s">
        <v>300</v>
      </c>
      <c r="L68" s="4">
        <v>0.1</v>
      </c>
      <c r="M68" s="4">
        <v>1.0999999999999999E-2</v>
      </c>
      <c r="N68" s="4">
        <v>4.4999999999999997E-3</v>
      </c>
      <c r="O68" s="4">
        <v>2.0400000000000001E-3</v>
      </c>
      <c r="Q68" s="4">
        <f t="shared" si="10"/>
        <v>0.1</v>
      </c>
      <c r="R68" s="4">
        <f t="shared" si="11"/>
        <v>1.0999999999999999E-2</v>
      </c>
      <c r="S68" s="4">
        <f t="shared" si="12"/>
        <v>4.4999999999999997E-3</v>
      </c>
      <c r="T68" s="4">
        <f t="shared" si="13"/>
        <v>2.0400000000000001E-3</v>
      </c>
      <c r="V68" s="4">
        <f t="shared" si="14"/>
        <v>159.87000000000006</v>
      </c>
      <c r="W68" s="4">
        <f t="shared" si="15"/>
        <v>134.44799999999998</v>
      </c>
      <c r="X68" s="4">
        <f t="shared" si="16"/>
        <v>107.62624000000001</v>
      </c>
      <c r="Y68" s="4">
        <f t="shared" si="17"/>
        <v>84.190030000000007</v>
      </c>
    </row>
    <row r="69" spans="1:25" ht="45">
      <c r="A69" s="2" t="s">
        <v>193</v>
      </c>
      <c r="B69" s="5">
        <v>8</v>
      </c>
      <c r="C69" s="2" t="s">
        <v>65</v>
      </c>
      <c r="F69" s="2" t="s">
        <v>66</v>
      </c>
      <c r="H69" s="8" t="s">
        <v>290</v>
      </c>
      <c r="I69" s="4" t="s">
        <v>389</v>
      </c>
      <c r="J69" s="4" t="s">
        <v>403</v>
      </c>
      <c r="K69" s="4" t="s">
        <v>300</v>
      </c>
      <c r="L69" s="4">
        <v>0.1</v>
      </c>
      <c r="M69" s="4">
        <v>0.1</v>
      </c>
      <c r="N69">
        <v>1.14E-2</v>
      </c>
      <c r="O69" s="4">
        <v>4.1599999999999996E-3</v>
      </c>
      <c r="Q69" s="4">
        <f t="shared" si="10"/>
        <v>0.8</v>
      </c>
      <c r="R69" s="4">
        <f t="shared" si="11"/>
        <v>0.8</v>
      </c>
      <c r="S69" s="4">
        <f t="shared" si="12"/>
        <v>9.1200000000000003E-2</v>
      </c>
      <c r="T69" s="4">
        <f t="shared" si="13"/>
        <v>3.3279999999999997E-2</v>
      </c>
      <c r="V69" s="4">
        <f t="shared" si="14"/>
        <v>160.67000000000007</v>
      </c>
      <c r="W69" s="4">
        <f t="shared" si="15"/>
        <v>135.24799999999999</v>
      </c>
      <c r="X69" s="4">
        <f t="shared" si="16"/>
        <v>107.71744000000001</v>
      </c>
      <c r="Y69" s="4">
        <f t="shared" si="17"/>
        <v>84.223310000000012</v>
      </c>
    </row>
    <row r="70" spans="1:25" ht="45">
      <c r="A70" s="2" t="s">
        <v>194</v>
      </c>
      <c r="B70" s="5">
        <v>2</v>
      </c>
      <c r="C70" s="2" t="s">
        <v>105</v>
      </c>
      <c r="F70" s="2" t="s">
        <v>106</v>
      </c>
      <c r="H70" s="4" t="s">
        <v>274</v>
      </c>
      <c r="I70" s="4" t="s">
        <v>389</v>
      </c>
      <c r="J70" s="4" t="s">
        <v>404</v>
      </c>
      <c r="K70" s="4" t="s">
        <v>300</v>
      </c>
      <c r="L70" s="4">
        <v>0.1</v>
      </c>
      <c r="M70" s="4">
        <v>0.1</v>
      </c>
      <c r="N70" s="4">
        <v>1.14E-2</v>
      </c>
      <c r="O70">
        <v>4.1599999999999996E-3</v>
      </c>
      <c r="Q70" s="4">
        <f t="shared" si="10"/>
        <v>0.2</v>
      </c>
      <c r="R70" s="4">
        <f t="shared" si="11"/>
        <v>0.2</v>
      </c>
      <c r="S70" s="4">
        <f t="shared" si="12"/>
        <v>2.2800000000000001E-2</v>
      </c>
      <c r="T70" s="4">
        <f t="shared" si="13"/>
        <v>8.3199999999999993E-3</v>
      </c>
      <c r="V70" s="4">
        <f t="shared" si="14"/>
        <v>160.87000000000006</v>
      </c>
      <c r="W70" s="4">
        <f t="shared" si="15"/>
        <v>135.44799999999998</v>
      </c>
      <c r="X70" s="4">
        <f t="shared" si="16"/>
        <v>107.74024000000001</v>
      </c>
      <c r="Y70" s="4">
        <f t="shared" si="17"/>
        <v>84.23163000000001</v>
      </c>
    </row>
    <row r="71" spans="1:25" ht="45">
      <c r="A71" s="2" t="s">
        <v>195</v>
      </c>
      <c r="B71" s="5">
        <v>2</v>
      </c>
      <c r="C71" s="2" t="s">
        <v>75</v>
      </c>
      <c r="F71" s="2" t="s">
        <v>76</v>
      </c>
      <c r="H71" s="8" t="s">
        <v>289</v>
      </c>
      <c r="I71" s="4" t="s">
        <v>340</v>
      </c>
      <c r="J71" s="4" t="s">
        <v>405</v>
      </c>
      <c r="K71" s="4" t="s">
        <v>300</v>
      </c>
      <c r="L71" s="4">
        <v>0.1</v>
      </c>
      <c r="M71" s="4">
        <v>1.0999999999999999E-2</v>
      </c>
      <c r="N71" s="4">
        <v>4.7000000000000002E-3</v>
      </c>
      <c r="O71" s="4">
        <v>2.0999999999999999E-3</v>
      </c>
      <c r="Q71" s="4">
        <f t="shared" si="10"/>
        <v>0.2</v>
      </c>
      <c r="R71" s="4">
        <f t="shared" si="11"/>
        <v>2.1999999999999999E-2</v>
      </c>
      <c r="S71" s="4">
        <f t="shared" si="12"/>
        <v>9.4000000000000004E-3</v>
      </c>
      <c r="T71" s="4">
        <f t="shared" si="13"/>
        <v>4.1999999999999997E-3</v>
      </c>
      <c r="V71" s="4">
        <f t="shared" si="14"/>
        <v>161.07000000000005</v>
      </c>
      <c r="W71" s="4">
        <f t="shared" si="15"/>
        <v>135.46999999999997</v>
      </c>
      <c r="X71" s="4">
        <f t="shared" si="16"/>
        <v>107.74964000000001</v>
      </c>
      <c r="Y71" s="4">
        <f t="shared" si="17"/>
        <v>84.235830000000007</v>
      </c>
    </row>
    <row r="72" spans="1:25" ht="45">
      <c r="A72" s="2" t="s">
        <v>196</v>
      </c>
      <c r="B72" s="5">
        <v>2</v>
      </c>
      <c r="C72" s="2" t="s">
        <v>80</v>
      </c>
      <c r="F72" s="2" t="s">
        <v>81</v>
      </c>
      <c r="H72" s="8" t="s">
        <v>288</v>
      </c>
      <c r="I72" s="4" t="s">
        <v>340</v>
      </c>
      <c r="J72" s="4" t="s">
        <v>406</v>
      </c>
      <c r="K72" s="4" t="s">
        <v>300</v>
      </c>
      <c r="L72" s="4">
        <v>0.1</v>
      </c>
      <c r="M72">
        <v>1.0999999999999999E-2</v>
      </c>
      <c r="N72">
        <v>4.7000000000000002E-3</v>
      </c>
      <c r="O72">
        <v>2.0999999999999999E-3</v>
      </c>
      <c r="Q72" s="4">
        <f t="shared" si="10"/>
        <v>0.2</v>
      </c>
      <c r="R72" s="4">
        <f t="shared" si="11"/>
        <v>2.1999999999999999E-2</v>
      </c>
      <c r="S72" s="4">
        <f t="shared" si="12"/>
        <v>9.4000000000000004E-3</v>
      </c>
      <c r="T72" s="4">
        <f t="shared" si="13"/>
        <v>4.1999999999999997E-3</v>
      </c>
      <c r="V72" s="4">
        <f t="shared" si="14"/>
        <v>161.27000000000004</v>
      </c>
      <c r="W72" s="4">
        <f t="shared" si="15"/>
        <v>135.49199999999996</v>
      </c>
      <c r="X72" s="4">
        <f t="shared" si="16"/>
        <v>107.75904000000001</v>
      </c>
      <c r="Y72" s="4">
        <f t="shared" si="17"/>
        <v>84.240030000000004</v>
      </c>
    </row>
    <row r="73" spans="1:25" ht="45">
      <c r="A73" s="2" t="s">
        <v>77</v>
      </c>
      <c r="B73" s="5">
        <v>1</v>
      </c>
      <c r="C73" s="2" t="s">
        <v>78</v>
      </c>
      <c r="F73" s="2" t="s">
        <v>79</v>
      </c>
      <c r="H73" s="8" t="s">
        <v>287</v>
      </c>
      <c r="I73" s="4" t="s">
        <v>389</v>
      </c>
      <c r="J73" s="4" t="s">
        <v>407</v>
      </c>
      <c r="K73" s="4" t="s">
        <v>300</v>
      </c>
      <c r="L73" s="4">
        <v>0.1</v>
      </c>
      <c r="M73" s="4">
        <v>0.1</v>
      </c>
      <c r="N73">
        <v>1.14E-2</v>
      </c>
      <c r="O73">
        <v>4.1599999999999996E-3</v>
      </c>
      <c r="Q73" s="4">
        <f t="shared" si="10"/>
        <v>0.1</v>
      </c>
      <c r="R73" s="4">
        <f t="shared" si="11"/>
        <v>0.1</v>
      </c>
      <c r="S73" s="4">
        <f t="shared" si="12"/>
        <v>1.14E-2</v>
      </c>
      <c r="T73" s="4">
        <f t="shared" si="13"/>
        <v>4.1599999999999996E-3</v>
      </c>
      <c r="V73" s="4">
        <f t="shared" si="14"/>
        <v>161.37000000000003</v>
      </c>
      <c r="W73" s="4">
        <f t="shared" si="15"/>
        <v>135.59199999999996</v>
      </c>
      <c r="X73" s="4">
        <f t="shared" si="16"/>
        <v>107.77044000000001</v>
      </c>
      <c r="Y73" s="4">
        <f t="shared" si="17"/>
        <v>84.244190000000003</v>
      </c>
    </row>
    <row r="74" spans="1:25" ht="45">
      <c r="A74" s="2" t="s">
        <v>90</v>
      </c>
      <c r="B74" s="5">
        <v>1</v>
      </c>
      <c r="C74" s="2" t="s">
        <v>91</v>
      </c>
      <c r="F74" s="2" t="s">
        <v>92</v>
      </c>
      <c r="H74" s="4" t="s">
        <v>273</v>
      </c>
      <c r="I74" s="4" t="s">
        <v>389</v>
      </c>
      <c r="J74" s="4" t="s">
        <v>408</v>
      </c>
      <c r="K74" s="4" t="s">
        <v>300</v>
      </c>
      <c r="L74" s="4">
        <v>0.1</v>
      </c>
      <c r="M74" s="4">
        <v>0.1</v>
      </c>
      <c r="N74">
        <v>1.14E-2</v>
      </c>
      <c r="O74">
        <v>4.1599999999999996E-3</v>
      </c>
      <c r="Q74" s="4">
        <f t="shared" si="10"/>
        <v>0.1</v>
      </c>
      <c r="R74" s="4">
        <f t="shared" si="11"/>
        <v>0.1</v>
      </c>
      <c r="S74" s="4">
        <f t="shared" si="12"/>
        <v>1.14E-2</v>
      </c>
      <c r="T74" s="4">
        <f t="shared" si="13"/>
        <v>4.1599999999999996E-3</v>
      </c>
      <c r="V74" s="4">
        <f t="shared" si="14"/>
        <v>161.47000000000003</v>
      </c>
      <c r="W74" s="4">
        <f t="shared" si="15"/>
        <v>135.69199999999995</v>
      </c>
      <c r="X74" s="4">
        <f t="shared" si="16"/>
        <v>107.78184</v>
      </c>
      <c r="Y74" s="4">
        <f t="shared" si="17"/>
        <v>84.248350000000002</v>
      </c>
    </row>
    <row r="75" spans="1:25" ht="45">
      <c r="A75" s="2" t="s">
        <v>107</v>
      </c>
      <c r="B75" s="5">
        <v>1</v>
      </c>
      <c r="C75" s="2" t="s">
        <v>108</v>
      </c>
      <c r="F75" s="2" t="s">
        <v>109</v>
      </c>
      <c r="H75" s="4" t="s">
        <v>272</v>
      </c>
      <c r="I75" s="4" t="s">
        <v>389</v>
      </c>
      <c r="J75" s="4" t="s">
        <v>409</v>
      </c>
      <c r="K75" s="4" t="s">
        <v>300</v>
      </c>
      <c r="L75" s="4">
        <v>0.1</v>
      </c>
      <c r="M75" s="4">
        <v>0.1</v>
      </c>
      <c r="N75" s="4">
        <v>1.14E-2</v>
      </c>
      <c r="O75">
        <v>4.1599999999999996E-3</v>
      </c>
      <c r="Q75" s="4">
        <f t="shared" si="10"/>
        <v>0.1</v>
      </c>
      <c r="R75" s="4">
        <f t="shared" si="11"/>
        <v>0.1</v>
      </c>
      <c r="S75" s="4">
        <f t="shared" si="12"/>
        <v>1.14E-2</v>
      </c>
      <c r="T75" s="4">
        <f t="shared" si="13"/>
        <v>4.1599999999999996E-3</v>
      </c>
      <c r="V75" s="4">
        <f t="shared" si="14"/>
        <v>161.57000000000002</v>
      </c>
      <c r="W75" s="4">
        <f t="shared" si="15"/>
        <v>135.79199999999994</v>
      </c>
      <c r="X75" s="4">
        <f t="shared" si="16"/>
        <v>107.79324</v>
      </c>
      <c r="Y75" s="4">
        <f t="shared" si="17"/>
        <v>84.252510000000001</v>
      </c>
    </row>
    <row r="76" spans="1:25" ht="45">
      <c r="A76" s="2" t="s">
        <v>271</v>
      </c>
      <c r="B76" s="5">
        <v>4</v>
      </c>
      <c r="C76" s="2" t="s">
        <v>82</v>
      </c>
      <c r="F76" s="2" t="s">
        <v>83</v>
      </c>
      <c r="H76" s="8" t="s">
        <v>286</v>
      </c>
      <c r="I76" s="4" t="s">
        <v>340</v>
      </c>
      <c r="J76" s="4" t="s">
        <v>410</v>
      </c>
      <c r="K76" s="4" t="s">
        <v>300</v>
      </c>
      <c r="L76" s="4">
        <v>0.1</v>
      </c>
      <c r="M76" s="4">
        <v>1.0999999999999999E-2</v>
      </c>
      <c r="N76">
        <v>4.7000000000000002E-3</v>
      </c>
      <c r="O76">
        <v>2.0999999999999999E-3</v>
      </c>
      <c r="Q76" s="4">
        <f t="shared" si="10"/>
        <v>0.4</v>
      </c>
      <c r="R76" s="4">
        <f t="shared" si="11"/>
        <v>4.3999999999999997E-2</v>
      </c>
      <c r="S76" s="4">
        <f t="shared" si="12"/>
        <v>1.8800000000000001E-2</v>
      </c>
      <c r="T76" s="4">
        <f t="shared" si="13"/>
        <v>8.3999999999999995E-3</v>
      </c>
      <c r="V76" s="4">
        <f t="shared" si="14"/>
        <v>161.97000000000003</v>
      </c>
      <c r="W76" s="4">
        <f t="shared" si="15"/>
        <v>135.83599999999996</v>
      </c>
      <c r="X76" s="4">
        <f t="shared" si="16"/>
        <v>107.81204</v>
      </c>
      <c r="Y76" s="4">
        <f t="shared" si="17"/>
        <v>84.260909999999996</v>
      </c>
    </row>
    <row r="77" spans="1:25" ht="45">
      <c r="A77" s="2" t="s">
        <v>197</v>
      </c>
      <c r="B77" s="5">
        <v>2</v>
      </c>
      <c r="C77" s="2" t="s">
        <v>63</v>
      </c>
      <c r="F77" s="2" t="s">
        <v>64</v>
      </c>
      <c r="H77" s="8" t="s">
        <v>285</v>
      </c>
      <c r="I77" s="4" t="s">
        <v>389</v>
      </c>
      <c r="J77" s="4" t="s">
        <v>411</v>
      </c>
      <c r="K77" s="4" t="s">
        <v>300</v>
      </c>
      <c r="L77" s="4">
        <v>0.1</v>
      </c>
      <c r="M77" s="4">
        <v>0.1</v>
      </c>
      <c r="N77">
        <v>1.14E-2</v>
      </c>
      <c r="O77" s="4">
        <v>4.1599999999999996E-3</v>
      </c>
      <c r="Q77" s="4">
        <f t="shared" si="10"/>
        <v>0.2</v>
      </c>
      <c r="R77" s="4">
        <f t="shared" si="11"/>
        <v>0.2</v>
      </c>
      <c r="S77" s="4">
        <f t="shared" si="12"/>
        <v>2.2800000000000001E-2</v>
      </c>
      <c r="T77" s="4">
        <f t="shared" si="13"/>
        <v>8.3199999999999993E-3</v>
      </c>
      <c r="V77" s="4">
        <f t="shared" si="14"/>
        <v>162.17000000000002</v>
      </c>
      <c r="W77" s="4">
        <f t="shared" si="15"/>
        <v>136.03599999999994</v>
      </c>
      <c r="X77" s="4">
        <f t="shared" si="16"/>
        <v>107.83484</v>
      </c>
      <c r="Y77" s="4">
        <f t="shared" si="17"/>
        <v>84.269229999999993</v>
      </c>
    </row>
    <row r="78" spans="1:25" ht="45">
      <c r="A78" s="2" t="s">
        <v>199</v>
      </c>
      <c r="B78" s="5">
        <v>3</v>
      </c>
      <c r="C78" s="7" t="s">
        <v>198</v>
      </c>
      <c r="F78" s="2" t="s">
        <v>270</v>
      </c>
      <c r="H78" s="4" t="s">
        <v>269</v>
      </c>
      <c r="I78" s="4" t="s">
        <v>340</v>
      </c>
      <c r="J78" s="4" t="s">
        <v>412</v>
      </c>
      <c r="K78" s="4" t="s">
        <v>300</v>
      </c>
      <c r="L78" s="4">
        <v>0.1</v>
      </c>
      <c r="M78" s="4">
        <v>3.3000000000000002E-2</v>
      </c>
      <c r="N78" s="4">
        <v>1.3599999999999999E-2</v>
      </c>
      <c r="O78" s="4">
        <v>6.1199999999999996E-3</v>
      </c>
      <c r="Q78" s="4">
        <f t="shared" si="10"/>
        <v>0.30000000000000004</v>
      </c>
      <c r="R78" s="4">
        <f t="shared" si="11"/>
        <v>9.9000000000000005E-2</v>
      </c>
      <c r="S78" s="4">
        <f t="shared" si="12"/>
        <v>4.0799999999999996E-2</v>
      </c>
      <c r="T78" s="4">
        <f t="shared" si="13"/>
        <v>1.8359999999999998E-2</v>
      </c>
      <c r="V78" s="4">
        <f t="shared" si="14"/>
        <v>162.47000000000003</v>
      </c>
      <c r="W78" s="4">
        <f t="shared" si="15"/>
        <v>136.13499999999993</v>
      </c>
      <c r="X78" s="4">
        <f t="shared" si="16"/>
        <v>107.87564</v>
      </c>
      <c r="Y78" s="4">
        <f t="shared" si="17"/>
        <v>84.287589999999994</v>
      </c>
    </row>
    <row r="79" spans="1:25" ht="60">
      <c r="A79" s="2" t="s">
        <v>201</v>
      </c>
      <c r="B79" s="5">
        <v>2</v>
      </c>
      <c r="C79" s="2" t="s">
        <v>0</v>
      </c>
      <c r="H79" s="4" t="s">
        <v>243</v>
      </c>
      <c r="I79" s="4" t="s">
        <v>414</v>
      </c>
      <c r="J79" s="4" t="s">
        <v>415</v>
      </c>
      <c r="K79" s="4" t="s">
        <v>413</v>
      </c>
      <c r="L79" s="4">
        <v>7.15</v>
      </c>
      <c r="M79" s="4">
        <v>6.37</v>
      </c>
      <c r="N79">
        <v>4.68</v>
      </c>
      <c r="O79" s="4">
        <v>3.25</v>
      </c>
      <c r="Q79" s="4">
        <f t="shared" si="10"/>
        <v>14.3</v>
      </c>
      <c r="R79" s="4">
        <f t="shared" si="11"/>
        <v>12.74</v>
      </c>
      <c r="S79" s="4">
        <f t="shared" si="12"/>
        <v>9.36</v>
      </c>
      <c r="T79" s="4">
        <f t="shared" si="13"/>
        <v>6.5</v>
      </c>
      <c r="V79" s="4">
        <f t="shared" si="14"/>
        <v>176.77000000000004</v>
      </c>
      <c r="W79" s="4">
        <f t="shared" si="15"/>
        <v>148.87499999999994</v>
      </c>
      <c r="X79" s="4">
        <f t="shared" si="16"/>
        <v>117.23564</v>
      </c>
      <c r="Y79" s="4">
        <f t="shared" si="17"/>
        <v>90.787589999999994</v>
      </c>
    </row>
    <row r="80" spans="1:25" ht="30">
      <c r="A80" s="2" t="s">
        <v>134</v>
      </c>
      <c r="B80" s="5">
        <v>1</v>
      </c>
      <c r="C80" s="2" t="s">
        <v>135</v>
      </c>
      <c r="H80" s="4" t="s">
        <v>220</v>
      </c>
      <c r="I80" s="4" t="s">
        <v>329</v>
      </c>
      <c r="J80" s="4" t="s">
        <v>416</v>
      </c>
      <c r="K80" s="4" t="s">
        <v>299</v>
      </c>
      <c r="L80" s="4">
        <v>0.4</v>
      </c>
      <c r="M80" s="4">
        <v>0.315</v>
      </c>
      <c r="N80" s="4">
        <v>0.21659999999999999</v>
      </c>
      <c r="O80" s="4">
        <v>0.111</v>
      </c>
      <c r="Q80" s="4">
        <f t="shared" si="10"/>
        <v>0.4</v>
      </c>
      <c r="R80" s="4">
        <f t="shared" si="11"/>
        <v>0.315</v>
      </c>
      <c r="S80" s="4">
        <f t="shared" si="12"/>
        <v>0.21659999999999999</v>
      </c>
      <c r="T80" s="4">
        <f t="shared" si="13"/>
        <v>0.111</v>
      </c>
      <c r="V80" s="4">
        <f t="shared" si="14"/>
        <v>177.17000000000004</v>
      </c>
      <c r="W80" s="4">
        <f t="shared" si="15"/>
        <v>149.18999999999994</v>
      </c>
      <c r="X80" s="4">
        <f t="shared" si="16"/>
        <v>117.45224</v>
      </c>
      <c r="Y80" s="4">
        <f t="shared" si="17"/>
        <v>90.898589999999999</v>
      </c>
    </row>
    <row r="81" spans="1:25" ht="30">
      <c r="A81" s="2" t="s">
        <v>112</v>
      </c>
      <c r="B81" s="5">
        <v>1</v>
      </c>
      <c r="C81" s="2" t="s">
        <v>113</v>
      </c>
      <c r="H81" s="4" t="s">
        <v>252</v>
      </c>
      <c r="I81" s="4" t="s">
        <v>327</v>
      </c>
      <c r="J81" s="4" t="s">
        <v>417</v>
      </c>
      <c r="K81" s="4" t="s">
        <v>301</v>
      </c>
      <c r="L81" s="4">
        <v>1.99</v>
      </c>
      <c r="M81" s="4">
        <v>1.7350000000000001</v>
      </c>
      <c r="N81" s="4">
        <v>1.0924</v>
      </c>
      <c r="O81">
        <v>0.93176999999999999</v>
      </c>
      <c r="Q81" s="4">
        <f t="shared" si="10"/>
        <v>1.99</v>
      </c>
      <c r="R81" s="4">
        <f t="shared" si="11"/>
        <v>1.7350000000000001</v>
      </c>
      <c r="S81" s="4">
        <f t="shared" si="12"/>
        <v>1.0924</v>
      </c>
      <c r="T81" s="4">
        <f t="shared" si="13"/>
        <v>0.93176999999999999</v>
      </c>
      <c r="V81" s="4">
        <f t="shared" si="14"/>
        <v>179.16000000000005</v>
      </c>
      <c r="W81" s="4">
        <f t="shared" si="15"/>
        <v>150.92499999999995</v>
      </c>
      <c r="X81" s="4">
        <f t="shared" si="16"/>
        <v>118.54464</v>
      </c>
      <c r="Y81" s="4">
        <f t="shared" si="17"/>
        <v>91.830359999999999</v>
      </c>
    </row>
    <row r="82" spans="1:25" ht="45">
      <c r="A82" s="2" t="s">
        <v>137</v>
      </c>
      <c r="B82" s="5">
        <v>1</v>
      </c>
      <c r="C82" s="2" t="s">
        <v>138</v>
      </c>
      <c r="H82" s="4" t="s">
        <v>212</v>
      </c>
      <c r="I82" s="4" t="s">
        <v>418</v>
      </c>
      <c r="J82" s="4" t="s">
        <v>419</v>
      </c>
      <c r="K82" s="4" t="s">
        <v>302</v>
      </c>
      <c r="L82" s="4">
        <v>17.829999999999998</v>
      </c>
      <c r="M82" s="4">
        <v>16.207999999999998</v>
      </c>
      <c r="N82" s="4">
        <v>13.7768</v>
      </c>
      <c r="O82" s="4">
        <v>10.778320000000001</v>
      </c>
      <c r="Q82" s="4">
        <f t="shared" si="10"/>
        <v>17.829999999999998</v>
      </c>
      <c r="R82" s="4">
        <f t="shared" si="11"/>
        <v>16.207999999999998</v>
      </c>
      <c r="S82" s="4">
        <f t="shared" si="12"/>
        <v>13.7768</v>
      </c>
      <c r="T82" s="4">
        <f t="shared" si="13"/>
        <v>10.778320000000001</v>
      </c>
      <c r="V82" s="4">
        <f t="shared" si="14"/>
        <v>196.99000000000007</v>
      </c>
      <c r="W82" s="4">
        <f t="shared" si="15"/>
        <v>167.13299999999995</v>
      </c>
      <c r="X82" s="4">
        <f t="shared" si="16"/>
        <v>132.32144</v>
      </c>
      <c r="Y82" s="4">
        <f t="shared" si="17"/>
        <v>102.60867999999999</v>
      </c>
    </row>
    <row r="83" spans="1:25">
      <c r="A83" s="2" t="s">
        <v>50</v>
      </c>
      <c r="B83" s="5">
        <v>1</v>
      </c>
      <c r="C83" s="2" t="s">
        <v>51</v>
      </c>
      <c r="I83" s="4" t="s">
        <v>422</v>
      </c>
      <c r="J83" s="4" t="s">
        <v>51</v>
      </c>
      <c r="K83" s="4" t="s">
        <v>299</v>
      </c>
      <c r="L83" s="8">
        <v>3.05</v>
      </c>
      <c r="M83" s="8">
        <v>3.05</v>
      </c>
      <c r="N83" s="8">
        <v>2.8</v>
      </c>
      <c r="O83" s="8">
        <v>2.7</v>
      </c>
      <c r="Q83" s="4">
        <f t="shared" si="10"/>
        <v>3.05</v>
      </c>
      <c r="R83" s="4">
        <f t="shared" si="11"/>
        <v>3.05</v>
      </c>
      <c r="S83" s="4">
        <f t="shared" si="12"/>
        <v>2.8</v>
      </c>
      <c r="T83" s="4">
        <f t="shared" si="13"/>
        <v>2.7</v>
      </c>
      <c r="V83" s="4">
        <f t="shared" si="14"/>
        <v>200.04000000000008</v>
      </c>
      <c r="W83" s="4">
        <f t="shared" si="15"/>
        <v>170.18299999999996</v>
      </c>
      <c r="X83" s="4">
        <f t="shared" si="16"/>
        <v>135.12144000000001</v>
      </c>
      <c r="Y83" s="4">
        <f t="shared" si="17"/>
        <v>105.30868</v>
      </c>
    </row>
    <row r="84" spans="1:25">
      <c r="A84" s="1"/>
      <c r="B84" s="5">
        <v>0.3</v>
      </c>
      <c r="C84" s="2" t="s">
        <v>204</v>
      </c>
      <c r="H84" s="4" t="s">
        <v>266</v>
      </c>
      <c r="I84" s="4" t="s">
        <v>420</v>
      </c>
      <c r="J84" s="4" t="s">
        <v>421</v>
      </c>
      <c r="K84" s="4" t="s">
        <v>304</v>
      </c>
      <c r="L84" s="4">
        <v>11.2</v>
      </c>
      <c r="M84" s="4">
        <v>10.022</v>
      </c>
      <c r="N84" s="4">
        <v>8.2530000000000001</v>
      </c>
      <c r="O84" s="4">
        <v>5.60025</v>
      </c>
      <c r="Q84" s="4">
        <f t="shared" si="10"/>
        <v>3.36</v>
      </c>
      <c r="R84" s="4">
        <f t="shared" si="11"/>
        <v>3.0066000000000002</v>
      </c>
      <c r="S84" s="4">
        <f t="shared" si="12"/>
        <v>2.4758999999999998</v>
      </c>
      <c r="T84" s="4">
        <f t="shared" si="13"/>
        <v>1.680075</v>
      </c>
      <c r="V84" s="4">
        <f t="shared" si="14"/>
        <v>203.40000000000009</v>
      </c>
      <c r="W84" s="4">
        <f t="shared" si="15"/>
        <v>173.18959999999996</v>
      </c>
      <c r="X84" s="4">
        <f t="shared" si="16"/>
        <v>137.59734</v>
      </c>
      <c r="Y84" s="4">
        <f t="shared" si="17"/>
        <v>106.988755</v>
      </c>
    </row>
    <row r="85" spans="1:25" ht="60">
      <c r="B85" s="5">
        <v>0.3</v>
      </c>
      <c r="C85" s="2" t="s">
        <v>205</v>
      </c>
      <c r="H85" s="4" t="s">
        <v>267</v>
      </c>
      <c r="I85" s="4" t="s">
        <v>420</v>
      </c>
      <c r="J85" s="4" t="s">
        <v>421</v>
      </c>
      <c r="K85" s="4" t="s">
        <v>303</v>
      </c>
      <c r="L85" s="4">
        <v>11.2</v>
      </c>
      <c r="M85">
        <v>10.022</v>
      </c>
      <c r="N85">
        <v>8.2530000000000001</v>
      </c>
      <c r="O85">
        <v>5.60025</v>
      </c>
      <c r="Q85" s="4">
        <f t="shared" si="10"/>
        <v>3.36</v>
      </c>
      <c r="R85" s="4">
        <f t="shared" si="11"/>
        <v>3.0066000000000002</v>
      </c>
      <c r="S85" s="4">
        <f t="shared" si="12"/>
        <v>2.4758999999999998</v>
      </c>
      <c r="T85" s="4">
        <f t="shared" si="13"/>
        <v>1.680075</v>
      </c>
      <c r="V85" s="4">
        <f t="shared" si="14"/>
        <v>206.7600000000001</v>
      </c>
      <c r="W85" s="4">
        <f t="shared" si="15"/>
        <v>176.19619999999995</v>
      </c>
      <c r="X85" s="4">
        <f t="shared" si="16"/>
        <v>140.07324</v>
      </c>
      <c r="Y85" s="4">
        <f t="shared" si="17"/>
        <v>108.66883</v>
      </c>
    </row>
    <row r="86" spans="1:25">
      <c r="B86" s="10">
        <v>1</v>
      </c>
      <c r="C86" s="2" t="s">
        <v>294</v>
      </c>
      <c r="I86" s="4" t="s">
        <v>426</v>
      </c>
      <c r="J86" s="4" t="s">
        <v>427</v>
      </c>
      <c r="L86" s="8">
        <v>12.95</v>
      </c>
      <c r="M86" s="8">
        <v>12.95</v>
      </c>
      <c r="N86" s="8">
        <v>12.95</v>
      </c>
      <c r="O86" s="8">
        <v>12.95</v>
      </c>
      <c r="Q86" s="4">
        <f t="shared" si="10"/>
        <v>12.95</v>
      </c>
      <c r="R86" s="4">
        <f t="shared" si="11"/>
        <v>12.95</v>
      </c>
      <c r="S86" s="4">
        <f t="shared" si="12"/>
        <v>12.95</v>
      </c>
      <c r="T86" s="4">
        <f t="shared" si="13"/>
        <v>12.95</v>
      </c>
      <c r="V86" s="4">
        <f t="shared" si="14"/>
        <v>219.71000000000009</v>
      </c>
      <c r="W86" s="4">
        <f t="shared" si="15"/>
        <v>189.14619999999994</v>
      </c>
      <c r="X86" s="4">
        <f t="shared" si="16"/>
        <v>153.02323999999999</v>
      </c>
      <c r="Y86" s="4">
        <f t="shared" si="17"/>
        <v>121.61883</v>
      </c>
    </row>
    <row r="87" spans="1:25">
      <c r="B87" s="10"/>
      <c r="Q87" s="4">
        <f t="shared" si="10"/>
        <v>0</v>
      </c>
      <c r="R87" s="4">
        <f t="shared" si="11"/>
        <v>0</v>
      </c>
      <c r="S87" s="4">
        <f t="shared" si="12"/>
        <v>0</v>
      </c>
      <c r="T87" s="4">
        <f t="shared" si="13"/>
        <v>0</v>
      </c>
      <c r="V87" s="4">
        <f t="shared" si="14"/>
        <v>219.71000000000009</v>
      </c>
      <c r="W87" s="4">
        <f t="shared" si="15"/>
        <v>189.14619999999994</v>
      </c>
      <c r="X87" s="4">
        <f t="shared" si="16"/>
        <v>153.02323999999999</v>
      </c>
      <c r="Y87" s="4">
        <f t="shared" si="17"/>
        <v>121.61883</v>
      </c>
    </row>
    <row r="88" spans="1:25">
      <c r="B88" s="10"/>
      <c r="Q88" s="4">
        <f t="shared" si="10"/>
        <v>0</v>
      </c>
      <c r="R88" s="4">
        <f t="shared" si="11"/>
        <v>0</v>
      </c>
      <c r="S88" s="4">
        <f t="shared" si="12"/>
        <v>0</v>
      </c>
      <c r="T88" s="4">
        <f t="shared" si="13"/>
        <v>0</v>
      </c>
      <c r="V88" s="4">
        <f t="shared" si="14"/>
        <v>219.71000000000009</v>
      </c>
      <c r="W88" s="4">
        <f t="shared" si="15"/>
        <v>189.14619999999994</v>
      </c>
      <c r="X88" s="4">
        <f t="shared" si="16"/>
        <v>153.02323999999999</v>
      </c>
      <c r="Y88" s="4">
        <f t="shared" si="17"/>
        <v>121.61883</v>
      </c>
    </row>
    <row r="89" spans="1:25">
      <c r="B89" s="10"/>
      <c r="Q89" s="4">
        <f t="shared" si="10"/>
        <v>0</v>
      </c>
      <c r="R89" s="4">
        <f t="shared" si="11"/>
        <v>0</v>
      </c>
      <c r="S89" s="4">
        <f t="shared" si="12"/>
        <v>0</v>
      </c>
      <c r="T89" s="4">
        <f t="shared" si="13"/>
        <v>0</v>
      </c>
      <c r="V89" s="4">
        <f t="shared" si="14"/>
        <v>219.71000000000009</v>
      </c>
      <c r="W89" s="4">
        <f t="shared" si="15"/>
        <v>189.14619999999994</v>
      </c>
      <c r="X89" s="4">
        <f t="shared" si="16"/>
        <v>153.02323999999999</v>
      </c>
      <c r="Y89" s="4">
        <f t="shared" si="17"/>
        <v>121.61883</v>
      </c>
    </row>
    <row r="90" spans="1:25" ht="30">
      <c r="A90" s="2" t="s">
        <v>202</v>
      </c>
      <c r="B90" s="5">
        <f>COUNT(B2:B86)</f>
        <v>85</v>
      </c>
      <c r="Q90" s="4">
        <f t="shared" si="10"/>
        <v>0</v>
      </c>
      <c r="R90" s="4">
        <f t="shared" si="11"/>
        <v>0</v>
      </c>
      <c r="S90" s="4">
        <f t="shared" si="12"/>
        <v>0</v>
      </c>
      <c r="T90" s="4">
        <f t="shared" si="13"/>
        <v>0</v>
      </c>
      <c r="V90" s="4">
        <f t="shared" si="14"/>
        <v>219.71000000000009</v>
      </c>
      <c r="W90" s="4">
        <f t="shared" si="15"/>
        <v>189.14619999999994</v>
      </c>
      <c r="X90" s="4">
        <f t="shared" si="16"/>
        <v>153.02323999999999</v>
      </c>
      <c r="Y90" s="4">
        <f t="shared" si="17"/>
        <v>121.61883</v>
      </c>
    </row>
    <row r="91" spans="1:25">
      <c r="A91" s="2" t="s">
        <v>203</v>
      </c>
      <c r="B91" s="5">
        <f>SUM(B2:B86)</f>
        <v>337.6</v>
      </c>
    </row>
    <row r="92" spans="1:25">
      <c r="B92" s="5"/>
    </row>
  </sheetData>
  <autoFilter ref="A1:F83">
    <filterColumn colId="1"/>
    <sortState ref="A2:F322">
      <sortCondition ref="C2:C322"/>
      <sortCondition ref="F2:F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lastPrinted>2014-09-25T20:26:15Z</cp:lastPrinted>
  <dcterms:created xsi:type="dcterms:W3CDTF">2014-09-17T15:20:47Z</dcterms:created>
  <dcterms:modified xsi:type="dcterms:W3CDTF">2014-12-17T05:29:25Z</dcterms:modified>
</cp:coreProperties>
</file>