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c\Desktop\StockRating\"/>
    </mc:Choice>
  </mc:AlternateContent>
  <xr:revisionPtr revIDLastSave="0" documentId="10_ncr:8100000_{DBDFA57C-4A6D-466C-BA58-079C29A58E52}" xr6:coauthVersionLast="34" xr6:coauthVersionMax="34" xr10:uidLastSave="{00000000-0000-0000-0000-000000000000}"/>
  <bookViews>
    <workbookView xWindow="0" yWindow="0" windowWidth="28800" windowHeight="12225" xr2:uid="{8CE4BDD9-C457-4562-BD66-A925C09C5EC6}"/>
  </bookViews>
  <sheets>
    <sheet name="Sheet1" sheetId="1" r:id="rId1"/>
    <sheet name="Sheet2" sheetId="2" r:id="rId2"/>
    <sheet name="Shee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9" i="1"/>
  <c r="W1" i="1" l="1"/>
  <c r="W5" i="1"/>
  <c r="W2" i="1"/>
  <c r="W4" i="1"/>
  <c r="W3" i="1"/>
  <c r="W6" i="1"/>
  <c r="D17" i="3"/>
  <c r="C17" i="3"/>
  <c r="D16" i="3"/>
  <c r="J7" i="3" s="1"/>
  <c r="C16" i="3"/>
  <c r="I4" i="3" s="1"/>
  <c r="W8" i="1" l="1"/>
  <c r="W9" i="1"/>
  <c r="W10" i="1" s="1"/>
  <c r="J5" i="3"/>
  <c r="J14" i="3"/>
  <c r="J13" i="3"/>
  <c r="J9" i="3"/>
  <c r="J3" i="3"/>
  <c r="J11" i="3"/>
  <c r="J2" i="3"/>
  <c r="J6" i="3"/>
  <c r="J10" i="3"/>
  <c r="J4" i="3"/>
  <c r="J8" i="3"/>
  <c r="J12" i="3"/>
  <c r="I2" i="3"/>
  <c r="I8" i="3"/>
  <c r="I6" i="3"/>
  <c r="I14" i="3"/>
  <c r="I3" i="3"/>
  <c r="I5" i="3"/>
  <c r="I7" i="3"/>
  <c r="I9" i="3"/>
  <c r="I11" i="3"/>
  <c r="I13" i="3"/>
  <c r="I10" i="3"/>
  <c r="I12" i="3"/>
  <c r="O3" i="1"/>
  <c r="O4" i="1"/>
  <c r="O5" i="1"/>
  <c r="O6" i="1"/>
  <c r="O7" i="1"/>
  <c r="O8" i="1"/>
  <c r="O9" i="1"/>
  <c r="O10" i="1"/>
  <c r="O11" i="1"/>
  <c r="O12" i="1"/>
  <c r="O13" i="1"/>
  <c r="O14" i="1"/>
  <c r="O2" i="1"/>
  <c r="J18" i="1"/>
  <c r="M3" i="1" s="1"/>
  <c r="M5" i="1"/>
  <c r="M6" i="1"/>
  <c r="M7" i="1"/>
  <c r="M8" i="1"/>
  <c r="M9" i="1"/>
  <c r="M10" i="1"/>
  <c r="M11" i="1"/>
  <c r="M12" i="1"/>
  <c r="M13" i="1"/>
  <c r="M14" i="1"/>
  <c r="M2" i="1"/>
  <c r="L2" i="1"/>
  <c r="I18" i="1"/>
  <c r="L3" i="1" s="1"/>
  <c r="L6" i="1"/>
  <c r="L7" i="1"/>
  <c r="L8" i="1"/>
  <c r="L9" i="1"/>
  <c r="L10" i="1"/>
  <c r="L11" i="1"/>
  <c r="L12" i="1"/>
  <c r="L13" i="1"/>
  <c r="L14" i="1"/>
  <c r="J17" i="1"/>
  <c r="J16" i="1"/>
  <c r="I17" i="1"/>
  <c r="I16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2" i="1"/>
  <c r="I2" i="1"/>
  <c r="D17" i="1"/>
  <c r="D16" i="1"/>
  <c r="C17" i="1"/>
  <c r="C16" i="1"/>
  <c r="Y1" i="1" l="1"/>
  <c r="Y6" i="1"/>
  <c r="Y5" i="1"/>
  <c r="Y2" i="1"/>
  <c r="Y3" i="1"/>
  <c r="Y4" i="1"/>
  <c r="J16" i="3"/>
  <c r="J17" i="3"/>
  <c r="J18" i="3" s="1"/>
  <c r="M11" i="3" s="1"/>
  <c r="I16" i="3"/>
  <c r="I17" i="3"/>
  <c r="I18" i="3" s="1"/>
  <c r="M4" i="1"/>
  <c r="L5" i="1"/>
  <c r="L4" i="1"/>
  <c r="L12" i="3" l="1"/>
  <c r="L2" i="3"/>
  <c r="L9" i="3"/>
  <c r="L8" i="3"/>
  <c r="L7" i="3"/>
  <c r="L14" i="3"/>
  <c r="L6" i="3"/>
  <c r="L11" i="3"/>
  <c r="O11" i="3" s="1"/>
  <c r="L13" i="3"/>
  <c r="L5" i="3"/>
  <c r="L3" i="3"/>
  <c r="L10" i="3"/>
  <c r="L4" i="3"/>
  <c r="M6" i="3"/>
  <c r="M5" i="3"/>
  <c r="O5" i="3" s="1"/>
  <c r="M7" i="3"/>
  <c r="O7" i="3" s="1"/>
  <c r="M12" i="3"/>
  <c r="O12" i="3" s="1"/>
  <c r="M2" i="3"/>
  <c r="O2" i="3" s="1"/>
  <c r="M9" i="3"/>
  <c r="O9" i="3" s="1"/>
  <c r="O6" i="3"/>
  <c r="M4" i="3"/>
  <c r="O4" i="3" s="1"/>
  <c r="M10" i="3"/>
  <c r="M13" i="3"/>
  <c r="O13" i="3" s="1"/>
  <c r="O14" i="3"/>
  <c r="M3" i="3"/>
  <c r="M14" i="3"/>
  <c r="M8" i="3"/>
  <c r="O8" i="3" l="1"/>
  <c r="O3" i="3"/>
  <c r="O10" i="3"/>
</calcChain>
</file>

<file path=xl/sharedStrings.xml><?xml version="1.0" encoding="utf-8"?>
<sst xmlns="http://schemas.openxmlformats.org/spreadsheetml/2006/main" count="34" uniqueCount="15">
  <si>
    <t>Average</t>
  </si>
  <si>
    <t>Monthly</t>
  </si>
  <si>
    <t>mean</t>
  </si>
  <si>
    <t>std</t>
  </si>
  <si>
    <t>Max</t>
  </si>
  <si>
    <t>Min</t>
  </si>
  <si>
    <t>Sabit</t>
  </si>
  <si>
    <t>puan</t>
  </si>
  <si>
    <t>fon no</t>
  </si>
  <si>
    <t>new</t>
  </si>
  <si>
    <t>old</t>
  </si>
  <si>
    <t>max</t>
  </si>
  <si>
    <t>min</t>
  </si>
  <si>
    <t>sabit</t>
  </si>
  <si>
    <t>min_kul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</si>
</sst>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17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E95C-E3D9-40E3-9668-2ACF3EC9A2EA}">
  <dimension ref="B1:Y19"/>
  <sheetViews>
    <sheetView tabSelected="1" workbookViewId="0">
      <selection activeCell="R19" sqref="R19"/>
    </sheetView>
  </sheetViews>
  <sheetFormatPr defaultRowHeight="15" x14ac:dyDescent="0.25"/>
  <cols>
    <col min="3" max="4" width="9.140625" style="1"/>
    <col min="5" max="5" width="5.7109375" customWidth="1"/>
    <col min="8" max="8" width="5.7109375" customWidth="1"/>
    <col min="11" max="11" width="6" customWidth="1"/>
    <col min="12" max="12" width="10.28515625" customWidth="1"/>
    <col min="14" max="14" width="7.42578125" customWidth="1"/>
    <col min="25" max="25" width="18.140625" customWidth="1"/>
  </cols>
  <sheetData>
    <row r="1" spans="2:25" x14ac:dyDescent="0.25">
      <c r="C1" s="1" t="s">
        <v>0</v>
      </c>
      <c r="D1" s="1" t="s">
        <v>1</v>
      </c>
      <c r="F1" s="1" t="s">
        <v>0</v>
      </c>
      <c r="G1" s="1" t="s">
        <v>1</v>
      </c>
      <c r="I1" s="1" t="s">
        <v>0</v>
      </c>
      <c r="J1" s="1" t="s">
        <v>1</v>
      </c>
      <c r="S1" s="3">
        <v>100000</v>
      </c>
      <c r="T1" s="3">
        <v>0</v>
      </c>
      <c r="U1" s="3"/>
      <c r="V1" s="3"/>
      <c r="W1" s="3">
        <f>(T1-$T$8)/$T$9</f>
        <v>-0.72852016732078839</v>
      </c>
      <c r="X1" s="3"/>
      <c r="Y1" s="4">
        <f>(((100*W1)/($W$8-$W$9))-$W$10)/100</f>
        <v>0</v>
      </c>
    </row>
    <row r="2" spans="2:25" x14ac:dyDescent="0.25">
      <c r="C2" s="1">
        <v>0.29699999999999999</v>
      </c>
      <c r="D2" s="1">
        <v>9.9000000000000008E-3</v>
      </c>
      <c r="F2">
        <v>0.8</v>
      </c>
      <c r="G2">
        <v>0.2</v>
      </c>
      <c r="I2">
        <f>(C2-$C$16)/$C$17</f>
        <v>0.32435661657107817</v>
      </c>
      <c r="J2">
        <f>(D2-$D$16)/$D$17</f>
        <v>0.27314867704716517</v>
      </c>
      <c r="L2">
        <f>((100*I2)/($I$16-$I$17))-$I$18</f>
        <v>51.10187110187109</v>
      </c>
      <c r="M2">
        <f>((100*J2)/($J$16-$J$17))-$J$18</f>
        <v>55.744680851063826</v>
      </c>
      <c r="O2">
        <f>SUMPRODUCT(L2:M2,$F$2:$G$2)</f>
        <v>52.030433051709636</v>
      </c>
      <c r="P2">
        <v>1</v>
      </c>
      <c r="S2" s="3">
        <v>500000</v>
      </c>
      <c r="T2" s="3">
        <v>100</v>
      </c>
      <c r="U2" s="3"/>
      <c r="V2" s="3"/>
      <c r="W2" s="3">
        <f t="shared" ref="W2:W6" si="0">(T2-$T$8)/$T$9</f>
        <v>-0.69515283141296602</v>
      </c>
      <c r="X2" s="3"/>
      <c r="Y2" s="4">
        <f t="shared" ref="Y2:Y6" si="1">(((100*W2)/($W$8-$W$9))-$W$10)/100</f>
        <v>1.3333333333333286E-2</v>
      </c>
    </row>
    <row r="3" spans="2:25" x14ac:dyDescent="0.25">
      <c r="C3" s="1">
        <v>0.20330000000000001</v>
      </c>
      <c r="D3" s="1">
        <v>1.0800000000000001E-2</v>
      </c>
      <c r="I3">
        <f t="shared" ref="I3:I14" si="2">(C3-$C$16)/$C$17</f>
        <v>-1.0077364199940939</v>
      </c>
      <c r="J3">
        <f t="shared" ref="J3:J14" si="3">(D3-$D$16)/$D$17</f>
        <v>0.34338690828786472</v>
      </c>
      <c r="L3">
        <f t="shared" ref="L3:L14" si="4">((100*I3)/($I$16-$I$17))-$I$18</f>
        <v>12.141372141372141</v>
      </c>
      <c r="M3">
        <f t="shared" ref="M3:M14" si="5">((100*J3)/($J$16-$J$17))-$J$18</f>
        <v>57.659574468085097</v>
      </c>
      <c r="O3">
        <f t="shared" ref="O3:O14" si="6">SUMPRODUCT(L3:M3,$F$2:$G$2)</f>
        <v>21.245012606714734</v>
      </c>
      <c r="P3">
        <v>2</v>
      </c>
      <c r="S3" s="3">
        <v>1000000</v>
      </c>
      <c r="T3" s="3">
        <v>500</v>
      </c>
      <c r="U3" s="3"/>
      <c r="V3" s="3"/>
      <c r="W3" s="3">
        <f t="shared" si="0"/>
        <v>-0.56168348778167665</v>
      </c>
      <c r="X3" s="3"/>
      <c r="Y3" s="4">
        <f t="shared" si="1"/>
        <v>6.6666666666666638E-2</v>
      </c>
    </row>
    <row r="4" spans="2:25" x14ac:dyDescent="0.25">
      <c r="C4" s="1">
        <v>0.28499999999999998</v>
      </c>
      <c r="D4" s="1">
        <v>0.02</v>
      </c>
      <c r="I4">
        <f t="shared" si="2"/>
        <v>0.15375772181353192</v>
      </c>
      <c r="J4">
        <f t="shared" si="3"/>
        <v>1.0613777165261276</v>
      </c>
      <c r="L4">
        <f t="shared" si="4"/>
        <v>46.112266112266099</v>
      </c>
      <c r="M4">
        <f t="shared" si="5"/>
        <v>77.234042553191486</v>
      </c>
      <c r="O4">
        <f t="shared" si="6"/>
        <v>52.336621400451179</v>
      </c>
      <c r="P4">
        <v>3</v>
      </c>
      <c r="S4" s="3">
        <v>4000000</v>
      </c>
      <c r="T4" s="3">
        <v>1000</v>
      </c>
      <c r="U4" s="3"/>
      <c r="V4" s="3"/>
      <c r="W4" s="3">
        <f t="shared" si="0"/>
        <v>-0.39484680824256474</v>
      </c>
      <c r="X4" s="3"/>
      <c r="Y4" s="4">
        <f t="shared" si="1"/>
        <v>0.13333333333333333</v>
      </c>
    </row>
    <row r="5" spans="2:25" x14ac:dyDescent="0.25">
      <c r="C5" s="1">
        <v>0.23430000000000001</v>
      </c>
      <c r="D5" s="1">
        <v>-1.1000000000000001E-3</v>
      </c>
      <c r="I5">
        <f t="shared" si="2"/>
        <v>-0.56702260853709985</v>
      </c>
      <c r="J5">
        <f t="shared" si="3"/>
        <v>-0.58531859367249695</v>
      </c>
      <c r="L5">
        <f t="shared" si="4"/>
        <v>25.031185031185029</v>
      </c>
      <c r="M5">
        <f t="shared" si="5"/>
        <v>32.340425531914889</v>
      </c>
      <c r="O5">
        <f t="shared" si="6"/>
        <v>26.493033131331003</v>
      </c>
      <c r="P5">
        <v>4</v>
      </c>
      <c r="S5" s="3">
        <v>7500000</v>
      </c>
      <c r="T5" s="3">
        <v>4000</v>
      </c>
      <c r="U5" s="3"/>
      <c r="V5" s="3"/>
      <c r="W5" s="3">
        <f t="shared" si="0"/>
        <v>0.60617326899210633</v>
      </c>
      <c r="X5" s="3"/>
      <c r="Y5" s="4">
        <f t="shared" si="1"/>
        <v>0.53333333333333333</v>
      </c>
    </row>
    <row r="6" spans="2:25" x14ac:dyDescent="0.25">
      <c r="C6" s="1">
        <v>0.32219999999999999</v>
      </c>
      <c r="D6" s="1">
        <v>5.5999999999999999E-3</v>
      </c>
      <c r="I6">
        <f t="shared" si="2"/>
        <v>0.68261429556192499</v>
      </c>
      <c r="J6">
        <f t="shared" si="3"/>
        <v>-6.2433983325066424E-2</v>
      </c>
      <c r="L6">
        <f t="shared" si="4"/>
        <v>61.580041580041573</v>
      </c>
      <c r="M6">
        <f t="shared" si="5"/>
        <v>46.595744680851055</v>
      </c>
      <c r="O6">
        <f t="shared" si="6"/>
        <v>58.583182200203467</v>
      </c>
      <c r="P6">
        <v>5</v>
      </c>
      <c r="S6" s="3"/>
      <c r="T6" s="3">
        <v>7500</v>
      </c>
      <c r="U6" s="3"/>
      <c r="V6" s="3"/>
      <c r="W6" s="3">
        <f t="shared" si="0"/>
        <v>1.7740300257658892</v>
      </c>
      <c r="X6" s="3"/>
      <c r="Y6" s="4">
        <f t="shared" si="1"/>
        <v>1</v>
      </c>
    </row>
    <row r="7" spans="2:25" x14ac:dyDescent="0.25">
      <c r="C7" s="1">
        <v>0.1741</v>
      </c>
      <c r="D7" s="1">
        <v>3.0700000000000002E-2</v>
      </c>
      <c r="I7">
        <f t="shared" si="2"/>
        <v>-1.4228603972374561</v>
      </c>
      <c r="J7">
        <f t="shared" si="3"/>
        <v>1.8964322434988898</v>
      </c>
      <c r="L7">
        <f t="shared" si="4"/>
        <v>0</v>
      </c>
      <c r="M7">
        <f t="shared" si="5"/>
        <v>100</v>
      </c>
      <c r="O7">
        <f t="shared" si="6"/>
        <v>20</v>
      </c>
      <c r="P7">
        <v>6</v>
      </c>
      <c r="S7" s="3"/>
      <c r="T7" s="3"/>
      <c r="U7" s="3"/>
      <c r="V7" s="3"/>
      <c r="W7" s="3"/>
      <c r="X7" s="3"/>
      <c r="Y7" s="3"/>
    </row>
    <row r="8" spans="2:25" x14ac:dyDescent="0.25">
      <c r="C8" s="1">
        <v>0.41460000000000002</v>
      </c>
      <c r="D8" s="1">
        <v>1.6E-2</v>
      </c>
      <c r="I8">
        <f t="shared" si="2"/>
        <v>1.9962257851950302</v>
      </c>
      <c r="J8">
        <f t="shared" si="3"/>
        <v>0.74920779990079589</v>
      </c>
      <c r="L8">
        <f t="shared" si="4"/>
        <v>100</v>
      </c>
      <c r="M8">
        <f t="shared" si="5"/>
        <v>68.723404255319139</v>
      </c>
      <c r="O8">
        <f t="shared" si="6"/>
        <v>93.744680851063833</v>
      </c>
      <c r="P8">
        <v>7</v>
      </c>
      <c r="S8" s="3" t="s">
        <v>2</v>
      </c>
      <c r="T8" s="3">
        <f>AVERAGE(T1:T6)</f>
        <v>2183.3333333333335</v>
      </c>
      <c r="U8" s="3"/>
      <c r="V8" s="3" t="s">
        <v>11</v>
      </c>
      <c r="W8" s="3">
        <f>MAX(W1:W6)</f>
        <v>1.7740300257658892</v>
      </c>
      <c r="X8" s="3"/>
      <c r="Y8" s="3"/>
    </row>
    <row r="9" spans="2:25" x14ac:dyDescent="0.25">
      <c r="C9" s="1">
        <v>0.28199999999999997</v>
      </c>
      <c r="D9" s="1">
        <v>-1E-4</v>
      </c>
      <c r="I9">
        <f t="shared" si="2"/>
        <v>0.11110799812414536</v>
      </c>
      <c r="J9">
        <f t="shared" si="3"/>
        <v>-0.50727611451616406</v>
      </c>
      <c r="L9">
        <f t="shared" si="4"/>
        <v>44.864864864864849</v>
      </c>
      <c r="M9">
        <f t="shared" si="5"/>
        <v>34.468085106382972</v>
      </c>
      <c r="O9">
        <f t="shared" si="6"/>
        <v>42.785508913168478</v>
      </c>
      <c r="P9">
        <v>8</v>
      </c>
      <c r="S9" s="3" t="s">
        <v>3</v>
      </c>
      <c r="T9" s="3">
        <f>_xlfn.STDEV.S(T1:T6)</f>
        <v>2996.9428867875786</v>
      </c>
      <c r="U9" s="3"/>
      <c r="V9" s="3" t="s">
        <v>12</v>
      </c>
      <c r="W9" s="3">
        <f>MIN(W1:W6)</f>
        <v>-0.72852016732078839</v>
      </c>
      <c r="X9" s="3"/>
      <c r="Y9" s="3"/>
    </row>
    <row r="10" spans="2:25" x14ac:dyDescent="0.25">
      <c r="C10" s="1">
        <v>0.18010000000000001</v>
      </c>
      <c r="D10" s="1">
        <v>-1.3100000000000001E-2</v>
      </c>
      <c r="I10">
        <f t="shared" si="2"/>
        <v>-1.3375609498586829</v>
      </c>
      <c r="J10">
        <f t="shared" si="3"/>
        <v>-1.5218283435484921</v>
      </c>
      <c r="L10">
        <f t="shared" si="4"/>
        <v>2.4948024948024994</v>
      </c>
      <c r="M10">
        <f t="shared" si="5"/>
        <v>6.8085106382978609</v>
      </c>
      <c r="O10">
        <f t="shared" si="6"/>
        <v>3.3575441235015715</v>
      </c>
      <c r="P10">
        <v>9</v>
      </c>
      <c r="S10" s="3"/>
      <c r="T10" s="3"/>
      <c r="U10" s="3"/>
      <c r="V10" s="3" t="s">
        <v>13</v>
      </c>
      <c r="W10" s="3">
        <f>(W9*100)/(W8-W9)</f>
        <v>-29.111111111111111</v>
      </c>
      <c r="X10" s="3"/>
      <c r="Y10" s="3"/>
    </row>
    <row r="11" spans="2:25" x14ac:dyDescent="0.25">
      <c r="C11" s="1">
        <v>0.23039999999999999</v>
      </c>
      <c r="D11" s="1">
        <v>-1.6299999999999999E-2</v>
      </c>
      <c r="I11">
        <f t="shared" si="2"/>
        <v>-0.62246724933330255</v>
      </c>
      <c r="J11">
        <f t="shared" si="3"/>
        <v>-1.7715642768487569</v>
      </c>
      <c r="L11">
        <f t="shared" si="4"/>
        <v>23.4095634095634</v>
      </c>
      <c r="M11">
        <f t="shared" si="5"/>
        <v>0</v>
      </c>
      <c r="O11">
        <f t="shared" si="6"/>
        <v>18.727650727650722</v>
      </c>
      <c r="P11">
        <v>10</v>
      </c>
      <c r="S11" s="3"/>
      <c r="T11" s="3"/>
      <c r="U11" s="3"/>
      <c r="V11" s="3"/>
      <c r="W11" s="3"/>
      <c r="X11" s="3"/>
      <c r="Y11" s="3"/>
    </row>
    <row r="12" spans="2:25" x14ac:dyDescent="0.25">
      <c r="C12" s="1">
        <v>0.26200000000000001</v>
      </c>
      <c r="D12" s="1">
        <v>1E-4</v>
      </c>
      <c r="I12">
        <f t="shared" si="2"/>
        <v>-0.17322349313843091</v>
      </c>
      <c r="J12">
        <f t="shared" si="3"/>
        <v>-0.49166761868489739</v>
      </c>
      <c r="L12">
        <f t="shared" si="4"/>
        <v>36.548856548856548</v>
      </c>
      <c r="M12">
        <f t="shared" si="5"/>
        <v>34.89361702127659</v>
      </c>
      <c r="O12">
        <f t="shared" si="6"/>
        <v>36.217808643340561</v>
      </c>
      <c r="P12">
        <v>11</v>
      </c>
    </row>
    <row r="13" spans="2:25" x14ac:dyDescent="0.25">
      <c r="C13" s="1">
        <v>0.35580000000000001</v>
      </c>
      <c r="D13" s="1">
        <v>1.2E-2</v>
      </c>
      <c r="I13">
        <f t="shared" si="2"/>
        <v>1.1602912008830542</v>
      </c>
      <c r="J13">
        <f t="shared" si="3"/>
        <v>0.43703788327546422</v>
      </c>
      <c r="L13">
        <f t="shared" si="4"/>
        <v>75.550935550935549</v>
      </c>
      <c r="M13">
        <f t="shared" si="5"/>
        <v>60.212765957446805</v>
      </c>
      <c r="O13">
        <f t="shared" si="6"/>
        <v>72.483301632237811</v>
      </c>
      <c r="P13">
        <v>12</v>
      </c>
    </row>
    <row r="14" spans="2:25" x14ac:dyDescent="0.25">
      <c r="C14" s="1">
        <v>0.3236</v>
      </c>
      <c r="D14" s="1">
        <v>8.6999999999999994E-3</v>
      </c>
      <c r="I14">
        <f t="shared" si="2"/>
        <v>0.70251749995030544</v>
      </c>
      <c r="J14">
        <f t="shared" si="3"/>
        <v>0.17949770205956556</v>
      </c>
      <c r="L14">
        <f t="shared" si="4"/>
        <v>62.162162162162154</v>
      </c>
      <c r="M14">
        <f t="shared" si="5"/>
        <v>53.191489361702118</v>
      </c>
      <c r="O14">
        <f t="shared" si="6"/>
        <v>60.36802760207015</v>
      </c>
      <c r="P14">
        <v>13</v>
      </c>
      <c r="R14" t="s">
        <v>12</v>
      </c>
      <c r="S14" s="3">
        <v>0</v>
      </c>
      <c r="T14">
        <v>0</v>
      </c>
    </row>
    <row r="15" spans="2:25" x14ac:dyDescent="0.25">
      <c r="R15" t="s">
        <v>14</v>
      </c>
      <c r="S15">
        <v>100000</v>
      </c>
      <c r="T15">
        <v>0.2</v>
      </c>
    </row>
    <row r="16" spans="2:25" x14ac:dyDescent="0.25">
      <c r="B16" t="s">
        <v>2</v>
      </c>
      <c r="C16" s="1">
        <f>AVERAGE(C2:C14)</f>
        <v>0.27418461538461536</v>
      </c>
      <c r="D16" s="1">
        <f>AVERAGE(D2:D14)</f>
        <v>6.4000000000000012E-3</v>
      </c>
      <c r="H16" t="s">
        <v>4</v>
      </c>
      <c r="I16">
        <f>MAX(I2:I14)</f>
        <v>1.9962257851950302</v>
      </c>
      <c r="J16">
        <f>MAX(J2:J14)</f>
        <v>1.8964322434988898</v>
      </c>
      <c r="T16">
        <v>0.4</v>
      </c>
    </row>
    <row r="17" spans="2:20" x14ac:dyDescent="0.25">
      <c r="B17" t="s">
        <v>3</v>
      </c>
      <c r="C17" s="1">
        <f>_xlfn.STDEV.S(C2:C14)</f>
        <v>7.0340432258100577E-2</v>
      </c>
      <c r="D17" s="1">
        <f>_xlfn.STDEV.S(D2:D14)</f>
        <v>1.2813534511081111E-2</v>
      </c>
      <c r="H17" t="s">
        <v>5</v>
      </c>
      <c r="I17">
        <f>MIN(I2:I14)</f>
        <v>-1.4228603972374561</v>
      </c>
      <c r="J17">
        <f>MIN(J2:J14)</f>
        <v>-1.7715642768487569</v>
      </c>
      <c r="T17">
        <v>0.6</v>
      </c>
    </row>
    <row r="18" spans="2:20" x14ac:dyDescent="0.25">
      <c r="H18" t="s">
        <v>6</v>
      </c>
      <c r="I18">
        <f>(I17*100)/(I16-I17)</f>
        <v>-41.615224692147756</v>
      </c>
      <c r="J18">
        <f>(J17*100)/(J16-J17)</f>
        <v>-48.297872340425528</v>
      </c>
      <c r="R18" t="s">
        <v>11</v>
      </c>
      <c r="S18" s="3">
        <v>7500000</v>
      </c>
      <c r="T18">
        <v>0.8</v>
      </c>
    </row>
    <row r="19" spans="2:20" x14ac:dyDescent="0.25">
      <c r="T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4DB0-CBEC-4007-8F03-AE8C93BBF23C}">
  <dimension ref="D1:G14"/>
  <sheetViews>
    <sheetView zoomScaleNormal="100" workbookViewId="0">
      <selection activeCell="D2" sqref="D2"/>
    </sheetView>
  </sheetViews>
  <sheetFormatPr defaultRowHeight="15" x14ac:dyDescent="0.25"/>
  <sheetData>
    <row r="1" spans="4:7" x14ac:dyDescent="0.25">
      <c r="D1" t="s">
        <v>7</v>
      </c>
      <c r="E1" t="s">
        <v>8</v>
      </c>
      <c r="F1" t="s">
        <v>10</v>
      </c>
      <c r="G1" t="s">
        <v>9</v>
      </c>
    </row>
    <row r="2" spans="4:7" x14ac:dyDescent="0.25">
      <c r="D2">
        <v>93.744680851063833</v>
      </c>
      <c r="E2">
        <v>7</v>
      </c>
      <c r="F2">
        <v>1</v>
      </c>
      <c r="G2">
        <v>1</v>
      </c>
    </row>
    <row r="3" spans="4:7" x14ac:dyDescent="0.25">
      <c r="D3">
        <v>72.483301632237811</v>
      </c>
      <c r="E3">
        <v>12</v>
      </c>
      <c r="F3">
        <v>2</v>
      </c>
      <c r="G3">
        <v>2</v>
      </c>
    </row>
    <row r="4" spans="4:7" x14ac:dyDescent="0.25">
      <c r="D4">
        <v>60.36802760207015</v>
      </c>
      <c r="E4">
        <v>13</v>
      </c>
      <c r="F4">
        <v>7</v>
      </c>
      <c r="G4">
        <v>3</v>
      </c>
    </row>
    <row r="5" spans="4:7" x14ac:dyDescent="0.25">
      <c r="D5">
        <v>58.583182200203467</v>
      </c>
      <c r="E5">
        <v>5</v>
      </c>
      <c r="F5">
        <v>4</v>
      </c>
      <c r="G5">
        <v>4</v>
      </c>
    </row>
    <row r="6" spans="4:7" x14ac:dyDescent="0.25">
      <c r="D6">
        <v>52.336621400451179</v>
      </c>
      <c r="E6">
        <v>3</v>
      </c>
      <c r="F6">
        <v>3</v>
      </c>
      <c r="G6">
        <v>5</v>
      </c>
    </row>
    <row r="7" spans="4:7" x14ac:dyDescent="0.25">
      <c r="D7">
        <v>52.030433051709636</v>
      </c>
      <c r="E7">
        <v>1</v>
      </c>
      <c r="F7">
        <v>4</v>
      </c>
      <c r="G7">
        <v>6</v>
      </c>
    </row>
    <row r="8" spans="4:7" x14ac:dyDescent="0.25">
      <c r="D8">
        <v>42.785508913168478</v>
      </c>
      <c r="E8">
        <v>8</v>
      </c>
      <c r="F8">
        <v>4</v>
      </c>
      <c r="G8">
        <v>7</v>
      </c>
    </row>
    <row r="9" spans="4:7" x14ac:dyDescent="0.25">
      <c r="D9">
        <v>36.217808643340561</v>
      </c>
      <c r="E9">
        <v>11</v>
      </c>
      <c r="F9">
        <v>8</v>
      </c>
      <c r="G9">
        <v>8</v>
      </c>
    </row>
    <row r="10" spans="4:7" x14ac:dyDescent="0.25">
      <c r="D10">
        <v>26.493033131331003</v>
      </c>
      <c r="E10">
        <v>4</v>
      </c>
      <c r="F10">
        <v>9</v>
      </c>
      <c r="G10">
        <v>9</v>
      </c>
    </row>
    <row r="11" spans="4:7" x14ac:dyDescent="0.25">
      <c r="D11">
        <v>21.245012606714734</v>
      </c>
      <c r="E11">
        <v>2</v>
      </c>
      <c r="F11">
        <v>12</v>
      </c>
      <c r="G11">
        <v>10</v>
      </c>
    </row>
    <row r="12" spans="4:7" x14ac:dyDescent="0.25">
      <c r="D12">
        <v>20</v>
      </c>
      <c r="E12">
        <v>6</v>
      </c>
      <c r="F12">
        <v>10</v>
      </c>
      <c r="G12">
        <v>11</v>
      </c>
    </row>
    <row r="13" spans="4:7" x14ac:dyDescent="0.25">
      <c r="D13">
        <v>18.727650727650722</v>
      </c>
      <c r="E13">
        <v>10</v>
      </c>
      <c r="F13">
        <v>11</v>
      </c>
      <c r="G13">
        <v>12</v>
      </c>
    </row>
    <row r="14" spans="4:7" x14ac:dyDescent="0.25">
      <c r="D14">
        <v>3.3575441235015715</v>
      </c>
      <c r="E14">
        <v>9</v>
      </c>
      <c r="F14">
        <v>13</v>
      </c>
      <c r="G14">
        <v>13</v>
      </c>
    </row>
  </sheetData>
  <sortState ref="D2:E14">
    <sortCondition descending="1" ref="D2:D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4143-C01C-4111-BD5D-CE6886BF9112}">
  <dimension ref="B1:O18"/>
  <sheetViews>
    <sheetView workbookViewId="0">
      <selection activeCell="O8" sqref="O8"/>
    </sheetView>
  </sheetViews>
  <sheetFormatPr defaultRowHeight="15" x14ac:dyDescent="0.25"/>
  <cols>
    <col min="3" max="4" width="9.140625" style="1"/>
    <col min="5" max="5" width="5.7109375" customWidth="1"/>
    <col min="8" max="8" width="5.7109375" customWidth="1"/>
    <col min="11" max="11" width="6" customWidth="1"/>
    <col min="12" max="12" width="10.28515625" customWidth="1"/>
    <col min="14" max="14" width="7.42578125" customWidth="1"/>
  </cols>
  <sheetData>
    <row r="1" spans="2:15" x14ac:dyDescent="0.25">
      <c r="C1" s="1" t="s">
        <v>0</v>
      </c>
      <c r="D1" s="1" t="s">
        <v>1</v>
      </c>
      <c r="F1" s="1" t="s">
        <v>0</v>
      </c>
      <c r="G1" s="1" t="s">
        <v>1</v>
      </c>
      <c r="I1" s="1" t="s">
        <v>0</v>
      </c>
      <c r="J1" s="1" t="s">
        <v>1</v>
      </c>
    </row>
    <row r="2" spans="2:15" x14ac:dyDescent="0.25">
      <c r="C2" s="2">
        <v>5</v>
      </c>
      <c r="D2" s="2">
        <v>6</v>
      </c>
      <c r="F2">
        <v>0.8</v>
      </c>
      <c r="G2">
        <v>0.2</v>
      </c>
      <c r="I2">
        <f>(C2-$C$16)/$C$17</f>
        <v>-0.51355259101309547</v>
      </c>
      <c r="J2">
        <f>(D2-$D$16)/$D$17</f>
        <v>-0.25677629550654774</v>
      </c>
      <c r="L2">
        <f>((100*I2)/($I$16-$I$17))-$I$18</f>
        <v>33.333333333333329</v>
      </c>
      <c r="M2">
        <f>((100*J2)/($J$16-$J$17))-$J$18</f>
        <v>41.666666666666664</v>
      </c>
      <c r="O2">
        <f>SUMPRODUCT(L2:M2,$F$2:$G$2)</f>
        <v>35</v>
      </c>
    </row>
    <row r="3" spans="2:15" x14ac:dyDescent="0.25">
      <c r="C3" s="2">
        <v>11</v>
      </c>
      <c r="D3" s="2">
        <v>5</v>
      </c>
      <c r="I3">
        <f t="shared" ref="I3:I14" si="0">(C3-$C$16)/$C$17</f>
        <v>1.0271051820261909</v>
      </c>
      <c r="J3">
        <f t="shared" ref="J3:J14" si="1">(D3-$D$16)/$D$17</f>
        <v>-0.51355259101309547</v>
      </c>
      <c r="L3">
        <f t="shared" ref="L3:L14" si="2">((100*I3)/($I$16-$I$17))-$I$18</f>
        <v>83.333333333333343</v>
      </c>
      <c r="M3">
        <f t="shared" ref="M3:M14" si="3">((100*J3)/($J$16-$J$17))-$J$18</f>
        <v>33.333333333333329</v>
      </c>
      <c r="O3">
        <f t="shared" ref="O3:O14" si="4">SUMPRODUCT(L3:M3,$F$2:$G$2)</f>
        <v>73.333333333333343</v>
      </c>
    </row>
    <row r="4" spans="2:15" x14ac:dyDescent="0.25">
      <c r="C4" s="2">
        <v>6</v>
      </c>
      <c r="D4" s="2">
        <v>2</v>
      </c>
      <c r="I4">
        <f t="shared" si="0"/>
        <v>-0.25677629550654774</v>
      </c>
      <c r="J4">
        <f t="shared" si="1"/>
        <v>-1.2838814775327387</v>
      </c>
      <c r="L4">
        <f t="shared" si="2"/>
        <v>41.666666666666664</v>
      </c>
      <c r="M4">
        <f t="shared" si="3"/>
        <v>8.3333333333333357</v>
      </c>
      <c r="O4">
        <f t="shared" si="4"/>
        <v>35</v>
      </c>
    </row>
    <row r="5" spans="2:15" x14ac:dyDescent="0.25">
      <c r="C5" s="2">
        <v>9</v>
      </c>
      <c r="D5" s="2">
        <v>11</v>
      </c>
      <c r="I5">
        <f t="shared" si="0"/>
        <v>0.51355259101309547</v>
      </c>
      <c r="J5">
        <f t="shared" si="1"/>
        <v>1.0271051820261909</v>
      </c>
      <c r="L5">
        <f t="shared" si="2"/>
        <v>66.666666666666671</v>
      </c>
      <c r="M5">
        <f t="shared" si="3"/>
        <v>83.333333333333343</v>
      </c>
      <c r="O5">
        <f t="shared" si="4"/>
        <v>70.000000000000014</v>
      </c>
    </row>
    <row r="6" spans="2:15" x14ac:dyDescent="0.25">
      <c r="C6" s="2">
        <v>4</v>
      </c>
      <c r="D6" s="2">
        <v>8</v>
      </c>
      <c r="I6">
        <f t="shared" si="0"/>
        <v>-0.77032888651964326</v>
      </c>
      <c r="J6">
        <f t="shared" si="1"/>
        <v>0.25677629550654774</v>
      </c>
      <c r="L6">
        <f t="shared" si="2"/>
        <v>25</v>
      </c>
      <c r="M6">
        <f t="shared" si="3"/>
        <v>58.333333333333336</v>
      </c>
      <c r="O6">
        <f t="shared" si="4"/>
        <v>31.666666666666668</v>
      </c>
    </row>
    <row r="7" spans="2:15" x14ac:dyDescent="0.25">
      <c r="C7" s="2">
        <v>13</v>
      </c>
      <c r="D7" s="2">
        <v>1</v>
      </c>
      <c r="I7">
        <f t="shared" si="0"/>
        <v>1.5406577730392865</v>
      </c>
      <c r="J7">
        <f t="shared" si="1"/>
        <v>-1.5406577730392865</v>
      </c>
      <c r="L7">
        <f t="shared" si="2"/>
        <v>100</v>
      </c>
      <c r="M7">
        <f t="shared" si="3"/>
        <v>0</v>
      </c>
      <c r="O7">
        <f t="shared" si="4"/>
        <v>80</v>
      </c>
    </row>
    <row r="8" spans="2:15" x14ac:dyDescent="0.25">
      <c r="C8" s="2">
        <v>1</v>
      </c>
      <c r="D8" s="2">
        <v>3</v>
      </c>
      <c r="I8">
        <f t="shared" si="0"/>
        <v>-1.5406577730392865</v>
      </c>
      <c r="J8">
        <f t="shared" si="1"/>
        <v>-1.0271051820261909</v>
      </c>
      <c r="L8">
        <f t="shared" si="2"/>
        <v>0</v>
      </c>
      <c r="M8">
        <f t="shared" si="3"/>
        <v>16.666666666666664</v>
      </c>
      <c r="O8">
        <f t="shared" si="4"/>
        <v>3.333333333333333</v>
      </c>
    </row>
    <row r="9" spans="2:15" x14ac:dyDescent="0.25">
      <c r="C9" s="2">
        <v>7</v>
      </c>
      <c r="D9" s="2">
        <v>10</v>
      </c>
      <c r="I9">
        <f t="shared" si="0"/>
        <v>0</v>
      </c>
      <c r="J9">
        <f t="shared" si="1"/>
        <v>0.77032888651964326</v>
      </c>
      <c r="L9">
        <f t="shared" si="2"/>
        <v>50</v>
      </c>
      <c r="M9">
        <f t="shared" si="3"/>
        <v>75</v>
      </c>
      <c r="O9">
        <f t="shared" si="4"/>
        <v>55</v>
      </c>
    </row>
    <row r="10" spans="2:15" x14ac:dyDescent="0.25">
      <c r="C10" s="2">
        <v>12</v>
      </c>
      <c r="D10" s="2">
        <v>12</v>
      </c>
      <c r="I10">
        <f t="shared" si="0"/>
        <v>1.2838814775327387</v>
      </c>
      <c r="J10">
        <f t="shared" si="1"/>
        <v>1.2838814775327387</v>
      </c>
      <c r="L10">
        <f t="shared" si="2"/>
        <v>91.666666666666657</v>
      </c>
      <c r="M10">
        <f t="shared" si="3"/>
        <v>91.666666666666657</v>
      </c>
      <c r="O10">
        <f t="shared" si="4"/>
        <v>91.666666666666657</v>
      </c>
    </row>
    <row r="11" spans="2:15" x14ac:dyDescent="0.25">
      <c r="C11" s="2">
        <v>10</v>
      </c>
      <c r="D11" s="2">
        <v>13</v>
      </c>
      <c r="I11">
        <f t="shared" si="0"/>
        <v>0.77032888651964326</v>
      </c>
      <c r="J11">
        <f t="shared" si="1"/>
        <v>1.5406577730392865</v>
      </c>
      <c r="L11">
        <f t="shared" si="2"/>
        <v>75</v>
      </c>
      <c r="M11">
        <f t="shared" si="3"/>
        <v>100</v>
      </c>
      <c r="O11">
        <f t="shared" si="4"/>
        <v>80</v>
      </c>
    </row>
    <row r="12" spans="2:15" x14ac:dyDescent="0.25">
      <c r="C12" s="2">
        <v>8</v>
      </c>
      <c r="D12" s="2">
        <v>9</v>
      </c>
      <c r="I12">
        <f t="shared" si="0"/>
        <v>0.25677629550654774</v>
      </c>
      <c r="J12">
        <f t="shared" si="1"/>
        <v>0.51355259101309547</v>
      </c>
      <c r="L12">
        <f t="shared" si="2"/>
        <v>58.333333333333336</v>
      </c>
      <c r="M12">
        <f t="shared" si="3"/>
        <v>66.666666666666671</v>
      </c>
      <c r="O12">
        <f t="shared" si="4"/>
        <v>60.000000000000007</v>
      </c>
    </row>
    <row r="13" spans="2:15" x14ac:dyDescent="0.25">
      <c r="C13" s="2">
        <v>2</v>
      </c>
      <c r="D13" s="2">
        <v>4</v>
      </c>
      <c r="I13">
        <f t="shared" si="0"/>
        <v>-1.2838814775327387</v>
      </c>
      <c r="J13">
        <f t="shared" si="1"/>
        <v>-0.77032888651964326</v>
      </c>
      <c r="L13">
        <f t="shared" si="2"/>
        <v>8.3333333333333357</v>
      </c>
      <c r="M13">
        <f t="shared" si="3"/>
        <v>25</v>
      </c>
      <c r="O13">
        <f t="shared" si="4"/>
        <v>11.666666666666668</v>
      </c>
    </row>
    <row r="14" spans="2:15" x14ac:dyDescent="0.25">
      <c r="C14" s="2">
        <v>3</v>
      </c>
      <c r="D14" s="2">
        <v>7</v>
      </c>
      <c r="I14">
        <f t="shared" si="0"/>
        <v>-1.0271051820261909</v>
      </c>
      <c r="J14">
        <f t="shared" si="1"/>
        <v>0</v>
      </c>
      <c r="L14">
        <f t="shared" si="2"/>
        <v>16.666666666666664</v>
      </c>
      <c r="M14">
        <f t="shared" si="3"/>
        <v>50</v>
      </c>
      <c r="O14">
        <f t="shared" si="4"/>
        <v>23.333333333333332</v>
      </c>
    </row>
    <row r="15" spans="2:15" x14ac:dyDescent="0.25">
      <c r="C15" s="2"/>
      <c r="D15" s="2"/>
    </row>
    <row r="16" spans="2:15" x14ac:dyDescent="0.25">
      <c r="B16" t="s">
        <v>2</v>
      </c>
      <c r="C16" s="2">
        <f>AVERAGE(C2:C14)</f>
        <v>7</v>
      </c>
      <c r="D16" s="2">
        <f>AVERAGE(D2:D14)</f>
        <v>7</v>
      </c>
      <c r="H16" t="s">
        <v>4</v>
      </c>
      <c r="I16">
        <f>MAX(I2:I14)</f>
        <v>1.5406577730392865</v>
      </c>
      <c r="J16">
        <f>MAX(J2:J14)</f>
        <v>1.5406577730392865</v>
      </c>
    </row>
    <row r="17" spans="2:10" x14ac:dyDescent="0.25">
      <c r="B17" t="s">
        <v>3</v>
      </c>
      <c r="C17" s="2">
        <f>_xlfn.STDEV.S(C2:C14)</f>
        <v>3.8944404818493075</v>
      </c>
      <c r="D17" s="2">
        <f>_xlfn.STDEV.S(D2:D14)</f>
        <v>3.8944404818493075</v>
      </c>
      <c r="H17" t="s">
        <v>5</v>
      </c>
      <c r="I17">
        <f>MIN(I2:I14)</f>
        <v>-1.5406577730392865</v>
      </c>
      <c r="J17">
        <f>MIN(J2:J14)</f>
        <v>-1.5406577730392865</v>
      </c>
    </row>
    <row r="18" spans="2:10" x14ac:dyDescent="0.25">
      <c r="H18" t="s">
        <v>6</v>
      </c>
      <c r="I18">
        <f>(I17*100)/(I16-I17)</f>
        <v>-50</v>
      </c>
      <c r="J18">
        <f>(J17*100)/(J16-J17)</f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</dc:creator>
  <cp:lastModifiedBy>Tunc</cp:lastModifiedBy>
  <dcterms:created xsi:type="dcterms:W3CDTF">2018-07-24T17:13:43Z</dcterms:created>
  <dcterms:modified xsi:type="dcterms:W3CDTF">2018-08-15T08:32:28Z</dcterms:modified>
</cp:coreProperties>
</file>