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4115" windowHeight="8670"/>
  </bookViews>
  <sheets>
    <sheet name="output" sheetId="7" r:id="rId1"/>
    <sheet name="Selected" sheetId="6" r:id="rId2"/>
    <sheet name="Data" sheetId="1" r:id="rId3"/>
  </sheets>
  <definedNames>
    <definedName name="_xlnm._FilterDatabase" localSheetId="2" hidden="1">Data!$A$1:$O$246</definedName>
  </definedNames>
  <calcPr calcId="145621"/>
</workbook>
</file>

<file path=xl/calcChain.xml><?xml version="1.0" encoding="utf-8"?>
<calcChain xmlns="http://schemas.openxmlformats.org/spreadsheetml/2006/main">
  <c r="D8" i="6" l="1"/>
  <c r="C21" i="7" l="1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22" i="7" s="1"/>
  <c r="C25" i="7"/>
  <c r="C26" i="7" s="1"/>
  <c r="D25" i="7"/>
  <c r="D26" i="7" l="1"/>
  <c r="E25" i="7"/>
  <c r="E26" i="7" s="1"/>
  <c r="F25" i="7"/>
  <c r="F26" i="7" s="1"/>
  <c r="G25" i="7"/>
  <c r="G26" i="7" s="1"/>
  <c r="H25" i="7"/>
  <c r="H26" i="7" s="1"/>
  <c r="I25" i="7"/>
  <c r="I26" i="7" s="1"/>
  <c r="J25" i="7"/>
  <c r="J26" i="7" s="1"/>
  <c r="K25" i="7"/>
  <c r="K26" i="7" s="1"/>
  <c r="L25" i="7"/>
  <c r="L26" i="7" s="1"/>
  <c r="M25" i="7"/>
  <c r="M26" i="7" s="1"/>
  <c r="N25" i="7"/>
  <c r="N26" i="7" s="1"/>
  <c r="O25" i="7"/>
  <c r="O26" i="7" s="1"/>
  <c r="O21" i="7"/>
  <c r="N21" i="7"/>
  <c r="M21" i="7"/>
  <c r="K21" i="7"/>
  <c r="I21" i="7"/>
  <c r="G21" i="7"/>
  <c r="E21" i="7"/>
  <c r="O20" i="7"/>
  <c r="N20" i="7"/>
  <c r="M20" i="7"/>
  <c r="K20" i="7"/>
  <c r="I20" i="7"/>
  <c r="G20" i="7"/>
  <c r="E20" i="7"/>
  <c r="O19" i="7"/>
  <c r="N19" i="7"/>
  <c r="M19" i="7"/>
  <c r="K19" i="7"/>
  <c r="I19" i="7"/>
  <c r="G19" i="7"/>
  <c r="E19" i="7"/>
  <c r="O18" i="7"/>
  <c r="N18" i="7"/>
  <c r="M18" i="7"/>
  <c r="K18" i="7"/>
  <c r="I18" i="7"/>
  <c r="G18" i="7"/>
  <c r="E18" i="7"/>
  <c r="O17" i="7"/>
  <c r="N17" i="7"/>
  <c r="M17" i="7"/>
  <c r="K17" i="7"/>
  <c r="I17" i="7"/>
  <c r="G17" i="7"/>
  <c r="E17" i="7"/>
  <c r="O16" i="7"/>
  <c r="N16" i="7"/>
  <c r="M16" i="7"/>
  <c r="K16" i="7"/>
  <c r="I16" i="7"/>
  <c r="G16" i="7"/>
  <c r="E16" i="7"/>
  <c r="O15" i="7"/>
  <c r="N15" i="7"/>
  <c r="M15" i="7"/>
  <c r="K15" i="7"/>
  <c r="I15" i="7"/>
  <c r="G15" i="7"/>
  <c r="E15" i="7"/>
  <c r="O14" i="7"/>
  <c r="O13" i="7" s="1"/>
  <c r="N14" i="7"/>
  <c r="N13" i="7" s="1"/>
  <c r="M14" i="7"/>
  <c r="M13" i="7" s="1"/>
  <c r="K14" i="7"/>
  <c r="K13" i="7" s="1"/>
  <c r="I14" i="7"/>
  <c r="I13" i="7" s="1"/>
  <c r="G14" i="7"/>
  <c r="G13" i="7" s="1"/>
  <c r="E14" i="7"/>
  <c r="E13" i="7" s="1"/>
  <c r="O12" i="7"/>
  <c r="N12" i="7"/>
  <c r="M12" i="7"/>
  <c r="K12" i="7"/>
  <c r="I12" i="7"/>
  <c r="G12" i="7"/>
  <c r="E12" i="7"/>
  <c r="O11" i="7"/>
  <c r="N11" i="7"/>
  <c r="M11" i="7"/>
  <c r="K11" i="7"/>
  <c r="I11" i="7"/>
  <c r="G11" i="7"/>
  <c r="E11" i="7"/>
  <c r="O10" i="7"/>
  <c r="N10" i="7"/>
  <c r="M10" i="7"/>
  <c r="K10" i="7"/>
  <c r="I10" i="7"/>
  <c r="G10" i="7"/>
  <c r="E10" i="7"/>
  <c r="O9" i="7"/>
  <c r="N9" i="7"/>
  <c r="M9" i="7"/>
  <c r="K9" i="7"/>
  <c r="I9" i="7"/>
  <c r="G9" i="7"/>
  <c r="E9" i="7"/>
  <c r="O8" i="7"/>
  <c r="N8" i="7"/>
  <c r="M8" i="7"/>
  <c r="K8" i="7"/>
  <c r="I8" i="7"/>
  <c r="G8" i="7"/>
  <c r="E8" i="7"/>
  <c r="O7" i="7"/>
  <c r="N7" i="7"/>
  <c r="M7" i="7"/>
  <c r="K7" i="7"/>
  <c r="I7" i="7"/>
  <c r="G7" i="7"/>
  <c r="E7" i="7"/>
  <c r="M6" i="7"/>
  <c r="E6" i="7"/>
  <c r="M5" i="7"/>
  <c r="E5" i="7"/>
  <c r="O4" i="7"/>
  <c r="N4" i="7"/>
  <c r="M4" i="7"/>
  <c r="K4" i="7"/>
  <c r="I4" i="7"/>
  <c r="G4" i="7"/>
  <c r="E4" i="7"/>
  <c r="O3" i="7"/>
  <c r="N3" i="7"/>
  <c r="M3" i="7"/>
  <c r="K3" i="7"/>
  <c r="I3" i="7"/>
  <c r="G3" i="7"/>
  <c r="E3" i="7"/>
  <c r="O2" i="7"/>
  <c r="N2" i="7"/>
  <c r="M2" i="7"/>
  <c r="M22" i="7" s="1"/>
  <c r="K2" i="7"/>
  <c r="I2" i="7"/>
  <c r="G2" i="7"/>
  <c r="E2" i="7"/>
  <c r="E22" i="7" s="1"/>
  <c r="B22" i="6" l="1"/>
  <c r="L22" i="6"/>
  <c r="J22" i="6"/>
  <c r="H22" i="6"/>
  <c r="F22" i="6"/>
  <c r="D22" i="6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B248" i="1"/>
  <c r="E21" i="6"/>
  <c r="M21" i="6"/>
  <c r="B20" i="6"/>
  <c r="B21" i="7" s="1"/>
  <c r="B18" i="6"/>
  <c r="B14" i="6"/>
  <c r="B15" i="7" s="1"/>
  <c r="B13" i="6"/>
  <c r="B12" i="6"/>
  <c r="B12" i="7" s="1"/>
  <c r="C20" i="6"/>
  <c r="C18" i="6"/>
  <c r="C14" i="6"/>
  <c r="C13" i="6"/>
  <c r="C12" i="6"/>
  <c r="D20" i="6"/>
  <c r="D21" i="7" s="1"/>
  <c r="D18" i="6"/>
  <c r="D19" i="7" s="1"/>
  <c r="D14" i="6"/>
  <c r="D15" i="7" s="1"/>
  <c r="D13" i="6"/>
  <c r="D14" i="7" s="1"/>
  <c r="D12" i="6"/>
  <c r="D12" i="7" s="1"/>
  <c r="D17" i="6"/>
  <c r="D18" i="7" s="1"/>
  <c r="B17" i="6"/>
  <c r="B18" i="7" s="1"/>
  <c r="L6" i="6"/>
  <c r="L6" i="7" s="1"/>
  <c r="L5" i="6"/>
  <c r="L5" i="7" s="1"/>
  <c r="K6" i="6"/>
  <c r="K6" i="7" s="1"/>
  <c r="K5" i="6"/>
  <c r="K5" i="7" s="1"/>
  <c r="J6" i="6"/>
  <c r="J5" i="6"/>
  <c r="J5" i="7" s="1"/>
  <c r="I6" i="6"/>
  <c r="I6" i="7" s="1"/>
  <c r="I5" i="6"/>
  <c r="I5" i="7" s="1"/>
  <c r="H6" i="6"/>
  <c r="H6" i="7" s="1"/>
  <c r="H5" i="6"/>
  <c r="H5" i="7" s="1"/>
  <c r="G6" i="6"/>
  <c r="G6" i="7" s="1"/>
  <c r="G5" i="6"/>
  <c r="G5" i="7" s="1"/>
  <c r="F6" i="6"/>
  <c r="F5" i="6"/>
  <c r="F5" i="7" s="1"/>
  <c r="D6" i="6"/>
  <c r="D6" i="7" s="1"/>
  <c r="D5" i="6"/>
  <c r="D5" i="7" s="1"/>
  <c r="C6" i="6"/>
  <c r="C5" i="6"/>
  <c r="D13" i="7" l="1"/>
  <c r="G22" i="7"/>
  <c r="I22" i="7"/>
  <c r="K22" i="7"/>
  <c r="N5" i="6"/>
  <c r="O5" i="6"/>
  <c r="C17" i="6"/>
  <c r="K21" i="6"/>
  <c r="I21" i="6"/>
  <c r="G21" i="6"/>
  <c r="C21" i="6"/>
  <c r="F21" i="7"/>
  <c r="F20" i="7"/>
  <c r="F19" i="7"/>
  <c r="F18" i="7"/>
  <c r="F17" i="7"/>
  <c r="F16" i="7"/>
  <c r="F15" i="7"/>
  <c r="F14" i="7"/>
  <c r="F12" i="7"/>
  <c r="F11" i="7"/>
  <c r="F10" i="7"/>
  <c r="F9" i="7"/>
  <c r="F8" i="7"/>
  <c r="F7" i="7"/>
  <c r="F4" i="7"/>
  <c r="F3" i="7"/>
  <c r="F2" i="7"/>
  <c r="J21" i="7"/>
  <c r="J20" i="7"/>
  <c r="J19" i="7"/>
  <c r="J18" i="7"/>
  <c r="J17" i="7"/>
  <c r="J16" i="7"/>
  <c r="J15" i="7"/>
  <c r="J14" i="7"/>
  <c r="J13" i="7" s="1"/>
  <c r="J12" i="7"/>
  <c r="J11" i="7"/>
  <c r="J10" i="7"/>
  <c r="J9" i="7"/>
  <c r="J8" i="7"/>
  <c r="J7" i="7"/>
  <c r="J4" i="7"/>
  <c r="J3" i="7"/>
  <c r="J2" i="7"/>
  <c r="B20" i="7"/>
  <c r="B17" i="7"/>
  <c r="B16" i="7"/>
  <c r="B11" i="7"/>
  <c r="B10" i="7"/>
  <c r="B9" i="7"/>
  <c r="B8" i="7"/>
  <c r="B7" i="7"/>
  <c r="B6" i="7"/>
  <c r="B5" i="7"/>
  <c r="B4" i="7"/>
  <c r="B3" i="7"/>
  <c r="B2" i="7"/>
  <c r="F6" i="7"/>
  <c r="J6" i="7"/>
  <c r="N6" i="6"/>
  <c r="N6" i="7" s="1"/>
  <c r="O6" i="6"/>
  <c r="O6" i="7" s="1"/>
  <c r="B14" i="7"/>
  <c r="B13" i="7" s="1"/>
  <c r="B19" i="7"/>
  <c r="B21" i="6"/>
  <c r="L21" i="6"/>
  <c r="J21" i="6"/>
  <c r="H21" i="6"/>
  <c r="F21" i="6"/>
  <c r="D21" i="6"/>
  <c r="D20" i="7"/>
  <c r="D17" i="7"/>
  <c r="D16" i="7"/>
  <c r="D11" i="7"/>
  <c r="D10" i="7"/>
  <c r="D9" i="7"/>
  <c r="D8" i="7"/>
  <c r="D7" i="7"/>
  <c r="D4" i="7"/>
  <c r="D3" i="7"/>
  <c r="D2" i="7"/>
  <c r="H21" i="7"/>
  <c r="H20" i="7"/>
  <c r="H19" i="7"/>
  <c r="H18" i="7"/>
  <c r="H17" i="7"/>
  <c r="H16" i="7"/>
  <c r="H15" i="7"/>
  <c r="H14" i="7"/>
  <c r="H13" i="7" s="1"/>
  <c r="H12" i="7"/>
  <c r="H11" i="7"/>
  <c r="H10" i="7"/>
  <c r="H9" i="7"/>
  <c r="H8" i="7"/>
  <c r="H7" i="7"/>
  <c r="H4" i="7"/>
  <c r="H3" i="7"/>
  <c r="H2" i="7"/>
  <c r="L21" i="7"/>
  <c r="L20" i="7"/>
  <c r="L19" i="7"/>
  <c r="L18" i="7"/>
  <c r="L17" i="7"/>
  <c r="L16" i="7"/>
  <c r="L15" i="7"/>
  <c r="L14" i="7"/>
  <c r="L13" i="7" s="1"/>
  <c r="L12" i="7"/>
  <c r="L11" i="7"/>
  <c r="L10" i="7"/>
  <c r="L9" i="7"/>
  <c r="L8" i="7"/>
  <c r="L7" i="7"/>
  <c r="L4" i="7"/>
  <c r="L3" i="7"/>
  <c r="L2" i="7"/>
  <c r="F13" i="7" l="1"/>
  <c r="H22" i="7"/>
  <c r="B22" i="7"/>
  <c r="F22" i="7"/>
  <c r="N5" i="7"/>
  <c r="N22" i="7" s="1"/>
  <c r="N21" i="6"/>
  <c r="L22" i="7"/>
  <c r="D22" i="7"/>
  <c r="J22" i="7"/>
  <c r="O5" i="7"/>
  <c r="O22" i="7" s="1"/>
  <c r="O21" i="6"/>
</calcChain>
</file>

<file path=xl/sharedStrings.xml><?xml version="1.0" encoding="utf-8"?>
<sst xmlns="http://schemas.openxmlformats.org/spreadsheetml/2006/main" count="297" uniqueCount="262">
  <si>
    <t>Belarus</t>
  </si>
  <si>
    <t>Philippines</t>
  </si>
  <si>
    <t>Morocco</t>
  </si>
  <si>
    <t>Kyrgyzstan</t>
  </si>
  <si>
    <t>Dominican Rep.</t>
  </si>
  <si>
    <t>Afghanistan</t>
  </si>
  <si>
    <t>Nicaragua</t>
  </si>
  <si>
    <t>Haiti</t>
  </si>
  <si>
    <t>France</t>
  </si>
  <si>
    <t>Puerto Rico</t>
  </si>
  <si>
    <t>Cape Verde</t>
  </si>
  <si>
    <t>Djibouti</t>
  </si>
  <si>
    <t>Cayman Islands</t>
  </si>
  <si>
    <t>Latvia</t>
  </si>
  <si>
    <t>Bangladesh</t>
  </si>
  <si>
    <t>Bosnia and Herzegovina</t>
  </si>
  <si>
    <t>Panama</t>
  </si>
  <si>
    <t>Falkland Islands (Malvinas)</t>
  </si>
  <si>
    <t>Virgin Islands (U.S.)</t>
  </si>
  <si>
    <t>Uzbekistan</t>
  </si>
  <si>
    <t>Burundi</t>
  </si>
  <si>
    <t>Guyana</t>
  </si>
  <si>
    <t>Kiribati</t>
  </si>
  <si>
    <t>Mexico</t>
  </si>
  <si>
    <t>Canada</t>
  </si>
  <si>
    <t>Laos</t>
  </si>
  <si>
    <t>Channel Islands</t>
  </si>
  <si>
    <t>Korea, United</t>
  </si>
  <si>
    <t>Marshall Islands</t>
  </si>
  <si>
    <t>Iceland</t>
  </si>
  <si>
    <t>Congo, Dem. Rep.</t>
  </si>
  <si>
    <t>Guadeloupe</t>
  </si>
  <si>
    <t>Barbados</t>
  </si>
  <si>
    <t>Lebanon</t>
  </si>
  <si>
    <t>Lesotho</t>
  </si>
  <si>
    <t>Reunion</t>
  </si>
  <si>
    <t>El Salvador</t>
  </si>
  <si>
    <t>Liechtenstein</t>
  </si>
  <si>
    <t>British Virgin Islands</t>
  </si>
  <si>
    <t>Slovenia</t>
  </si>
  <si>
    <t>Montserrat</t>
  </si>
  <si>
    <t>Burkina Faso</t>
  </si>
  <si>
    <t>Mongolia</t>
  </si>
  <si>
    <t>Guatemala</t>
  </si>
  <si>
    <t>Czech Rep.</t>
  </si>
  <si>
    <t>Yemen, Rep.</t>
  </si>
  <si>
    <t>Timor-Leste</t>
  </si>
  <si>
    <t>Egypt</t>
  </si>
  <si>
    <t>Russia</t>
  </si>
  <si>
    <t>New Zealand</t>
  </si>
  <si>
    <t>Angola</t>
  </si>
  <si>
    <t>Iran</t>
  </si>
  <si>
    <t>Taiwan</t>
  </si>
  <si>
    <t>Greece</t>
  </si>
  <si>
    <t>Saint Helena</t>
  </si>
  <si>
    <t>Maldives</t>
  </si>
  <si>
    <t>Thailand</t>
  </si>
  <si>
    <t>Ukraine</t>
  </si>
  <si>
    <t>Pitcairn</t>
  </si>
  <si>
    <t>Brunei</t>
  </si>
  <si>
    <t>Tonga</t>
  </si>
  <si>
    <t>Iraq</t>
  </si>
  <si>
    <t>Italy</t>
  </si>
  <si>
    <t>Moldova</t>
  </si>
  <si>
    <t>Micronesia, Fed. Sts.</t>
  </si>
  <si>
    <t>Papua New Guinea</t>
  </si>
  <si>
    <t>Guinea</t>
  </si>
  <si>
    <t>Cyprus</t>
  </si>
  <si>
    <t>Denmark</t>
  </si>
  <si>
    <t>Kuwait</t>
  </si>
  <si>
    <t>Ghana</t>
  </si>
  <si>
    <t>Pakistan</t>
  </si>
  <si>
    <t>Cook Islands</t>
  </si>
  <si>
    <t>Gabon</t>
  </si>
  <si>
    <t>Montenegro</t>
  </si>
  <si>
    <t>Yemen Arab Republic (Former)</t>
  </si>
  <si>
    <t>Armenia</t>
  </si>
  <si>
    <t>Equatorial Guinea</t>
  </si>
  <si>
    <t>Guernsey</t>
  </si>
  <si>
    <t>Croatia</t>
  </si>
  <si>
    <t>Cameroon</t>
  </si>
  <si>
    <t>Cote d'Ivoire</t>
  </si>
  <si>
    <t>Zimbabwe</t>
  </si>
  <si>
    <t>USSR</t>
  </si>
  <si>
    <t>Sweden</t>
  </si>
  <si>
    <t>Serbia</t>
  </si>
  <si>
    <t>Estonia</t>
  </si>
  <si>
    <t>Nigeria</t>
  </si>
  <si>
    <t>Martinique</t>
  </si>
  <si>
    <t>Saint Vincent and the Grenadines</t>
  </si>
  <si>
    <t>Mayotte</t>
  </si>
  <si>
    <t>Solomon Islands</t>
  </si>
  <si>
    <t>Bolivia</t>
  </si>
  <si>
    <t>Liberia</t>
  </si>
  <si>
    <t>Turkmenistan</t>
  </si>
  <si>
    <t>Turks and Caicos Islands</t>
  </si>
  <si>
    <t>Kenya</t>
  </si>
  <si>
    <t>Macedonia, FYR</t>
  </si>
  <si>
    <t>French Polynesia</t>
  </si>
  <si>
    <t>Peru</t>
  </si>
  <si>
    <t>Dominica</t>
  </si>
  <si>
    <t>Korea, Rep.</t>
  </si>
  <si>
    <t>Malawi</t>
  </si>
  <si>
    <t>Tunisia</t>
  </si>
  <si>
    <t>Sao Tome and Principe</t>
  </si>
  <si>
    <t>China</t>
  </si>
  <si>
    <t>Congo, Rep.</t>
  </si>
  <si>
    <t>Gambia</t>
  </si>
  <si>
    <t>Uganda</t>
  </si>
  <si>
    <t>Togo</t>
  </si>
  <si>
    <t>Seychelles</t>
  </si>
  <si>
    <t>Sudan</t>
  </si>
  <si>
    <t>Malta</t>
  </si>
  <si>
    <t>Bahamas</t>
  </si>
  <si>
    <t>Cambodia</t>
  </si>
  <si>
    <t>Trinidad and Tobago</t>
  </si>
  <si>
    <t>Zambia</t>
  </si>
  <si>
    <t>West Germany</t>
  </si>
  <si>
    <t>Belgium</t>
  </si>
  <si>
    <t>Anguilla</t>
  </si>
  <si>
    <t>Portugal</t>
  </si>
  <si>
    <t>Tanzania</t>
  </si>
  <si>
    <t>Mali</t>
  </si>
  <si>
    <t>Ecuador</t>
  </si>
  <si>
    <t>Indonesia</t>
  </si>
  <si>
    <t>Luxembourg</t>
  </si>
  <si>
    <t>Chile</t>
  </si>
  <si>
    <t>Bahrain</t>
  </si>
  <si>
    <t>Fiji</t>
  </si>
  <si>
    <t>Macao, China</t>
  </si>
  <si>
    <t>Niue</t>
  </si>
  <si>
    <t>Sierra Leone</t>
  </si>
  <si>
    <t>Samoa</t>
  </si>
  <si>
    <t>West Bank and Gaza</t>
  </si>
  <si>
    <t>Oman</t>
  </si>
  <si>
    <t>Turkey</t>
  </si>
  <si>
    <t>Niger</t>
  </si>
  <si>
    <t>Hong Kong, China</t>
  </si>
  <si>
    <t>Netherlands Antilles</t>
  </si>
  <si>
    <t>Guam</t>
  </si>
  <si>
    <t>Chad</t>
  </si>
  <si>
    <t>Mozambique</t>
  </si>
  <si>
    <t>Benin</t>
  </si>
  <si>
    <t>Korea, Dem. Rep.</t>
  </si>
  <si>
    <t>Romania</t>
  </si>
  <si>
    <t>French Guiana</t>
  </si>
  <si>
    <t>Algeria</t>
  </si>
  <si>
    <t>Madagascar</t>
  </si>
  <si>
    <t>United States</t>
  </si>
  <si>
    <t>Comoros</t>
  </si>
  <si>
    <t>Belize</t>
  </si>
  <si>
    <t>Saudi Arabia</t>
  </si>
  <si>
    <t>Paraguay</t>
  </si>
  <si>
    <t>Syria</t>
  </si>
  <si>
    <t>Ireland</t>
  </si>
  <si>
    <t>Serbia excluding Kosovo</t>
  </si>
  <si>
    <t>Colombia</t>
  </si>
  <si>
    <t>Switzerland</t>
  </si>
  <si>
    <t>Vanuatu</t>
  </si>
  <si>
    <t>Malaysia</t>
  </si>
  <si>
    <t>Aruba</t>
  </si>
  <si>
    <t>South Africa</t>
  </si>
  <si>
    <t>Albania</t>
  </si>
  <si>
    <t>East Germany</t>
  </si>
  <si>
    <t>San Marino</t>
  </si>
  <si>
    <t>Austria</t>
  </si>
  <si>
    <t>American Samoa</t>
  </si>
  <si>
    <t>Monaco</t>
  </si>
  <si>
    <t>Saint-Pierre-et-Miquelon</t>
  </si>
  <si>
    <t>Mauritania</t>
  </si>
  <si>
    <t>Holy See</t>
  </si>
  <si>
    <t>Bermuda</t>
  </si>
  <si>
    <t>Hungary</t>
  </si>
  <si>
    <t>Mauritius</t>
  </si>
  <si>
    <t>Argentina</t>
  </si>
  <si>
    <t>Poland</t>
  </si>
  <si>
    <t>Tokelau</t>
  </si>
  <si>
    <t>Georgia</t>
  </si>
  <si>
    <t>Bulgaria</t>
  </si>
  <si>
    <t>Germany</t>
  </si>
  <si>
    <t>Norway</t>
  </si>
  <si>
    <t>Japan</t>
  </si>
  <si>
    <t>United Arab Emirates</t>
  </si>
  <si>
    <t>Cuba</t>
  </si>
  <si>
    <t>Nauru</t>
  </si>
  <si>
    <t>Eritrea and Ethiopia</t>
  </si>
  <si>
    <t>Costa Rica</t>
  </si>
  <si>
    <t>Tajikistan</t>
  </si>
  <si>
    <t>Sri Lanka</t>
  </si>
  <si>
    <t>India</t>
  </si>
  <si>
    <t>Greenland</t>
  </si>
  <si>
    <t>Senegal</t>
  </si>
  <si>
    <t>Jordan</t>
  </si>
  <si>
    <t>Eritrea</t>
  </si>
  <si>
    <t>Namibia</t>
  </si>
  <si>
    <t>Myanmar</t>
  </si>
  <si>
    <t>Wallis et Futuna</t>
  </si>
  <si>
    <t>Uruguay</t>
  </si>
  <si>
    <t>Libya</t>
  </si>
  <si>
    <t>Andorra</t>
  </si>
  <si>
    <t>Saint Kitts and Nevis</t>
  </si>
  <si>
    <t>Rwanda</t>
  </si>
  <si>
    <t>Saint Lucia</t>
  </si>
  <si>
    <t>Swaziland</t>
  </si>
  <si>
    <t>Jersey</t>
  </si>
  <si>
    <t>Brazil</t>
  </si>
  <si>
    <t>Venezuela</t>
  </si>
  <si>
    <t>Population</t>
  </si>
  <si>
    <t>Western Sahara</t>
  </si>
  <si>
    <t>Serbia and Montenegro</t>
  </si>
  <si>
    <t>Qatar</t>
  </si>
  <si>
    <t>Tuvalu</t>
  </si>
  <si>
    <t>Yugoslavia</t>
  </si>
  <si>
    <t>Spain</t>
  </si>
  <si>
    <t>Palau</t>
  </si>
  <si>
    <t>Bhutan</t>
  </si>
  <si>
    <t>Israel</t>
  </si>
  <si>
    <t>Yemen Democratic (Former)</t>
  </si>
  <si>
    <t>Azerbaijan</t>
  </si>
  <si>
    <t>Nepal</t>
  </si>
  <si>
    <t>Vietnam</t>
  </si>
  <si>
    <t>Ethiopia</t>
  </si>
  <si>
    <t>Kosovo</t>
  </si>
  <si>
    <t>Honduras</t>
  </si>
  <si>
    <t>Australia</t>
  </si>
  <si>
    <t>Netherlands</t>
  </si>
  <si>
    <t>Northern Mariana Islands</t>
  </si>
  <si>
    <t>Gibraltar</t>
  </si>
  <si>
    <t>Somalia</t>
  </si>
  <si>
    <t>New Caledonia</t>
  </si>
  <si>
    <t>Antigua and Barbuda</t>
  </si>
  <si>
    <t>Central African Rep.</t>
  </si>
  <si>
    <t>Isle of Man</t>
  </si>
  <si>
    <t>Finland</t>
  </si>
  <si>
    <t>Lithuania</t>
  </si>
  <si>
    <t>Suriname</t>
  </si>
  <si>
    <t>Jamaica</t>
  </si>
  <si>
    <t>United Kingdom</t>
  </si>
  <si>
    <t>Grenada</t>
  </si>
  <si>
    <t>Czechoslovakia</t>
  </si>
  <si>
    <t>Slovak Republic</t>
  </si>
  <si>
    <t>Singapore</t>
  </si>
  <si>
    <t>Guinea-Bissau</t>
  </si>
  <si>
    <t>Botswana</t>
  </si>
  <si>
    <t>Faeroe Islands</t>
  </si>
  <si>
    <t>Kazakhstan</t>
  </si>
  <si>
    <t>Source: http://www.gapminder.org/data/</t>
  </si>
  <si>
    <t>UK</t>
  </si>
  <si>
    <t>USA</t>
  </si>
  <si>
    <t>TOTAL</t>
  </si>
  <si>
    <t>population in M</t>
  </si>
  <si>
    <t>North Korea</t>
  </si>
  <si>
    <t>South Korea</t>
  </si>
  <si>
    <t>Korea</t>
  </si>
  <si>
    <t>TOTAL WORLD POP</t>
  </si>
  <si>
    <t>Extra- and intrapolations are given in gray</t>
  </si>
  <si>
    <t>population % coefficients</t>
  </si>
  <si>
    <t>REAL TOTAL WORLD POP</t>
  </si>
  <si>
    <t>SUM</t>
  </si>
  <si>
    <t>GROWTH</t>
  </si>
  <si>
    <t>GROWTH_MOD (0,5)</t>
  </si>
  <si>
    <t>Pakistan (West)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</si>
</sst>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7" x14ac:knownFonts="1"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i/>
      <sz val="10"/>
      <color indexed="8"/>
      <name val="Arial"/>
      <family val="2"/>
      <charset val="238"/>
    </font>
    <font>
      <sz val="10"/>
      <color theme="0" tint="-0.249977111117893"/>
      <name val="Arial"/>
      <family val="2"/>
    </font>
    <font>
      <b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right"/>
    </xf>
    <xf numFmtId="3" fontId="0" fillId="0" borderId="0" xfId="0" applyNumberFormat="1">
      <alignment vertical="center"/>
    </xf>
    <xf numFmtId="49" fontId="1" fillId="2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0" fontId="4" fillId="0" borderId="0" xfId="0" applyNumberFormat="1" applyFont="1" applyFill="1" applyAlignment="1">
      <alignment horizontal="left"/>
    </xf>
    <xf numFmtId="0" fontId="0" fillId="0" borderId="0" xfId="0" applyAlignment="1"/>
    <xf numFmtId="0" fontId="0" fillId="0" borderId="0" xfId="0" applyNumberFormat="1" applyAlignment="1"/>
    <xf numFmtId="164" fontId="0" fillId="0" borderId="0" xfId="0" applyNumberFormat="1" applyAlignment="1"/>
    <xf numFmtId="164" fontId="5" fillId="0" borderId="0" xfId="0" applyNumberFormat="1" applyFont="1" applyAlignment="1"/>
    <xf numFmtId="10" fontId="0" fillId="0" borderId="0" xfId="1" applyNumberFormat="1" applyFont="1" applyFill="1" applyBorder="1">
      <alignment vertical="center"/>
    </xf>
    <xf numFmtId="10" fontId="0" fillId="0" borderId="5" xfId="1" applyNumberFormat="1" applyFont="1" applyFill="1" applyBorder="1">
      <alignment vertical="center"/>
    </xf>
    <xf numFmtId="10" fontId="0" fillId="0" borderId="7" xfId="1" applyNumberFormat="1" applyFont="1" applyFill="1" applyBorder="1">
      <alignment vertical="center"/>
    </xf>
    <xf numFmtId="10" fontId="0" fillId="0" borderId="8" xfId="1" applyNumberFormat="1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/>
    <xf numFmtId="164" fontId="0" fillId="0" borderId="0" xfId="0" applyNumberFormat="1" applyFill="1">
      <alignment vertical="center"/>
    </xf>
    <xf numFmtId="9" fontId="0" fillId="0" borderId="0" xfId="1" applyFont="1">
      <alignment vertical="center"/>
    </xf>
    <xf numFmtId="0" fontId="6" fillId="0" borderId="0" xfId="0" applyFont="1" applyFill="1" applyBorder="1" applyAlignment="1"/>
    <xf numFmtId="0" fontId="6" fillId="0" borderId="0" xfId="0" applyFont="1">
      <alignment vertical="center"/>
    </xf>
    <xf numFmtId="9" fontId="6" fillId="0" borderId="0" xfId="1" applyFont="1">
      <alignment vertical="center"/>
    </xf>
    <xf numFmtId="0" fontId="6" fillId="0" borderId="1" xfId="0" applyFont="1" applyFill="1" applyBorder="1">
      <alignment vertical="center"/>
    </xf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0" fontId="6" fillId="0" borderId="4" xfId="0" applyFont="1" applyFill="1" applyBorder="1" applyAlignment="1"/>
    <xf numFmtId="0" fontId="6" fillId="0" borderId="6" xfId="0" applyFont="1" applyFill="1" applyBorder="1" applyAlignme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00FF00"/>
      <rgbColor rgb="00FF9900"/>
      <rgbColor rgb="00FFCC0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D8" sqref="D8"/>
    </sheetView>
  </sheetViews>
  <sheetFormatPr defaultRowHeight="12.75" x14ac:dyDescent="0.2"/>
  <cols>
    <col min="1" max="1" width="25.7109375" customWidth="1"/>
    <col min="2" max="2" width="9.7109375" bestFit="1" customWidth="1"/>
    <col min="3" max="3" width="9.7109375" customWidth="1"/>
  </cols>
  <sheetData>
    <row r="1" spans="1:15" x14ac:dyDescent="0.2">
      <c r="A1" s="23" t="s">
        <v>256</v>
      </c>
      <c r="B1" s="24">
        <v>1936</v>
      </c>
      <c r="C1" s="24">
        <v>1940</v>
      </c>
      <c r="D1" s="24">
        <v>1945</v>
      </c>
      <c r="E1" s="24">
        <v>1950</v>
      </c>
      <c r="F1" s="24">
        <v>1955</v>
      </c>
      <c r="G1" s="24">
        <v>1960</v>
      </c>
      <c r="H1" s="24">
        <v>1965</v>
      </c>
      <c r="I1" s="24">
        <v>1970</v>
      </c>
      <c r="J1" s="24">
        <v>1975</v>
      </c>
      <c r="K1" s="24">
        <v>1980</v>
      </c>
      <c r="L1" s="24">
        <v>1985</v>
      </c>
      <c r="M1" s="24">
        <v>1990</v>
      </c>
      <c r="N1" s="24">
        <v>1995</v>
      </c>
      <c r="O1" s="25">
        <v>2000</v>
      </c>
    </row>
    <row r="2" spans="1:15" x14ac:dyDescent="0.2">
      <c r="A2" s="26" t="s">
        <v>247</v>
      </c>
      <c r="B2" s="12">
        <f>Selected!B2/Selected!B$22</f>
        <v>2.2435549201810817E-2</v>
      </c>
      <c r="C2" s="12">
        <f>Selected!C2/Selected!C$22</f>
        <v>2.1529464285714284E-2</v>
      </c>
      <c r="D2" s="12">
        <f>Selected!D2/Selected!D$22</f>
        <v>2.0651690111274407E-2</v>
      </c>
      <c r="E2" s="12">
        <f>Selected!E2/Selected!E$22</f>
        <v>1.9868014268727707E-2</v>
      </c>
      <c r="F2" s="12">
        <f>Selected!F2/Selected!F$22</f>
        <v>1.8385420425839048E-2</v>
      </c>
      <c r="G2" s="12">
        <f>Selected!G2/Selected!G$22</f>
        <v>1.7347466048360384E-2</v>
      </c>
      <c r="H2" s="12">
        <f>Selected!H2/Selected!H$22</f>
        <v>1.6185229303156641E-2</v>
      </c>
      <c r="I2" s="12">
        <f>Selected!I2/Selected!I$22</f>
        <v>1.5047876656748714E-2</v>
      </c>
      <c r="J2" s="12">
        <f>Selected!J2/Selected!J$22</f>
        <v>1.3805255402750492E-2</v>
      </c>
      <c r="K2" s="12">
        <f>Selected!K2/Selected!K$22</f>
        <v>1.2663368563076231E-2</v>
      </c>
      <c r="L2" s="12">
        <f>Selected!L2/Selected!L$22</f>
        <v>1.1623945801683433E-2</v>
      </c>
      <c r="M2" s="12">
        <f>Selected!M2/Selected!M$22</f>
        <v>1.0858037204910293E-2</v>
      </c>
      <c r="N2" s="12">
        <f>Selected!N2/Selected!N$22</f>
        <v>1.0311686198376279E-2</v>
      </c>
      <c r="O2" s="13">
        <f>Selected!O2/Selected!O$22</f>
        <v>9.8303002477291498E-3</v>
      </c>
    </row>
    <row r="3" spans="1:15" x14ac:dyDescent="0.2">
      <c r="A3" s="26" t="s">
        <v>8</v>
      </c>
      <c r="B3" s="12">
        <f>Selected!B3/Selected!B$22</f>
        <v>1.9971408148677625E-2</v>
      </c>
      <c r="C3" s="12">
        <f>Selected!C3/Selected!C$22</f>
        <v>1.8303571428571429E-2</v>
      </c>
      <c r="D3" s="12">
        <f>Selected!D3/Selected!D$22</f>
        <v>1.6670165861851775E-2</v>
      </c>
      <c r="E3" s="12">
        <f>Selected!E3/Selected!E$22</f>
        <v>1.6578942925089182E-2</v>
      </c>
      <c r="F3" s="12">
        <f>Selected!F3/Selected!F$22</f>
        <v>1.5672201010465535E-2</v>
      </c>
      <c r="G3" s="12">
        <f>Selected!G3/Selected!G$22</f>
        <v>1.5127525670751905E-2</v>
      </c>
      <c r="H3" s="12">
        <f>Selected!H3/Selected!H$22</f>
        <v>1.4521441334127456E-2</v>
      </c>
      <c r="I3" s="12">
        <f>Selected!I3/Selected!I$22</f>
        <v>1.3737354611847444E-2</v>
      </c>
      <c r="J3" s="12">
        <f>Selected!J3/Selected!J$22</f>
        <v>1.2956391699410609E-2</v>
      </c>
      <c r="K3" s="12">
        <f>Selected!K3/Selected!K$22</f>
        <v>1.2113726782100293E-2</v>
      </c>
      <c r="L3" s="12">
        <f>Selected!L3/Selected!L$22</f>
        <v>1.1326467665777048E-2</v>
      </c>
      <c r="M3" s="12">
        <f>Selected!M3/Selected!M$22</f>
        <v>1.0714855712936733E-2</v>
      </c>
      <c r="N3" s="12">
        <f>Selected!N3/Selected!N$22</f>
        <v>1.026292393222732E-2</v>
      </c>
      <c r="O3" s="13">
        <f>Selected!O3/Selected!O$22</f>
        <v>9.8070401321222137E-3</v>
      </c>
    </row>
    <row r="4" spans="1:15" x14ac:dyDescent="0.2">
      <c r="A4" s="26" t="s">
        <v>179</v>
      </c>
      <c r="B4" s="12">
        <f>Selected!B4/Selected!B$22</f>
        <v>3.2093876578508457E-2</v>
      </c>
      <c r="C4" s="12">
        <f>Selected!C4/Selected!C$22</f>
        <v>3.1176339285714283E-2</v>
      </c>
      <c r="D4" s="12">
        <f>Selected!D4/Selected!D$22</f>
        <v>2.8133529288263699E-2</v>
      </c>
      <c r="E4" s="12">
        <f>Selected!E4/Selected!E$22</f>
        <v>2.7100504161712249E-2</v>
      </c>
      <c r="F4" s="12">
        <f>Selected!F4/Selected!F$22</f>
        <v>2.5332230963551063E-2</v>
      </c>
      <c r="G4" s="12">
        <f>Selected!G4/Selected!G$22</f>
        <v>2.4008237495859557E-2</v>
      </c>
      <c r="H4" s="12">
        <f>Selected!H4/Selected!H$22</f>
        <v>2.2524970518165575E-2</v>
      </c>
      <c r="I4" s="12">
        <f>Selected!I4/Selected!I$22</f>
        <v>2.1039535839870165E-2</v>
      </c>
      <c r="J4" s="12">
        <f>Selected!J4/Selected!J$22</f>
        <v>1.93227713654224E-2</v>
      </c>
      <c r="K4" s="12">
        <f>Selected!K4/Selected!K$22</f>
        <v>1.7606904429952778E-2</v>
      </c>
      <c r="L4" s="12">
        <f>Selected!L4/Selected!L$22</f>
        <v>1.5948451447341406E-2</v>
      </c>
      <c r="M4" s="12">
        <f>Selected!M4/Selected!M$22</f>
        <v>1.499157582625118E-2</v>
      </c>
      <c r="N4" s="12">
        <f>Selected!N4/Selected!N$22</f>
        <v>1.4411172255559476E-2</v>
      </c>
      <c r="O4" s="13">
        <f>Selected!O4/Selected!O$22</f>
        <v>1.3573560528488854E-2</v>
      </c>
    </row>
    <row r="5" spans="1:15" x14ac:dyDescent="0.2">
      <c r="A5" s="26" t="s">
        <v>117</v>
      </c>
      <c r="B5" s="12">
        <f>Selected!B5/Selected!B$22</f>
        <v>2.0113414343578745E-2</v>
      </c>
      <c r="C5" s="12">
        <f>Selected!C5/Selected!C$22</f>
        <v>1.9999851190476189E-2</v>
      </c>
      <c r="D5" s="12">
        <f>Selected!D5/Selected!D$22</f>
        <v>1.989978304989852E-2</v>
      </c>
      <c r="E5" s="12">
        <f>Selected!E5/Selected!E$22</f>
        <v>1.9810939357907252E-2</v>
      </c>
      <c r="F5" s="12">
        <f>Selected!F5/Selected!F$22</f>
        <v>1.8636548177553228E-2</v>
      </c>
      <c r="G5" s="12">
        <f>Selected!G5/Selected!G$22</f>
        <v>1.7655101026830076E-2</v>
      </c>
      <c r="H5" s="12">
        <f>Selected!H5/Selected!H$22</f>
        <v>1.6366773377010122E-2</v>
      </c>
      <c r="I5" s="12">
        <f>Selected!I5/Selected!I$22</f>
        <v>1.531471463348661E-2</v>
      </c>
      <c r="J5" s="12">
        <f>Selected!J5/Selected!J$22</f>
        <v>1.4311732563850687E-2</v>
      </c>
      <c r="K5" s="12">
        <f>Selected!K5/Selected!K$22</f>
        <v>1.3477906453789072E-2</v>
      </c>
      <c r="L5" s="12">
        <f>Selected!L5/Selected!L$22</f>
        <v>1.2645273044549373E-2</v>
      </c>
      <c r="M5" s="12">
        <f>Selected!M5/Selected!M$22</f>
        <v>1.1945986779981113E-2</v>
      </c>
      <c r="N5" s="12">
        <f>Selected!N5/Selected!N$22</f>
        <v>1.1456561066007766E-2</v>
      </c>
      <c r="O5" s="13">
        <f>Selected!O5/Selected!O$22</f>
        <v>1.0994508670520233E-2</v>
      </c>
    </row>
    <row r="6" spans="1:15" x14ac:dyDescent="0.2">
      <c r="A6" s="26" t="s">
        <v>163</v>
      </c>
      <c r="B6" s="12">
        <f>Selected!B6/Selected!B$22</f>
        <v>7.440552775792233E-3</v>
      </c>
      <c r="C6" s="12">
        <f>Selected!C6/Selected!C$22</f>
        <v>7.3833333333333338E-3</v>
      </c>
      <c r="D6" s="12">
        <f>Selected!D6/Selected!D$22</f>
        <v>7.3329134299111214E-3</v>
      </c>
      <c r="E6" s="12">
        <f>Selected!E6/Selected!E$22</f>
        <v>7.2881490289338101E-3</v>
      </c>
      <c r="F6" s="12">
        <f>Selected!F6/Selected!F$22</f>
        <v>6.5331559003969685E-3</v>
      </c>
      <c r="G6" s="12">
        <f>Selected!G6/Selected!G$22</f>
        <v>5.9022027161311696E-3</v>
      </c>
      <c r="H6" s="12">
        <f>Selected!H6/Selected!H$22</f>
        <v>5.2215976771888039E-3</v>
      </c>
      <c r="I6" s="12">
        <f>Selected!I6/Selected!I$22</f>
        <v>4.6658101163105222E-3</v>
      </c>
      <c r="J6" s="12">
        <f>Selected!J6/Selected!J$22</f>
        <v>4.1662266699410604E-3</v>
      </c>
      <c r="K6" s="12">
        <f>Selected!K6/Selected!K$22</f>
        <v>3.7508994827973917E-3</v>
      </c>
      <c r="L6" s="12">
        <f>Selected!L6/Selected!L$22</f>
        <v>3.3659669472387607E-3</v>
      </c>
      <c r="M6" s="12">
        <f>Selected!M6/Selected!M$22</f>
        <v>3.0426817752596791E-3</v>
      </c>
      <c r="N6" s="12">
        <f>Selected!N6/Selected!N$22</f>
        <v>2.7932183198023297E-3</v>
      </c>
      <c r="O6" s="13">
        <f>Selected!O6/Selected!O$22</f>
        <v>2.5667630057803464E-3</v>
      </c>
    </row>
    <row r="7" spans="1:15" x14ac:dyDescent="0.2">
      <c r="A7" s="26" t="s">
        <v>62</v>
      </c>
      <c r="B7" s="12">
        <f>Selected!B7/Selected!B$22</f>
        <v>2.0371694067190849E-2</v>
      </c>
      <c r="C7" s="12">
        <f>Selected!C7/Selected!C$22</f>
        <v>1.9795089285714287E-2</v>
      </c>
      <c r="D7" s="12">
        <f>Selected!D7/Selected!D$22</f>
        <v>1.9081251312198195E-2</v>
      </c>
      <c r="E7" s="12">
        <f>Selected!E7/Selected!E$22</f>
        <v>1.8670233848592944E-2</v>
      </c>
      <c r="F7" s="12">
        <f>Selected!F7/Selected!F$22</f>
        <v>1.7550703717069651E-2</v>
      </c>
      <c r="G7" s="12">
        <f>Selected!G7/Selected!G$22</f>
        <v>1.6627227558794304E-2</v>
      </c>
      <c r="H7" s="12">
        <f>Selected!H7/Selected!H$22</f>
        <v>1.5481566408576532E-2</v>
      </c>
      <c r="I7" s="12">
        <f>Selected!I7/Selected!I$22</f>
        <v>1.4514768731403841E-2</v>
      </c>
      <c r="J7" s="12">
        <f>Selected!J7/Selected!J$22</f>
        <v>1.3647321709233792E-2</v>
      </c>
      <c r="K7" s="12">
        <f>Selected!K7/Selected!K$22</f>
        <v>1.2694231391949629E-2</v>
      </c>
      <c r="L7" s="12">
        <f>Selected!L7/Selected!L$22</f>
        <v>1.1646728597823855E-2</v>
      </c>
      <c r="M7" s="12">
        <f>Selected!M7/Selected!M$22</f>
        <v>1.0716314636449481E-2</v>
      </c>
      <c r="N7" s="12">
        <f>Selected!N7/Selected!N$22</f>
        <v>1.0108459406989057E-2</v>
      </c>
      <c r="O7" s="13">
        <f>Selected!O7/Selected!O$22</f>
        <v>9.5325081750619323E-3</v>
      </c>
    </row>
    <row r="8" spans="1:15" x14ac:dyDescent="0.2">
      <c r="A8" s="26" t="s">
        <v>83</v>
      </c>
      <c r="B8" s="12">
        <f>Selected!B8/Selected!B$22</f>
        <v>8.649130331188945E-2</v>
      </c>
      <c r="C8" s="12">
        <f>Selected!C8/Selected!C$22</f>
        <v>8.7486607142857137E-2</v>
      </c>
      <c r="D8" s="12">
        <f>Selected!D8/Selected!D$22</f>
        <v>7.5672709636783547E-2</v>
      </c>
      <c r="E8" s="12">
        <f>Selected!E8/Selected!E$22</f>
        <v>7.1173538248117327E-2</v>
      </c>
      <c r="F8" s="12">
        <f>Selected!F8/Selected!F$22</f>
        <v>7.0592808733309281E-2</v>
      </c>
      <c r="G8" s="12">
        <f>Selected!G8/Selected!G$22</f>
        <v>7.0811505796621391E-2</v>
      </c>
      <c r="H8" s="12">
        <f>Selected!H8/Selected!H$22</f>
        <v>6.8645918701608091E-2</v>
      </c>
      <c r="I8" s="12">
        <f>Selected!I8/Selected!I$22</f>
        <v>6.5587804436029212E-2</v>
      </c>
      <c r="J8" s="12">
        <f>Selected!J8/Selected!J$22</f>
        <v>6.2504589636542235E-2</v>
      </c>
      <c r="K8" s="12">
        <f>Selected!K8/Selected!K$22</f>
        <v>5.9801132448841915E-2</v>
      </c>
      <c r="L8" s="12">
        <f>Selected!L8/Selected!L$22</f>
        <v>5.7046502771504824E-2</v>
      </c>
      <c r="M8" s="12">
        <f>Selected!M8/Selected!M$22</f>
        <v>5.4493815864022667E-2</v>
      </c>
      <c r="N8" s="12">
        <f>Selected!N8/Selected!N$22</f>
        <v>5.1385494705259445E-2</v>
      </c>
      <c r="O8" s="13">
        <f>Selected!O8/Selected!O$22</f>
        <v>4.7747769942196532E-2</v>
      </c>
    </row>
    <row r="9" spans="1:15" x14ac:dyDescent="0.2">
      <c r="A9" s="26" t="s">
        <v>248</v>
      </c>
      <c r="B9" s="12">
        <f>Selected!B9/Selected!B$22</f>
        <v>6.1320467000238271E-2</v>
      </c>
      <c r="C9" s="12">
        <f>Selected!C9/Selected!C$22</f>
        <v>5.9212946428571431E-2</v>
      </c>
      <c r="D9" s="12">
        <f>Selected!D9/Selected!D$22</f>
        <v>5.8985513331933651E-2</v>
      </c>
      <c r="E9" s="12">
        <f>Selected!E9/Selected!E$22</f>
        <v>6.0353151010701538E-2</v>
      </c>
      <c r="F9" s="12">
        <f>Selected!F9/Selected!F$22</f>
        <v>5.9881270299530859E-2</v>
      </c>
      <c r="G9" s="12">
        <f>Selected!G9/Selected!G$22</f>
        <v>5.9844650546538584E-2</v>
      </c>
      <c r="H9" s="12">
        <f>Selected!H9/Selected!H$22</f>
        <v>5.7862715902322809E-2</v>
      </c>
      <c r="I9" s="12">
        <f>Selected!I9/Selected!I$22</f>
        <v>5.5464430619421148E-2</v>
      </c>
      <c r="J9" s="12">
        <f>Selected!J9/Selected!J$22</f>
        <v>5.303855599214146E-2</v>
      </c>
      <c r="K9" s="12">
        <f>Selected!K9/Selected!K$22</f>
        <v>5.120900899482797E-2</v>
      </c>
      <c r="L9" s="12">
        <f>Selected!L9/Selected!L$22</f>
        <v>4.895632991172244E-2</v>
      </c>
      <c r="M9" s="12">
        <f>Selected!M9/Selected!M$22</f>
        <v>4.7239262322946174E-2</v>
      </c>
      <c r="N9" s="12">
        <f>Selected!N9/Selected!N$22</f>
        <v>4.7045021355453583E-2</v>
      </c>
      <c r="O9" s="13">
        <f>Selected!O9/Selected!O$22</f>
        <v>4.6629005945499589E-2</v>
      </c>
    </row>
    <row r="10" spans="1:15" x14ac:dyDescent="0.2">
      <c r="A10" s="26" t="s">
        <v>181</v>
      </c>
      <c r="B10" s="12">
        <f>Selected!B10/Selected!B$22</f>
        <v>3.3438646652370743E-2</v>
      </c>
      <c r="C10" s="12">
        <f>Selected!C10/Selected!C$22</f>
        <v>3.257455357142857E-2</v>
      </c>
      <c r="D10" s="12">
        <f>Selected!D10/Selected!D$22</f>
        <v>3.200671845475541E-2</v>
      </c>
      <c r="E10" s="12">
        <f>Selected!E10/Selected!E$22</f>
        <v>3.3216409036860885E-2</v>
      </c>
      <c r="F10" s="12">
        <f>Selected!F10/Selected!F$22</f>
        <v>3.241250811981234E-2</v>
      </c>
      <c r="G10" s="12">
        <f>Selected!G10/Selected!G$22</f>
        <v>3.1166491553494536E-2</v>
      </c>
      <c r="H10" s="12">
        <f>Selected!H10/Selected!H$22</f>
        <v>2.9446853484216797E-2</v>
      </c>
      <c r="I10" s="12">
        <f>Selected!I10/Selected!I$22</f>
        <v>2.8224228563700295E-2</v>
      </c>
      <c r="J10" s="12">
        <f>Selected!J10/Selected!J$22</f>
        <v>2.7400077603143419E-2</v>
      </c>
      <c r="K10" s="12">
        <f>Selected!K10/Selected!K$22</f>
        <v>2.626654126377333E-2</v>
      </c>
      <c r="L10" s="12">
        <f>Selected!L10/Selected!L$22</f>
        <v>2.4790460890987475E-2</v>
      </c>
      <c r="M10" s="12">
        <f>Selected!M10/Selected!M$22</f>
        <v>2.3330953541076487E-2</v>
      </c>
      <c r="N10" s="12">
        <f>Selected!N10/Selected!N$22</f>
        <v>2.2121665019414049E-2</v>
      </c>
      <c r="O10" s="13">
        <f>Selected!O10/Selected!O$22</f>
        <v>2.0924819818331955E-2</v>
      </c>
    </row>
    <row r="11" spans="1:15" x14ac:dyDescent="0.2">
      <c r="A11" s="26" t="s">
        <v>105</v>
      </c>
      <c r="B11" s="12">
        <f>Selected!B11/Selected!B$22</f>
        <v>0.2420581367643555</v>
      </c>
      <c r="C11" s="12">
        <f>Selected!C11/Selected!C$22</f>
        <v>0.23159374999999999</v>
      </c>
      <c r="D11" s="12">
        <f>Selected!D11/Selected!D$22</f>
        <v>0.22364350199454125</v>
      </c>
      <c r="E11" s="12">
        <f>Selected!E11/Selected!E$22</f>
        <v>0.21673206500198178</v>
      </c>
      <c r="F11" s="12">
        <f>Selected!F11/Selected!F$22</f>
        <v>0.21965175027066039</v>
      </c>
      <c r="G11" s="12">
        <f>Selected!G11/Selected!G$22</f>
        <v>0.22095727061941042</v>
      </c>
      <c r="H11" s="12">
        <f>Selected!H11/Selected!H$22</f>
        <v>0.21297945205479452</v>
      </c>
      <c r="I11" s="12">
        <f>Selected!I11/Selected!I$22</f>
        <v>0.22134568569110091</v>
      </c>
      <c r="J11" s="12">
        <f>Selected!J11/Selected!J$22</f>
        <v>0.2250478880157171</v>
      </c>
      <c r="K11" s="12">
        <f>Selected!K11/Selected!K$22</f>
        <v>0.2206510006746121</v>
      </c>
      <c r="L11" s="12">
        <f>Selected!L11/Selected!L$22</f>
        <v>0.21577499486758364</v>
      </c>
      <c r="M11" s="12">
        <f>Selected!M11/Selected!M$22</f>
        <v>0.21438810198300282</v>
      </c>
      <c r="N11" s="12">
        <f>Selected!N11/Selected!N$22</f>
        <v>0.21264648782209672</v>
      </c>
      <c r="O11" s="13">
        <f>Selected!O11/Selected!O$22</f>
        <v>0.20852931461601981</v>
      </c>
    </row>
    <row r="12" spans="1:15" x14ac:dyDescent="0.2">
      <c r="A12" s="26" t="s">
        <v>189</v>
      </c>
      <c r="B12" s="12">
        <f>Selected!B12/Selected!B$22</f>
        <v>0.12246842983083155</v>
      </c>
      <c r="C12" s="12">
        <f>Selected!C12/Selected!C$22</f>
        <v>0.1299107142857143</v>
      </c>
      <c r="D12" s="12">
        <f>Selected!D12/Selected!D$22</f>
        <v>0.1364686122191896</v>
      </c>
      <c r="E12" s="12">
        <f>Selected!E12/Selected!E$22</f>
        <v>0.14229092350376535</v>
      </c>
      <c r="F12" s="12">
        <f>Selected!F12/Selected!F$22</f>
        <v>0.14182605557560449</v>
      </c>
      <c r="G12" s="12">
        <f>Selected!G12/Selected!G$22</f>
        <v>0.14375621066578337</v>
      </c>
      <c r="H12" s="12">
        <f>Selected!H12/Selected!H$22</f>
        <v>0.14443120905300774</v>
      </c>
      <c r="I12" s="12">
        <f>Selected!I12/Selected!I$22</f>
        <v>0.14633486610765487</v>
      </c>
      <c r="J12" s="12">
        <f>Selected!J12/Selected!J$22</f>
        <v>0.14906679764243616</v>
      </c>
      <c r="K12" s="12">
        <f>Selected!K12/Selected!K$22</f>
        <v>0.1526872048572071</v>
      </c>
      <c r="L12" s="12">
        <f>Selected!L12/Selected!L$22</f>
        <v>0.15499897351673167</v>
      </c>
      <c r="M12" s="12">
        <f>Selected!M12/Selected!M$22</f>
        <v>0.15845136921624173</v>
      </c>
      <c r="N12" s="12">
        <f>Selected!N12/Selected!N$22</f>
        <v>0.16360748323332155</v>
      </c>
      <c r="O12" s="13">
        <f>Selected!O12/Selected!O$22</f>
        <v>0.16642477291494631</v>
      </c>
    </row>
    <row r="13" spans="1:15" x14ac:dyDescent="0.2">
      <c r="A13" s="26" t="s">
        <v>71</v>
      </c>
      <c r="B13" s="12">
        <f>SUM(B14:B15)</f>
        <v>2.7766923516797711E-2</v>
      </c>
      <c r="C13" s="12">
        <f t="shared" ref="C13" si="0">SUM(C14:C15)</f>
        <v>3.0004758035714285E-2</v>
      </c>
      <c r="D13" s="12">
        <f t="shared" ref="D13:O13" si="1">SUM(D14:D15)</f>
        <v>3.197666470711736E-2</v>
      </c>
      <c r="E13" s="12">
        <f t="shared" si="1"/>
        <v>3.3727386444708678E-2</v>
      </c>
      <c r="F13" s="12">
        <f t="shared" si="1"/>
        <v>3.3935750631540959E-2</v>
      </c>
      <c r="G13" s="12">
        <f t="shared" si="1"/>
        <v>3.4782522689632334E-2</v>
      </c>
      <c r="H13" s="12">
        <f t="shared" si="1"/>
        <v>3.5088462477665276E-2</v>
      </c>
      <c r="I13" s="12">
        <f t="shared" si="1"/>
        <v>3.6004486069786311E-2</v>
      </c>
      <c r="J13" s="12">
        <f t="shared" si="1"/>
        <v>3.7073882858546167E-2</v>
      </c>
      <c r="K13" s="12">
        <f t="shared" si="1"/>
        <v>3.8969218124578361E-2</v>
      </c>
      <c r="L13" s="12">
        <f t="shared" si="1"/>
        <v>4.08156610552248E-2</v>
      </c>
      <c r="M13" s="12">
        <f t="shared" si="1"/>
        <v>4.239384759206799E-2</v>
      </c>
      <c r="N13" s="12">
        <f t="shared" si="1"/>
        <v>4.3748099717613835E-2</v>
      </c>
      <c r="O13" s="13">
        <f t="shared" si="1"/>
        <v>4.5705954087530976E-2</v>
      </c>
    </row>
    <row r="14" spans="1:15" x14ac:dyDescent="0.2">
      <c r="A14" s="26" t="s">
        <v>261</v>
      </c>
      <c r="B14" s="12">
        <f>Selected!B13/Selected!B$22</f>
        <v>1.1670046700023827E-2</v>
      </c>
      <c r="C14" s="12">
        <f>Selected!C13/Selected!C$22</f>
        <v>1.3158841964285713E-2</v>
      </c>
      <c r="D14" s="12">
        <f>Selected!D13/Selected!D$22</f>
        <v>1.4470719714465672E-2</v>
      </c>
      <c r="E14" s="12">
        <f>Selected!E13/Selected!E$22</f>
        <v>1.5635446690447877E-2</v>
      </c>
      <c r="F14" s="12">
        <f>Selected!F13/Selected!F$22</f>
        <v>1.6035526885600865E-2</v>
      </c>
      <c r="G14" s="12">
        <f>Selected!G13/Selected!G$22</f>
        <v>1.668992977807221E-2</v>
      </c>
      <c r="H14" s="12">
        <f>Selected!H13/Selected!H$22</f>
        <v>1.7121780821917808E-2</v>
      </c>
      <c r="I14" s="12">
        <f>Selected!I13/Selected!I$22</f>
        <v>1.7772779010008115E-2</v>
      </c>
      <c r="J14" s="12">
        <f>Selected!J13/Selected!J$22</f>
        <v>1.8347627946954811E-2</v>
      </c>
      <c r="K14" s="12">
        <f>Selected!K13/Selected!K$22</f>
        <v>1.9163282437598381E-2</v>
      </c>
      <c r="L14" s="12">
        <f>Selected!L13/Selected!L$22</f>
        <v>2.0336758776431943E-2</v>
      </c>
      <c r="M14" s="12">
        <f>Selected!M13/Selected!M$22</f>
        <v>2.1638994900849858E-2</v>
      </c>
      <c r="N14" s="12">
        <f>Selected!N13/Selected!N$22</f>
        <v>2.2712722379103423E-2</v>
      </c>
      <c r="O14" s="13">
        <f>Selected!O13/Selected!O$22</f>
        <v>2.4168944343517757E-2</v>
      </c>
    </row>
    <row r="15" spans="1:15" x14ac:dyDescent="0.2">
      <c r="A15" s="26" t="s">
        <v>14</v>
      </c>
      <c r="B15" s="12">
        <f>Selected!B14/Selected!B$22</f>
        <v>1.6096876816773884E-2</v>
      </c>
      <c r="C15" s="12">
        <f>Selected!C14/Selected!C$22</f>
        <v>1.684591607142857E-2</v>
      </c>
      <c r="D15" s="12">
        <f>Selected!D14/Selected!D$22</f>
        <v>1.7505944992651689E-2</v>
      </c>
      <c r="E15" s="12">
        <f>Selected!E14/Selected!E$22</f>
        <v>1.8091939754260801E-2</v>
      </c>
      <c r="F15" s="12">
        <f>Selected!F14/Selected!F$22</f>
        <v>1.7900223745940094E-2</v>
      </c>
      <c r="G15" s="12">
        <f>Selected!G14/Selected!G$22</f>
        <v>1.809259291156012E-2</v>
      </c>
      <c r="H15" s="12">
        <f>Selected!H14/Selected!H$22</f>
        <v>1.7966681655747468E-2</v>
      </c>
      <c r="I15" s="12">
        <f>Selected!I14/Selected!I$22</f>
        <v>1.8231707059778196E-2</v>
      </c>
      <c r="J15" s="12">
        <f>Selected!J14/Selected!J$22</f>
        <v>1.8726254911591356E-2</v>
      </c>
      <c r="K15" s="12">
        <f>Selected!K14/Selected!K$22</f>
        <v>1.9805935686979984E-2</v>
      </c>
      <c r="L15" s="12">
        <f>Selected!L14/Selected!L$22</f>
        <v>2.0478902278792857E-2</v>
      </c>
      <c r="M15" s="12">
        <f>Selected!M14/Selected!M$22</f>
        <v>2.0754852691218132E-2</v>
      </c>
      <c r="N15" s="12">
        <f>Selected!N14/Selected!N$22</f>
        <v>2.1035377338510412E-2</v>
      </c>
      <c r="O15" s="13">
        <f>Selected!O14/Selected!O$22</f>
        <v>2.1537009744013215E-2</v>
      </c>
    </row>
    <row r="16" spans="1:15" x14ac:dyDescent="0.2">
      <c r="A16" s="26" t="s">
        <v>124</v>
      </c>
      <c r="B16" s="12">
        <f>Selected!B15/Selected!B$22</f>
        <v>3.152442220633786E-2</v>
      </c>
      <c r="C16" s="12">
        <f>Selected!C15/Selected!C$22</f>
        <v>3.1328124999999998E-2</v>
      </c>
      <c r="D16" s="12">
        <f>Selected!D15/Selected!D$22</f>
        <v>3.0792357757715723E-2</v>
      </c>
      <c r="E16" s="12">
        <f>Selected!E15/Selected!E$22</f>
        <v>3.1328973444312326E-2</v>
      </c>
      <c r="F16" s="12">
        <f>Selected!F15/Selected!F$22</f>
        <v>3.132695777697582E-2</v>
      </c>
      <c r="G16" s="12">
        <f>Selected!G15/Selected!G$22</f>
        <v>3.1551507121563432E-2</v>
      </c>
      <c r="H16" s="12">
        <f>Selected!H15/Selected!H$22</f>
        <v>3.1296307325789162E-2</v>
      </c>
      <c r="I16" s="12">
        <f>Selected!I15/Selected!I$22</f>
        <v>3.1388693535298891E-2</v>
      </c>
      <c r="J16" s="12">
        <f>Selected!J15/Selected!J$22</f>
        <v>3.1998280943025537E-2</v>
      </c>
      <c r="K16" s="12">
        <f>Selected!K15/Selected!K$22</f>
        <v>3.305486845064088E-2</v>
      </c>
      <c r="L16" s="12">
        <f>Selected!L15/Selected!L$22</f>
        <v>3.3546089098747692E-2</v>
      </c>
      <c r="M16" s="12">
        <f>Selected!M15/Selected!M$22</f>
        <v>3.3711048158640226E-2</v>
      </c>
      <c r="N16" s="12">
        <f>Selected!N15/Selected!N$22</f>
        <v>3.4372573243911048E-2</v>
      </c>
      <c r="O16" s="13">
        <f>Selected!O15/Selected!O$22</f>
        <v>3.4065235342691985E-2</v>
      </c>
    </row>
    <row r="17" spans="1:15" x14ac:dyDescent="0.2">
      <c r="A17" s="26" t="s">
        <v>205</v>
      </c>
      <c r="B17" s="12">
        <f>Selected!B16/Selected!B$22</f>
        <v>1.8065761258041459E-2</v>
      </c>
      <c r="C17" s="12">
        <f>Selected!C16/Selected!C$22</f>
        <v>1.8354464285714283E-2</v>
      </c>
      <c r="D17" s="12">
        <f>Selected!D16/Selected!D$22</f>
        <v>1.9405836657568759E-2</v>
      </c>
      <c r="E17" s="12">
        <f>Selected!E16/Selected!E$22</f>
        <v>2.1182352358303607E-2</v>
      </c>
      <c r="F17" s="12">
        <f>Selected!F16/Selected!F$22</f>
        <v>2.2292871165644174E-2</v>
      </c>
      <c r="G17" s="12">
        <f>Selected!G16/Selected!G$22</f>
        <v>2.3747866843325607E-2</v>
      </c>
      <c r="H17" s="12">
        <f>Selected!H16/Selected!H$22</f>
        <v>2.4744761167361524E-2</v>
      </c>
      <c r="I17" s="12">
        <f>Selected!I16/Selected!I$22</f>
        <v>2.5881605896672977E-2</v>
      </c>
      <c r="J17" s="12">
        <f>Selected!J16/Selected!J$22</f>
        <v>2.6724885068762281E-2</v>
      </c>
      <c r="K17" s="12">
        <f>Selected!K16/Selected!K$22</f>
        <v>2.7649681133348328E-2</v>
      </c>
      <c r="L17" s="12">
        <f>Selected!L16/Selected!L$22</f>
        <v>2.8187832683227262E-2</v>
      </c>
      <c r="M17" s="12">
        <f>Selected!M16/Selected!M$22</f>
        <v>2.8533297261567517E-2</v>
      </c>
      <c r="N17" s="12">
        <f>Selected!N16/Selected!N$22</f>
        <v>2.8863837098482174E-2</v>
      </c>
      <c r="O17" s="13">
        <f>Selected!O16/Selected!O$22</f>
        <v>2.8993025763831545E-2</v>
      </c>
    </row>
    <row r="18" spans="1:15" x14ac:dyDescent="0.2">
      <c r="A18" s="26" t="s">
        <v>253</v>
      </c>
      <c r="B18" s="12">
        <f>Selected!B17/Selected!B$22</f>
        <v>1.2630583273766975E-2</v>
      </c>
      <c r="C18" s="12">
        <f>Selected!C17/Selected!C$22</f>
        <v>1.1768556249999999E-2</v>
      </c>
      <c r="D18" s="12">
        <f>Selected!D17/Selected!D$22</f>
        <v>1.1765632164602143E-2</v>
      </c>
      <c r="E18" s="12">
        <f>Selected!E17/Selected!E$22</f>
        <v>1.201621521997622E-2</v>
      </c>
      <c r="F18" s="12">
        <f>Selected!F17/Selected!F$22</f>
        <v>1.0967614940454709E-2</v>
      </c>
      <c r="G18" s="12">
        <f>Selected!G17/Selected!G$22</f>
        <v>1.165155647565419E-2</v>
      </c>
      <c r="H18" s="12">
        <f>Selected!H17/Selected!H$22</f>
        <v>1.2082713222156045E-2</v>
      </c>
      <c r="I18" s="12">
        <f>Selected!I17/Selected!I$22</f>
        <v>1.2483879361644575E-2</v>
      </c>
      <c r="J18" s="12">
        <f>Selected!J17/Selected!J$22</f>
        <v>1.2544771119842828E-2</v>
      </c>
      <c r="K18" s="12">
        <f>Selected!K17/Selected!K$22</f>
        <v>1.2421323588936361E-2</v>
      </c>
      <c r="L18" s="12">
        <f>Selected!L17/Selected!L$22</f>
        <v>1.2171508930404433E-2</v>
      </c>
      <c r="M18" s="12">
        <f>Selected!M17/Selected!M$22</f>
        <v>1.1876779225684609E-2</v>
      </c>
      <c r="N18" s="12">
        <f>Selected!N17/Selected!N$22</f>
        <v>1.1794211436639605E-2</v>
      </c>
      <c r="O18" s="13">
        <f>Selected!O17/Selected!O$22</f>
        <v>1.139533691164327E-2</v>
      </c>
    </row>
    <row r="19" spans="1:15" x14ac:dyDescent="0.2">
      <c r="A19" s="26" t="s">
        <v>251</v>
      </c>
      <c r="B19" s="12">
        <f>Selected!B18/Selected!B$22</f>
        <v>5.4163826542768636E-3</v>
      </c>
      <c r="C19" s="12">
        <f>Selected!C18/Selected!C$22</f>
        <v>4.792216964285714E-3</v>
      </c>
      <c r="D19" s="12">
        <f>Selected!D18/Selected!D$22</f>
        <v>4.2422225488137726E-3</v>
      </c>
      <c r="E19" s="12">
        <f>Selected!E18/Selected!E$22</f>
        <v>3.7539199365834324E-3</v>
      </c>
      <c r="F19" s="12">
        <f>Selected!F18/Selected!F$22</f>
        <v>3.1899772645254424E-3</v>
      </c>
      <c r="G19" s="12">
        <f>Selected!G18/Selected!G$22</f>
        <v>3.4421692613448161E-3</v>
      </c>
      <c r="H19" s="12">
        <f>Selected!H18/Selected!H$22</f>
        <v>3.5344702203692672E-3</v>
      </c>
      <c r="I19" s="12">
        <f>Selected!I18/Selected!I$22</f>
        <v>3.7630246145523398E-3</v>
      </c>
      <c r="J19" s="12">
        <f>Selected!J18/Selected!J$22</f>
        <v>3.8804783889980353E-3</v>
      </c>
      <c r="K19" s="12">
        <f>Selected!K18/Selected!K$22</f>
        <v>3.8483530469979764E-3</v>
      </c>
      <c r="L19" s="12">
        <f>Selected!L18/Selected!L$22</f>
        <v>3.794173680969E-3</v>
      </c>
      <c r="M19" s="12">
        <f>Selected!M18/Selected!M$22</f>
        <v>3.7806508026440038E-3</v>
      </c>
      <c r="N19" s="12">
        <f>Selected!N18/Selected!N$22</f>
        <v>3.8054811154253441E-3</v>
      </c>
      <c r="O19" s="13">
        <f>Selected!O18/Selected!O$22</f>
        <v>3.5751745664739884E-3</v>
      </c>
    </row>
    <row r="20" spans="1:15" x14ac:dyDescent="0.2">
      <c r="A20" s="26" t="s">
        <v>252</v>
      </c>
      <c r="B20" s="12">
        <f>Selected!B19/Selected!B$22</f>
        <v>7.2142006194901116E-3</v>
      </c>
      <c r="C20" s="12">
        <f>Selected!C19/Selected!C$22</f>
        <v>6.9763392857142862E-3</v>
      </c>
      <c r="D20" s="12">
        <f>Selected!D19/Selected!D$22</f>
        <v>7.5234096157883691E-3</v>
      </c>
      <c r="E20" s="12">
        <f>Selected!E19/Selected!E$22</f>
        <v>8.262295283392786E-3</v>
      </c>
      <c r="F20" s="12">
        <f>Selected!F19/Selected!F$22</f>
        <v>7.777637675929267E-3</v>
      </c>
      <c r="G20" s="12">
        <f>Selected!G19/Selected!G$22</f>
        <v>8.2093872143093743E-3</v>
      </c>
      <c r="H20" s="12">
        <f>Selected!H19/Selected!H$22</f>
        <v>8.5482430017867778E-3</v>
      </c>
      <c r="I20" s="12">
        <f>Selected!I19/Selected!I$22</f>
        <v>8.7208547470922371E-3</v>
      </c>
      <c r="J20" s="12">
        <f>Selected!J19/Selected!J$22</f>
        <v>8.6642927308447932E-3</v>
      </c>
      <c r="K20" s="12">
        <f>Selected!K19/Selected!K$22</f>
        <v>8.5729705419383857E-3</v>
      </c>
      <c r="L20" s="12">
        <f>Selected!L19/Selected!L$22</f>
        <v>8.3773352494354338E-3</v>
      </c>
      <c r="M20" s="12">
        <f>Selected!M19/Selected!M$22</f>
        <v>8.0961284230406036E-3</v>
      </c>
      <c r="N20" s="12">
        <f>Selected!N19/Selected!N$22</f>
        <v>7.9887303212142595E-3</v>
      </c>
      <c r="O20" s="13">
        <f>Selected!O19/Selected!O$22</f>
        <v>7.8201623451692823E-3</v>
      </c>
    </row>
    <row r="21" spans="1:15" x14ac:dyDescent="0.2">
      <c r="A21" s="26" t="s">
        <v>87</v>
      </c>
      <c r="B21" s="12">
        <f>Selected!B20/Selected!B$22</f>
        <v>9.9169988086728559E-3</v>
      </c>
      <c r="C21" s="12">
        <f>Selected!C20/Selected!C$22</f>
        <v>1.0925384374999996E-2</v>
      </c>
      <c r="D21" s="12">
        <f>Selected!D20/Selected!D$22</f>
        <v>1.1813940793617465E-2</v>
      </c>
      <c r="E21" s="12">
        <f>Selected!E20/Selected!E$22</f>
        <v>1.2602829567974632E-2</v>
      </c>
      <c r="F21" s="12">
        <f>Selected!F20/Selected!F$22</f>
        <v>1.2796455431252256E-2</v>
      </c>
      <c r="G21" s="12">
        <f>Selected!G20/Selected!G$22</f>
        <v>1.322113050679033E-2</v>
      </c>
      <c r="H21" s="12">
        <f>Selected!H20/Selected!H$22</f>
        <v>1.3406805241215009E-2</v>
      </c>
      <c r="I21" s="12">
        <f>Selected!I20/Selected!I$22</f>
        <v>1.3802411685150121E-2</v>
      </c>
      <c r="J21" s="12">
        <f>Selected!J20/Selected!J$22</f>
        <v>1.4371834970530451E-2</v>
      </c>
      <c r="K21" s="12">
        <f>Selected!K20/Selected!K$22</f>
        <v>1.5414948054868451E-2</v>
      </c>
      <c r="L21" s="12">
        <f>Selected!L20/Selected!L$22</f>
        <v>1.5925508930404435E-2</v>
      </c>
      <c r="M21" s="12">
        <f>Selected!M20/Selected!M$22</f>
        <v>1.6715836449480645E-2</v>
      </c>
      <c r="N21" s="12">
        <f>Selected!N20/Selected!N$22</f>
        <v>1.7818585421814331E-2</v>
      </c>
      <c r="O21" s="13">
        <f>Selected!O20/Selected!O$22</f>
        <v>1.8878067712634186E-2</v>
      </c>
    </row>
    <row r="22" spans="1:15" ht="13.5" thickBot="1" x14ac:dyDescent="0.25">
      <c r="A22" s="27" t="s">
        <v>258</v>
      </c>
      <c r="B22" s="14">
        <f t="shared" ref="B22:O22" si="2">SUM(B2:B21)</f>
        <v>0.80850567452942568</v>
      </c>
      <c r="C22" s="14">
        <f t="shared" si="2"/>
        <v>0.80312082247023819</v>
      </c>
      <c r="D22" s="14">
        <f t="shared" si="2"/>
        <v>0.78804311764294199</v>
      </c>
      <c r="E22" s="14">
        <f t="shared" si="2"/>
        <v>0.78968422909235048</v>
      </c>
      <c r="F22" s="14">
        <f t="shared" si="2"/>
        <v>0.78269766871165647</v>
      </c>
      <c r="G22" s="14">
        <f t="shared" si="2"/>
        <v>0.78459255250082804</v>
      </c>
      <c r="H22" s="14">
        <f t="shared" si="2"/>
        <v>0.76745795294818342</v>
      </c>
      <c r="I22" s="14">
        <f t="shared" si="2"/>
        <v>0.76932651798755758</v>
      </c>
      <c r="J22" s="14">
        <f t="shared" si="2"/>
        <v>0.76759991723968568</v>
      </c>
      <c r="K22" s="14">
        <f t="shared" si="2"/>
        <v>0.76182250640881477</v>
      </c>
      <c r="L22" s="14">
        <f t="shared" si="2"/>
        <v>0.7517578661465818</v>
      </c>
      <c r="M22" s="14">
        <f t="shared" si="2"/>
        <v>0.74767439036827188</v>
      </c>
      <c r="N22" s="14">
        <f t="shared" si="2"/>
        <v>0.74828979138722207</v>
      </c>
      <c r="O22" s="15">
        <f t="shared" si="2"/>
        <v>0.74269927481420317</v>
      </c>
    </row>
    <row r="23" spans="1:15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15" x14ac:dyDescent="0.2">
      <c r="A24" s="17" t="s">
        <v>249</v>
      </c>
      <c r="B24" s="18">
        <v>2098.5</v>
      </c>
      <c r="C24" s="18">
        <v>2240</v>
      </c>
      <c r="D24" s="18">
        <v>2381.5</v>
      </c>
      <c r="E24" s="18">
        <v>2523</v>
      </c>
      <c r="F24" s="18">
        <v>2771</v>
      </c>
      <c r="G24" s="18">
        <v>3019</v>
      </c>
      <c r="H24" s="18">
        <v>3358</v>
      </c>
      <c r="I24" s="18">
        <v>3697</v>
      </c>
      <c r="J24" s="18">
        <v>4072</v>
      </c>
      <c r="K24" s="18">
        <v>4447</v>
      </c>
      <c r="L24" s="18">
        <v>4871</v>
      </c>
      <c r="M24" s="18">
        <v>5295</v>
      </c>
      <c r="N24" s="18">
        <v>5666</v>
      </c>
      <c r="O24" s="18">
        <v>6055</v>
      </c>
    </row>
    <row r="25" spans="1:15" x14ac:dyDescent="0.2">
      <c r="A25" s="17" t="s">
        <v>259</v>
      </c>
      <c r="C25" s="19">
        <f>(C24-B24)/B24</f>
        <v>6.742911603526329E-2</v>
      </c>
      <c r="D25" s="19">
        <f>(D24-C24)/C24</f>
        <v>6.3169642857142855E-2</v>
      </c>
      <c r="E25" s="19">
        <f t="shared" ref="E25:O25" si="3">(E24-D24)/D24</f>
        <v>5.9416334243124085E-2</v>
      </c>
      <c r="F25" s="19">
        <f t="shared" si="3"/>
        <v>9.8295679746333728E-2</v>
      </c>
      <c r="G25" s="19">
        <f t="shared" si="3"/>
        <v>8.949837603753158E-2</v>
      </c>
      <c r="H25" s="19">
        <f t="shared" si="3"/>
        <v>0.11228883736336535</v>
      </c>
      <c r="I25" s="19">
        <f t="shared" si="3"/>
        <v>0.10095294818344253</v>
      </c>
      <c r="J25" s="19">
        <f t="shared" si="3"/>
        <v>0.10143359480659994</v>
      </c>
      <c r="K25" s="19">
        <f t="shared" si="3"/>
        <v>9.2092337917485265E-2</v>
      </c>
      <c r="L25" s="19">
        <f t="shared" si="3"/>
        <v>9.5345176523498984E-2</v>
      </c>
      <c r="M25" s="19">
        <f t="shared" si="3"/>
        <v>8.7045781153767196E-2</v>
      </c>
      <c r="N25" s="19">
        <f t="shared" si="3"/>
        <v>7.0066100094428707E-2</v>
      </c>
      <c r="O25" s="19">
        <f t="shared" si="3"/>
        <v>6.8655135898340977E-2</v>
      </c>
    </row>
    <row r="26" spans="1:15" x14ac:dyDescent="0.2">
      <c r="A26" s="20" t="s">
        <v>260</v>
      </c>
      <c r="B26" s="21"/>
      <c r="C26" s="22">
        <f t="shared" ref="C26" si="4">C25/2</f>
        <v>3.3714558017631645E-2</v>
      </c>
      <c r="D26" s="22">
        <f t="shared" ref="D26:O26" si="5">D25/2</f>
        <v>3.1584821428571427E-2</v>
      </c>
      <c r="E26" s="22">
        <f t="shared" si="5"/>
        <v>2.9708167121562042E-2</v>
      </c>
      <c r="F26" s="22">
        <f t="shared" si="5"/>
        <v>4.9147839873166864E-2</v>
      </c>
      <c r="G26" s="22">
        <f t="shared" si="5"/>
        <v>4.474918801876579E-2</v>
      </c>
      <c r="H26" s="22">
        <f t="shared" si="5"/>
        <v>5.6144418681682677E-2</v>
      </c>
      <c r="I26" s="22">
        <f t="shared" si="5"/>
        <v>5.0476474091721263E-2</v>
      </c>
      <c r="J26" s="22">
        <f t="shared" si="5"/>
        <v>5.0716797403299971E-2</v>
      </c>
      <c r="K26" s="22">
        <f t="shared" si="5"/>
        <v>4.6046168958742632E-2</v>
      </c>
      <c r="L26" s="22">
        <f t="shared" si="5"/>
        <v>4.7672588261749492E-2</v>
      </c>
      <c r="M26" s="22">
        <f t="shared" si="5"/>
        <v>4.3522890576883598E-2</v>
      </c>
      <c r="N26" s="22">
        <f t="shared" si="5"/>
        <v>3.5033050047214354E-2</v>
      </c>
      <c r="O26" s="22">
        <f t="shared" si="5"/>
        <v>3.4327567949170489E-2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D8" sqref="D8"/>
    </sheetView>
  </sheetViews>
  <sheetFormatPr defaultRowHeight="12.75" x14ac:dyDescent="0.2"/>
  <cols>
    <col min="1" max="1" width="23.42578125" customWidth="1"/>
    <col min="2" max="2" width="9" bestFit="1" customWidth="1"/>
    <col min="3" max="15" width="7.140625" bestFit="1" customWidth="1"/>
  </cols>
  <sheetData>
    <row r="1" spans="1:15" x14ac:dyDescent="0.2">
      <c r="A1" s="8" t="s">
        <v>250</v>
      </c>
      <c r="B1" s="8">
        <v>1936</v>
      </c>
      <c r="C1" s="8">
        <v>1940</v>
      </c>
      <c r="D1" s="8">
        <v>1945</v>
      </c>
      <c r="E1" s="8">
        <v>1950</v>
      </c>
      <c r="F1" s="8">
        <v>1955</v>
      </c>
      <c r="G1" s="8">
        <v>1960</v>
      </c>
      <c r="H1" s="8">
        <v>1965</v>
      </c>
      <c r="I1" s="8">
        <v>1970</v>
      </c>
      <c r="J1" s="8">
        <v>1975</v>
      </c>
      <c r="K1" s="8">
        <v>1980</v>
      </c>
      <c r="L1" s="8">
        <v>1985</v>
      </c>
      <c r="M1" s="8">
        <v>1990</v>
      </c>
      <c r="N1" s="8">
        <v>1995</v>
      </c>
      <c r="O1" s="8">
        <v>2000</v>
      </c>
    </row>
    <row r="2" spans="1:15" x14ac:dyDescent="0.2">
      <c r="A2" s="8" t="s">
        <v>247</v>
      </c>
      <c r="B2" s="10">
        <v>47.081000000000003</v>
      </c>
      <c r="C2" s="10">
        <v>48.225999999999999</v>
      </c>
      <c r="D2" s="10">
        <v>49.182000000000002</v>
      </c>
      <c r="E2" s="10">
        <v>50.127000000000002</v>
      </c>
      <c r="F2" s="10">
        <v>50.945999999999998</v>
      </c>
      <c r="G2" s="10">
        <v>52.372</v>
      </c>
      <c r="H2" s="10">
        <v>54.35</v>
      </c>
      <c r="I2" s="10">
        <v>55.631999999999998</v>
      </c>
      <c r="J2" s="10">
        <v>56.215000000000003</v>
      </c>
      <c r="K2" s="10">
        <v>56.314</v>
      </c>
      <c r="L2" s="10">
        <v>56.620240000000003</v>
      </c>
      <c r="M2" s="10">
        <v>57.493307000000001</v>
      </c>
      <c r="N2" s="10">
        <v>58.426014000000002</v>
      </c>
      <c r="O2" s="10">
        <v>59.522468000000003</v>
      </c>
    </row>
    <row r="3" spans="1:15" x14ac:dyDescent="0.2">
      <c r="A3" s="8" t="s">
        <v>8</v>
      </c>
      <c r="B3" s="10">
        <v>41.91</v>
      </c>
      <c r="C3" s="10">
        <v>41</v>
      </c>
      <c r="D3" s="10">
        <v>39.700000000000003</v>
      </c>
      <c r="E3" s="10">
        <v>41.828673000000002</v>
      </c>
      <c r="F3" s="10">
        <v>43.427669000000002</v>
      </c>
      <c r="G3" s="10">
        <v>45.67</v>
      </c>
      <c r="H3" s="10">
        <v>48.762999999999998</v>
      </c>
      <c r="I3" s="10">
        <v>50.786999999999999</v>
      </c>
      <c r="J3" s="10">
        <v>52.758426999999998</v>
      </c>
      <c r="K3" s="10">
        <v>53.869743</v>
      </c>
      <c r="L3" s="10">
        <v>55.171224000000002</v>
      </c>
      <c r="M3" s="10">
        <v>56.735160999999998</v>
      </c>
      <c r="N3" s="10">
        <v>58.149726999999999</v>
      </c>
      <c r="O3" s="10">
        <v>59.381627999999999</v>
      </c>
    </row>
    <row r="4" spans="1:15" x14ac:dyDescent="0.2">
      <c r="A4" s="8" t="s">
        <v>179</v>
      </c>
      <c r="B4" s="10">
        <v>67.349000000000004</v>
      </c>
      <c r="C4" s="10">
        <v>69.834999999999994</v>
      </c>
      <c r="D4" s="10">
        <v>67</v>
      </c>
      <c r="E4" s="10">
        <v>68.374572000000001</v>
      </c>
      <c r="F4" s="10">
        <v>70.195611999999997</v>
      </c>
      <c r="G4" s="10">
        <v>72.480868999999998</v>
      </c>
      <c r="H4" s="10">
        <v>75.638851000000003</v>
      </c>
      <c r="I4" s="10">
        <v>77.783163999999999</v>
      </c>
      <c r="J4" s="10">
        <v>78.682325000000006</v>
      </c>
      <c r="K4" s="10">
        <v>78.297904000000003</v>
      </c>
      <c r="L4" s="10">
        <v>77.684906999999995</v>
      </c>
      <c r="M4" s="10">
        <v>79.380393999999995</v>
      </c>
      <c r="N4" s="10">
        <v>81.653701999999996</v>
      </c>
      <c r="O4" s="10">
        <v>82.187909000000005</v>
      </c>
    </row>
    <row r="5" spans="1:15" x14ac:dyDescent="0.2">
      <c r="A5" s="8" t="s">
        <v>117</v>
      </c>
      <c r="B5" s="10">
        <v>42.207999999999998</v>
      </c>
      <c r="C5" s="11">
        <f>B5+(E5-B5)*1/3</f>
        <v>44.799666666666667</v>
      </c>
      <c r="D5" s="11">
        <f>B5+(E5-B5)*2/3</f>
        <v>47.391333333333328</v>
      </c>
      <c r="E5" s="10">
        <v>49.982999999999997</v>
      </c>
      <c r="F5" s="11">
        <f>$E$5+($M$5-$E$5)*1/8</f>
        <v>51.641874999999999</v>
      </c>
      <c r="G5" s="11">
        <f>$E$5+($M$5-$E$5)*2/8</f>
        <v>53.300749999999994</v>
      </c>
      <c r="H5" s="11">
        <f>$E$5+($M$5-$E$5)*3/8</f>
        <v>54.959624999999996</v>
      </c>
      <c r="I5" s="11">
        <f>$E$5+($M$5-$E$5)*4/8</f>
        <v>56.618499999999997</v>
      </c>
      <c r="J5" s="11">
        <f>$E$5+($M$5-$E$5)*5/8</f>
        <v>58.277374999999999</v>
      </c>
      <c r="K5" s="11">
        <f>$E$5+($M$5-$E$5)*6/8</f>
        <v>59.936250000000001</v>
      </c>
      <c r="L5" s="11">
        <f>$E$5+($M$5-$E$5)*7/8</f>
        <v>61.595124999999996</v>
      </c>
      <c r="M5" s="10">
        <v>63.253999999999998</v>
      </c>
      <c r="N5" s="11">
        <f>M5+(M5-L5)</f>
        <v>64.912875</v>
      </c>
      <c r="O5" s="11">
        <f>M5+(M5-L5)*2</f>
        <v>66.571750000000009</v>
      </c>
    </row>
    <row r="6" spans="1:15" x14ac:dyDescent="0.2">
      <c r="A6" s="8" t="s">
        <v>163</v>
      </c>
      <c r="B6" s="10">
        <v>15.614000000000001</v>
      </c>
      <c r="C6" s="11">
        <f>B6+(E6-B6)*1/3</f>
        <v>16.538666666666668</v>
      </c>
      <c r="D6" s="11">
        <f>B6+(E6-B6)*2/3</f>
        <v>17.463333333333335</v>
      </c>
      <c r="E6" s="10">
        <v>18.388000000000002</v>
      </c>
      <c r="F6" s="11">
        <f>$E$6+($M$6-$E$6)*1/8</f>
        <v>18.103375</v>
      </c>
      <c r="G6" s="11">
        <f>$E$6+($M$6-$E$6)*2/8</f>
        <v>17.818750000000001</v>
      </c>
      <c r="H6" s="11">
        <f>$E$6+($M$6-$E$6)*3/8</f>
        <v>17.534125000000003</v>
      </c>
      <c r="I6" s="11">
        <f>$E$6+($M$6-$E$6)*4/8</f>
        <v>17.249500000000001</v>
      </c>
      <c r="J6" s="11">
        <f>$E$6+($M$6-$E$6)*5/8</f>
        <v>16.964874999999999</v>
      </c>
      <c r="K6" s="11">
        <f>$E$6+($M$6-$E$6)*6/8</f>
        <v>16.680250000000001</v>
      </c>
      <c r="L6" s="11">
        <f>$E$6+($M$6-$E$6)*7/8</f>
        <v>16.395625000000003</v>
      </c>
      <c r="M6" s="10">
        <v>16.111000000000001</v>
      </c>
      <c r="N6" s="11">
        <f>M6+(M6-L6)</f>
        <v>15.826374999999999</v>
      </c>
      <c r="O6" s="11">
        <f>M6+(M6-L6)*2</f>
        <v>15.541749999999997</v>
      </c>
    </row>
    <row r="7" spans="1:15" x14ac:dyDescent="0.2">
      <c r="A7" s="8" t="s">
        <v>62</v>
      </c>
      <c r="B7" s="10">
        <v>42.75</v>
      </c>
      <c r="C7" s="10">
        <v>44.341000000000001</v>
      </c>
      <c r="D7" s="10">
        <v>45.442</v>
      </c>
      <c r="E7" s="10">
        <v>47.104999999999997</v>
      </c>
      <c r="F7" s="10">
        <v>48.633000000000003</v>
      </c>
      <c r="G7" s="10">
        <v>50.197600000000001</v>
      </c>
      <c r="H7" s="10">
        <v>51.987099999999998</v>
      </c>
      <c r="I7" s="10">
        <v>53.661099999999998</v>
      </c>
      <c r="J7" s="10">
        <v>55.571894</v>
      </c>
      <c r="K7" s="10">
        <v>56.451247000000002</v>
      </c>
      <c r="L7" s="10">
        <v>56.731214999999999</v>
      </c>
      <c r="M7" s="10">
        <v>56.742885999999999</v>
      </c>
      <c r="N7" s="10">
        <v>57.274531000000003</v>
      </c>
      <c r="O7" s="10">
        <v>57.719337000000003</v>
      </c>
    </row>
    <row r="8" spans="1:15" x14ac:dyDescent="0.2">
      <c r="A8" s="8" t="s">
        <v>83</v>
      </c>
      <c r="B8" s="10">
        <v>181.50200000000001</v>
      </c>
      <c r="C8" s="10">
        <v>195.97</v>
      </c>
      <c r="D8" s="11">
        <f>B8+(E8-B8)*2/3</f>
        <v>180.21455800000001</v>
      </c>
      <c r="E8" s="10">
        <v>179.57083700000001</v>
      </c>
      <c r="F8" s="10">
        <v>195.612673</v>
      </c>
      <c r="G8" s="10">
        <v>213.77993599999999</v>
      </c>
      <c r="H8" s="10">
        <v>230.51299499999999</v>
      </c>
      <c r="I8" s="10">
        <v>242.47811300000001</v>
      </c>
      <c r="J8" s="10">
        <v>254.51868899999999</v>
      </c>
      <c r="K8" s="10">
        <v>265.93563599999999</v>
      </c>
      <c r="L8" s="10">
        <v>277.873515</v>
      </c>
      <c r="M8" s="10">
        <v>288.54475500000001</v>
      </c>
      <c r="N8" s="10">
        <v>291.15021300000001</v>
      </c>
      <c r="O8" s="10">
        <v>289.11274700000001</v>
      </c>
    </row>
    <row r="9" spans="1:15" x14ac:dyDescent="0.2">
      <c r="A9" s="8" t="s">
        <v>248</v>
      </c>
      <c r="B9" s="10">
        <v>128.68100000000001</v>
      </c>
      <c r="C9" s="10">
        <v>132.637</v>
      </c>
      <c r="D9" s="10">
        <v>140.47399999999999</v>
      </c>
      <c r="E9" s="10">
        <v>152.27099999999999</v>
      </c>
      <c r="F9" s="10">
        <v>165.93100000000001</v>
      </c>
      <c r="G9" s="10">
        <v>180.67099999999999</v>
      </c>
      <c r="H9" s="10">
        <v>194.303</v>
      </c>
      <c r="I9" s="10">
        <v>205.05199999999999</v>
      </c>
      <c r="J9" s="10">
        <v>215.97300000000001</v>
      </c>
      <c r="K9" s="10">
        <v>227.726463</v>
      </c>
      <c r="L9" s="10">
        <v>238.466283</v>
      </c>
      <c r="M9" s="10">
        <v>250.13189399999999</v>
      </c>
      <c r="N9" s="10">
        <v>266.55709100000001</v>
      </c>
      <c r="O9" s="10">
        <v>282.33863100000002</v>
      </c>
    </row>
    <row r="10" spans="1:15" x14ac:dyDescent="0.2">
      <c r="A10" s="8" t="s">
        <v>181</v>
      </c>
      <c r="B10" s="10">
        <v>70.171000000000006</v>
      </c>
      <c r="C10" s="10">
        <v>72.966999999999999</v>
      </c>
      <c r="D10" s="10">
        <v>76.224000000000004</v>
      </c>
      <c r="E10" s="10">
        <v>83.805000000000007</v>
      </c>
      <c r="F10" s="10">
        <v>89.815060000000003</v>
      </c>
      <c r="G10" s="10">
        <v>94.091638000000003</v>
      </c>
      <c r="H10" s="10">
        <v>98.882534000000007</v>
      </c>
      <c r="I10" s="10">
        <v>104.344973</v>
      </c>
      <c r="J10" s="10">
        <v>111.573116</v>
      </c>
      <c r="K10" s="10">
        <v>116.807309</v>
      </c>
      <c r="L10" s="10">
        <v>120.754335</v>
      </c>
      <c r="M10" s="10">
        <v>123.53739899999999</v>
      </c>
      <c r="N10" s="10">
        <v>125.341354</v>
      </c>
      <c r="O10" s="10">
        <v>126.69978399999999</v>
      </c>
    </row>
    <row r="11" spans="1:15" x14ac:dyDescent="0.2">
      <c r="A11" s="8" t="s">
        <v>105</v>
      </c>
      <c r="B11" s="10">
        <v>507.959</v>
      </c>
      <c r="C11" s="10">
        <v>518.77</v>
      </c>
      <c r="D11" s="10">
        <v>532.60699999999997</v>
      </c>
      <c r="E11" s="10">
        <v>546.81500000000005</v>
      </c>
      <c r="F11" s="10">
        <v>608.65499999999997</v>
      </c>
      <c r="G11" s="10">
        <v>667.07</v>
      </c>
      <c r="H11" s="10">
        <v>715.18499999999995</v>
      </c>
      <c r="I11" s="10">
        <v>818.31500000000005</v>
      </c>
      <c r="J11" s="10">
        <v>916.39499999999998</v>
      </c>
      <c r="K11" s="10">
        <v>981.23500000000001</v>
      </c>
      <c r="L11" s="10">
        <v>1051.04</v>
      </c>
      <c r="M11" s="10">
        <v>1135.1849999999999</v>
      </c>
      <c r="N11" s="10">
        <v>1204.855</v>
      </c>
      <c r="O11" s="10">
        <v>1262.645</v>
      </c>
    </row>
    <row r="12" spans="1:15" x14ac:dyDescent="0.2">
      <c r="A12" s="8" t="s">
        <v>189</v>
      </c>
      <c r="B12" s="11">
        <f>$E12-($F12-$E12)*3</f>
        <v>257</v>
      </c>
      <c r="C12" s="11">
        <f>$E12-($F12-$E12)*2</f>
        <v>291</v>
      </c>
      <c r="D12" s="11">
        <f>$E12-($F12-$E12)*1</f>
        <v>325</v>
      </c>
      <c r="E12" s="10">
        <v>359</v>
      </c>
      <c r="F12" s="10">
        <v>393</v>
      </c>
      <c r="G12" s="10">
        <v>434</v>
      </c>
      <c r="H12" s="10">
        <v>485</v>
      </c>
      <c r="I12" s="10">
        <v>541</v>
      </c>
      <c r="J12" s="10">
        <v>607</v>
      </c>
      <c r="K12" s="10">
        <v>679</v>
      </c>
      <c r="L12" s="10">
        <v>755</v>
      </c>
      <c r="M12" s="10">
        <v>839</v>
      </c>
      <c r="N12" s="10">
        <v>927</v>
      </c>
      <c r="O12" s="10">
        <v>1007.702</v>
      </c>
    </row>
    <row r="13" spans="1:15" x14ac:dyDescent="0.2">
      <c r="A13" s="8" t="s">
        <v>71</v>
      </c>
      <c r="B13" s="11">
        <f>$E13-($F13-$E13)*3</f>
        <v>24.489592999999999</v>
      </c>
      <c r="C13" s="11">
        <f>$E13-($F13-$E13)*2</f>
        <v>29.475805999999999</v>
      </c>
      <c r="D13" s="11">
        <f>$E13-($F13-$E13)*1</f>
        <v>34.462018999999998</v>
      </c>
      <c r="E13" s="10">
        <v>39.448231999999997</v>
      </c>
      <c r="F13" s="10">
        <v>44.434444999999997</v>
      </c>
      <c r="G13" s="10">
        <v>50.386898000000002</v>
      </c>
      <c r="H13" s="10">
        <v>57.49494</v>
      </c>
      <c r="I13" s="10">
        <v>65.705963999999994</v>
      </c>
      <c r="J13" s="10">
        <v>74.711540999999997</v>
      </c>
      <c r="K13" s="10">
        <v>85.219116999999997</v>
      </c>
      <c r="L13" s="10">
        <v>99.060351999999995</v>
      </c>
      <c r="M13" s="10">
        <v>114.578478</v>
      </c>
      <c r="N13" s="10">
        <v>128.69028499999999</v>
      </c>
      <c r="O13" s="10">
        <v>146.34295800000001</v>
      </c>
    </row>
    <row r="14" spans="1:15" x14ac:dyDescent="0.2">
      <c r="A14" s="8" t="s">
        <v>14</v>
      </c>
      <c r="B14" s="11">
        <f>$E14-($F14-$E14)*3</f>
        <v>33.779295999999995</v>
      </c>
      <c r="C14" s="11">
        <f>$E14-($F14-$E14)*2</f>
        <v>37.734851999999997</v>
      </c>
      <c r="D14" s="11">
        <f>$E14-($F14-$E14)*1</f>
        <v>41.690407999999998</v>
      </c>
      <c r="E14" s="10">
        <v>45.645963999999999</v>
      </c>
      <c r="F14" s="10">
        <v>49.601520000000001</v>
      </c>
      <c r="G14" s="10">
        <v>54.621538000000001</v>
      </c>
      <c r="H14" s="10">
        <v>60.332116999999997</v>
      </c>
      <c r="I14" s="10">
        <v>67.402620999999996</v>
      </c>
      <c r="J14" s="10">
        <v>76.253309999999999</v>
      </c>
      <c r="K14" s="10">
        <v>88.076995999999994</v>
      </c>
      <c r="L14" s="10">
        <v>99.752733000000006</v>
      </c>
      <c r="M14" s="10">
        <v>109.896945</v>
      </c>
      <c r="N14" s="10">
        <v>119.186448</v>
      </c>
      <c r="O14" s="10">
        <v>130.40659400000001</v>
      </c>
    </row>
    <row r="15" spans="1:15" x14ac:dyDescent="0.2">
      <c r="A15" s="8" t="s">
        <v>124</v>
      </c>
      <c r="B15" s="10">
        <v>66.153999999999996</v>
      </c>
      <c r="C15" s="10">
        <v>70.174999999999997</v>
      </c>
      <c r="D15" s="10">
        <v>73.331999999999994</v>
      </c>
      <c r="E15" s="10">
        <v>79.043000000000006</v>
      </c>
      <c r="F15" s="10">
        <v>86.807000000000002</v>
      </c>
      <c r="G15" s="10">
        <v>95.254000000000005</v>
      </c>
      <c r="H15" s="10">
        <v>105.093</v>
      </c>
      <c r="I15" s="10">
        <v>116.044</v>
      </c>
      <c r="J15" s="10">
        <v>130.297</v>
      </c>
      <c r="K15" s="10">
        <v>146.995</v>
      </c>
      <c r="L15" s="10">
        <v>163.40299999999999</v>
      </c>
      <c r="M15" s="10">
        <v>178.5</v>
      </c>
      <c r="N15" s="10">
        <v>194.755</v>
      </c>
      <c r="O15" s="10">
        <v>206.26499999999999</v>
      </c>
    </row>
    <row r="16" spans="1:15" x14ac:dyDescent="0.2">
      <c r="A16" s="8" t="s">
        <v>205</v>
      </c>
      <c r="B16" s="10">
        <v>37.911000000000001</v>
      </c>
      <c r="C16" s="10">
        <v>41.113999999999997</v>
      </c>
      <c r="D16" s="10">
        <v>46.215000000000003</v>
      </c>
      <c r="E16" s="10">
        <v>53.443075</v>
      </c>
      <c r="F16" s="10">
        <v>61.773546000000003</v>
      </c>
      <c r="G16" s="10">
        <v>71.694810000000004</v>
      </c>
      <c r="H16" s="10">
        <v>83.092907999999994</v>
      </c>
      <c r="I16" s="10">
        <v>95.684297000000001</v>
      </c>
      <c r="J16" s="10">
        <v>108.82373200000001</v>
      </c>
      <c r="K16" s="10">
        <v>122.95813200000001</v>
      </c>
      <c r="L16" s="10">
        <v>137.302933</v>
      </c>
      <c r="M16" s="10">
        <v>151.083809</v>
      </c>
      <c r="N16" s="10">
        <v>163.54250099999999</v>
      </c>
      <c r="O16" s="10">
        <v>175.55277100000001</v>
      </c>
    </row>
    <row r="17" spans="1:15" x14ac:dyDescent="0.2">
      <c r="A17" s="8" t="s">
        <v>253</v>
      </c>
      <c r="B17" s="11">
        <f>SUM(B18:B19)</f>
        <v>26.505278999999998</v>
      </c>
      <c r="C17" s="11">
        <f>SUM(C18:C19)</f>
        <v>26.361566</v>
      </c>
      <c r="D17" s="11">
        <f>SUM(D18:D19)</f>
        <v>28.019853000000001</v>
      </c>
      <c r="E17" s="10">
        <v>30.316911000000001</v>
      </c>
      <c r="F17" s="10">
        <v>30.391261</v>
      </c>
      <c r="G17" s="10">
        <v>35.176048999999999</v>
      </c>
      <c r="H17" s="10">
        <v>40.573751000000001</v>
      </c>
      <c r="I17" s="10">
        <v>46.152901999999997</v>
      </c>
      <c r="J17" s="10">
        <v>51.082307999999998</v>
      </c>
      <c r="K17" s="10">
        <v>55.237625999999999</v>
      </c>
      <c r="L17" s="10">
        <v>59.287419999999997</v>
      </c>
      <c r="M17" s="10">
        <v>62.887546</v>
      </c>
      <c r="N17" s="10">
        <v>66.826002000000003</v>
      </c>
      <c r="O17" s="10">
        <v>68.998765000000006</v>
      </c>
    </row>
    <row r="18" spans="1:15" x14ac:dyDescent="0.2">
      <c r="A18" s="8" t="s">
        <v>251</v>
      </c>
      <c r="B18" s="11">
        <f>$E18-($F18-$E18)*3</f>
        <v>11.366278999999999</v>
      </c>
      <c r="C18" s="11">
        <f>$E18-($F18-$E18)*2</f>
        <v>10.734565999999999</v>
      </c>
      <c r="D18" s="11">
        <f>$E18-($F18-$E18)*1</f>
        <v>10.102853</v>
      </c>
      <c r="E18" s="10">
        <v>9.4711400000000001</v>
      </c>
      <c r="F18" s="10">
        <v>8.8394270000000006</v>
      </c>
      <c r="G18" s="10">
        <v>10.391909</v>
      </c>
      <c r="H18" s="10">
        <v>11.868751</v>
      </c>
      <c r="I18" s="10">
        <v>13.911902</v>
      </c>
      <c r="J18" s="10">
        <v>15.801308000000001</v>
      </c>
      <c r="K18" s="10">
        <v>17.113626</v>
      </c>
      <c r="L18" s="10">
        <v>18.48142</v>
      </c>
      <c r="M18" s="10">
        <v>20.018546000000001</v>
      </c>
      <c r="N18" s="10">
        <v>21.561855999999999</v>
      </c>
      <c r="O18" s="10">
        <v>21.647682</v>
      </c>
    </row>
    <row r="19" spans="1:15" x14ac:dyDescent="0.2">
      <c r="A19" s="8" t="s">
        <v>252</v>
      </c>
      <c r="B19" s="10">
        <v>15.138999999999999</v>
      </c>
      <c r="C19" s="10">
        <v>15.627000000000001</v>
      </c>
      <c r="D19" s="10">
        <v>17.917000000000002</v>
      </c>
      <c r="E19" s="10">
        <v>20.845770999999999</v>
      </c>
      <c r="F19" s="10">
        <v>21.551833999999999</v>
      </c>
      <c r="G19" s="10">
        <v>24.784140000000001</v>
      </c>
      <c r="H19" s="10">
        <v>28.704999999999998</v>
      </c>
      <c r="I19" s="10">
        <v>32.241</v>
      </c>
      <c r="J19" s="10">
        <v>35.280999999999999</v>
      </c>
      <c r="K19" s="10">
        <v>38.124000000000002</v>
      </c>
      <c r="L19" s="10">
        <v>40.805999999999997</v>
      </c>
      <c r="M19" s="10">
        <v>42.869</v>
      </c>
      <c r="N19" s="10">
        <v>45.264145999999997</v>
      </c>
      <c r="O19" s="10">
        <v>47.351083000000003</v>
      </c>
    </row>
    <row r="20" spans="1:15" x14ac:dyDescent="0.2">
      <c r="A20" s="8" t="s">
        <v>87</v>
      </c>
      <c r="B20" s="11">
        <f>$E20-($F20-$E20)*3</f>
        <v>20.810821999999987</v>
      </c>
      <c r="C20" s="11">
        <f>$E20-($F20-$E20)*2</f>
        <v>24.472860999999991</v>
      </c>
      <c r="D20" s="11">
        <f>$E20-($F20-$E20)*1</f>
        <v>28.134899999999995</v>
      </c>
      <c r="E20" s="10">
        <v>31.796938999999998</v>
      </c>
      <c r="F20" s="10">
        <v>35.458978000000002</v>
      </c>
      <c r="G20" s="10">
        <v>39.914593000000004</v>
      </c>
      <c r="H20" s="10">
        <v>45.020052</v>
      </c>
      <c r="I20" s="10">
        <v>51.027515999999999</v>
      </c>
      <c r="J20" s="10">
        <v>58.522112</v>
      </c>
      <c r="K20" s="10">
        <v>68.550274000000002</v>
      </c>
      <c r="L20" s="10">
        <v>77.573154000000002</v>
      </c>
      <c r="M20" s="10">
        <v>88.510354000000007</v>
      </c>
      <c r="N20" s="10">
        <v>100.960105</v>
      </c>
      <c r="O20" s="10">
        <v>114.30670000000001</v>
      </c>
    </row>
    <row r="21" spans="1:15" x14ac:dyDescent="0.2">
      <c r="A21" s="8" t="s">
        <v>254</v>
      </c>
      <c r="B21" s="10">
        <f t="shared" ref="B21:O21" si="0">SUM(B2:B20)</f>
        <v>1638.380269</v>
      </c>
      <c r="C21" s="10">
        <f t="shared" si="0"/>
        <v>1731.7799843333332</v>
      </c>
      <c r="D21" s="10">
        <f t="shared" si="0"/>
        <v>1800.5722576666665</v>
      </c>
      <c r="E21" s="10">
        <f t="shared" si="0"/>
        <v>1907.2791140000002</v>
      </c>
      <c r="F21" s="10">
        <f t="shared" si="0"/>
        <v>2074.8192749999998</v>
      </c>
      <c r="G21" s="10">
        <f t="shared" si="0"/>
        <v>2263.6764800000005</v>
      </c>
      <c r="H21" s="10">
        <f t="shared" si="0"/>
        <v>2459.2967489999992</v>
      </c>
      <c r="I21" s="10">
        <f t="shared" si="0"/>
        <v>2711.0915519999999</v>
      </c>
      <c r="J21" s="10">
        <f t="shared" si="0"/>
        <v>2974.7020120000002</v>
      </c>
      <c r="K21" s="10">
        <f t="shared" si="0"/>
        <v>3214.5285730000001</v>
      </c>
      <c r="L21" s="10">
        <f t="shared" si="0"/>
        <v>3462.9994809999998</v>
      </c>
      <c r="M21" s="10">
        <f t="shared" si="0"/>
        <v>3734.460474</v>
      </c>
      <c r="N21" s="10">
        <f t="shared" si="0"/>
        <v>3991.9332249999998</v>
      </c>
      <c r="O21" s="10">
        <f t="shared" si="0"/>
        <v>4220.2945570000002</v>
      </c>
    </row>
    <row r="22" spans="1:15" x14ac:dyDescent="0.2">
      <c r="A22" s="8" t="s">
        <v>257</v>
      </c>
      <c r="B22" s="11">
        <f>C22-(D22-C22)</f>
        <v>2098.5</v>
      </c>
      <c r="C22" s="10">
        <v>2240</v>
      </c>
      <c r="D22" s="11">
        <f>AVERAGE(E22,C22)</f>
        <v>2381.5</v>
      </c>
      <c r="E22" s="10">
        <v>2523</v>
      </c>
      <c r="F22" s="11">
        <f>AVERAGE(G22,E22)</f>
        <v>2771</v>
      </c>
      <c r="G22" s="10">
        <v>3019</v>
      </c>
      <c r="H22" s="11">
        <f>AVERAGE(I22,G22)</f>
        <v>3358</v>
      </c>
      <c r="I22" s="10">
        <v>3697</v>
      </c>
      <c r="J22" s="11">
        <f>AVERAGE(K22,I22)</f>
        <v>4072</v>
      </c>
      <c r="K22" s="10">
        <v>4447</v>
      </c>
      <c r="L22" s="11">
        <f>AVERAGE(M22,K22)</f>
        <v>4871</v>
      </c>
      <c r="M22" s="10">
        <v>5295</v>
      </c>
      <c r="N22" s="10">
        <v>5666</v>
      </c>
      <c r="O22" s="10">
        <v>6055</v>
      </c>
    </row>
    <row r="23" spans="1:15" x14ac:dyDescent="0.2">
      <c r="H23" s="9"/>
    </row>
    <row r="24" spans="1:15" x14ac:dyDescent="0.2">
      <c r="A24" s="7" t="s">
        <v>246</v>
      </c>
    </row>
    <row r="25" spans="1:15" x14ac:dyDescent="0.2">
      <c r="A25" s="8" t="s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48" sqref="E248"/>
    </sheetView>
  </sheetViews>
  <sheetFormatPr defaultColWidth="9.140625" defaultRowHeight="12.75" customHeight="1" x14ac:dyDescent="0.2"/>
  <cols>
    <col min="1" max="1" width="30" customWidth="1"/>
    <col min="2" max="2" width="13.5703125" style="3" bestFit="1" customWidth="1"/>
    <col min="3" max="11" width="12" style="3" bestFit="1" customWidth="1"/>
    <col min="12" max="15" width="13.5703125" style="3" bestFit="1" customWidth="1"/>
  </cols>
  <sheetData>
    <row r="1" spans="1:15" s="6" customFormat="1" x14ac:dyDescent="0.2">
      <c r="A1" s="4" t="s">
        <v>207</v>
      </c>
      <c r="B1" s="5">
        <v>1936</v>
      </c>
      <c r="C1" s="5">
        <v>1940</v>
      </c>
      <c r="D1" s="5">
        <v>1945</v>
      </c>
      <c r="E1" s="5">
        <v>1950</v>
      </c>
      <c r="F1" s="5">
        <v>1955</v>
      </c>
      <c r="G1" s="5">
        <v>1960</v>
      </c>
      <c r="H1" s="5">
        <v>1965</v>
      </c>
      <c r="I1" s="5">
        <v>1970</v>
      </c>
      <c r="J1" s="5">
        <v>1975</v>
      </c>
      <c r="K1" s="5">
        <v>1980</v>
      </c>
      <c r="L1" s="5">
        <v>1985</v>
      </c>
      <c r="M1" s="5">
        <v>1990</v>
      </c>
      <c r="N1" s="5">
        <v>1995</v>
      </c>
      <c r="O1" s="5">
        <v>2000</v>
      </c>
    </row>
    <row r="2" spans="1:15" x14ac:dyDescent="0.2">
      <c r="A2" s="1" t="s">
        <v>105</v>
      </c>
      <c r="B2" s="2">
        <v>507959000</v>
      </c>
      <c r="C2" s="2">
        <v>518770000</v>
      </c>
      <c r="D2" s="2">
        <v>532607000</v>
      </c>
      <c r="E2" s="2">
        <v>546815000</v>
      </c>
      <c r="F2" s="2">
        <v>608655000</v>
      </c>
      <c r="G2" s="2">
        <v>667070000</v>
      </c>
      <c r="H2" s="2">
        <v>715185000</v>
      </c>
      <c r="I2" s="2">
        <v>818315000</v>
      </c>
      <c r="J2" s="2">
        <v>916395000</v>
      </c>
      <c r="K2" s="2">
        <v>981235000</v>
      </c>
      <c r="L2" s="2">
        <v>1051040000</v>
      </c>
      <c r="M2" s="2">
        <v>1135185000</v>
      </c>
      <c r="N2" s="2">
        <v>1204855000</v>
      </c>
      <c r="O2" s="2">
        <v>1262645000</v>
      </c>
    </row>
    <row r="3" spans="1:15" x14ac:dyDescent="0.2">
      <c r="A3" s="1" t="s">
        <v>189</v>
      </c>
      <c r="E3" s="2">
        <v>359000000</v>
      </c>
      <c r="F3" s="2">
        <v>393000000</v>
      </c>
      <c r="G3" s="2">
        <v>434000000</v>
      </c>
      <c r="H3" s="2">
        <v>485000000</v>
      </c>
      <c r="I3" s="2">
        <v>541000000</v>
      </c>
      <c r="J3" s="2">
        <v>607000000</v>
      </c>
      <c r="K3" s="2">
        <v>679000000</v>
      </c>
      <c r="L3" s="2">
        <v>755000000</v>
      </c>
      <c r="M3" s="2">
        <v>839000000</v>
      </c>
      <c r="N3" s="2">
        <v>927000000</v>
      </c>
      <c r="O3" s="2">
        <v>1007702000</v>
      </c>
    </row>
    <row r="4" spans="1:15" x14ac:dyDescent="0.2">
      <c r="A4" s="1" t="s">
        <v>83</v>
      </c>
      <c r="B4" s="2">
        <v>181502000</v>
      </c>
      <c r="C4" s="2">
        <v>195970000</v>
      </c>
      <c r="E4" s="2">
        <v>179570837</v>
      </c>
      <c r="F4" s="2">
        <v>195612673</v>
      </c>
      <c r="G4" s="2">
        <v>213779936</v>
      </c>
      <c r="H4" s="2">
        <v>230512995</v>
      </c>
      <c r="I4" s="2">
        <v>242478113</v>
      </c>
      <c r="J4" s="2">
        <v>254518689</v>
      </c>
      <c r="K4" s="2">
        <v>265935636</v>
      </c>
      <c r="L4" s="2">
        <v>277873515</v>
      </c>
      <c r="M4" s="2">
        <v>288544755</v>
      </c>
      <c r="N4" s="2">
        <v>291150213</v>
      </c>
      <c r="O4" s="2">
        <v>289112747</v>
      </c>
    </row>
    <row r="5" spans="1:15" x14ac:dyDescent="0.2">
      <c r="A5" s="1" t="s">
        <v>148</v>
      </c>
      <c r="B5" s="2">
        <v>128681000</v>
      </c>
      <c r="C5" s="2">
        <v>132637000</v>
      </c>
      <c r="D5" s="2">
        <v>140474000</v>
      </c>
      <c r="E5" s="2">
        <v>152271000</v>
      </c>
      <c r="F5" s="2">
        <v>165931000</v>
      </c>
      <c r="G5" s="2">
        <v>180671000</v>
      </c>
      <c r="H5" s="2">
        <v>194303000</v>
      </c>
      <c r="I5" s="2">
        <v>205052000</v>
      </c>
      <c r="J5" s="2">
        <v>215973000</v>
      </c>
      <c r="K5" s="2">
        <v>227726463</v>
      </c>
      <c r="L5" s="2">
        <v>238466283</v>
      </c>
      <c r="M5" s="2">
        <v>250131894</v>
      </c>
      <c r="N5" s="2">
        <v>266557091</v>
      </c>
      <c r="O5" s="2">
        <v>282338631</v>
      </c>
    </row>
    <row r="6" spans="1:15" x14ac:dyDescent="0.2">
      <c r="A6" s="1" t="s">
        <v>124</v>
      </c>
      <c r="B6" s="2">
        <v>66154000</v>
      </c>
      <c r="C6" s="2">
        <v>70175000</v>
      </c>
      <c r="D6" s="2">
        <v>73332000</v>
      </c>
      <c r="E6" s="2">
        <v>79043000</v>
      </c>
      <c r="F6" s="2">
        <v>86807000</v>
      </c>
      <c r="G6" s="2">
        <v>95254000</v>
      </c>
      <c r="H6" s="2">
        <v>105093000</v>
      </c>
      <c r="I6" s="2">
        <v>116044000</v>
      </c>
      <c r="J6" s="2">
        <v>130297000</v>
      </c>
      <c r="K6" s="2">
        <v>146995000</v>
      </c>
      <c r="L6" s="2">
        <v>163403000</v>
      </c>
      <c r="M6" s="2">
        <v>178500000</v>
      </c>
      <c r="N6" s="2">
        <v>194755000</v>
      </c>
      <c r="O6" s="2">
        <v>206265000</v>
      </c>
    </row>
    <row r="7" spans="1:15" x14ac:dyDescent="0.2">
      <c r="A7" s="1" t="s">
        <v>205</v>
      </c>
      <c r="B7" s="2">
        <v>37911000</v>
      </c>
      <c r="C7" s="2">
        <v>41114000</v>
      </c>
      <c r="D7" s="2">
        <v>46215000</v>
      </c>
      <c r="E7" s="2">
        <v>53443075</v>
      </c>
      <c r="F7" s="2">
        <v>61773546</v>
      </c>
      <c r="G7" s="2">
        <v>71694810</v>
      </c>
      <c r="H7" s="2">
        <v>83092908</v>
      </c>
      <c r="I7" s="2">
        <v>95684297</v>
      </c>
      <c r="J7" s="2">
        <v>108823732</v>
      </c>
      <c r="K7" s="2">
        <v>122958132</v>
      </c>
      <c r="L7" s="2">
        <v>137302933</v>
      </c>
      <c r="M7" s="2">
        <v>151083809</v>
      </c>
      <c r="N7" s="2">
        <v>163542501</v>
      </c>
      <c r="O7" s="2">
        <v>175552771</v>
      </c>
    </row>
    <row r="8" spans="1:15" x14ac:dyDescent="0.2">
      <c r="A8" s="1" t="s">
        <v>48</v>
      </c>
      <c r="E8" s="2">
        <v>101936816</v>
      </c>
      <c r="F8" s="2">
        <v>111125498</v>
      </c>
      <c r="G8" s="2">
        <v>119631633</v>
      </c>
      <c r="H8" s="2">
        <v>126541293</v>
      </c>
      <c r="I8" s="2">
        <v>130245476</v>
      </c>
      <c r="J8" s="2">
        <v>134293372</v>
      </c>
      <c r="K8" s="2">
        <v>139038849</v>
      </c>
      <c r="L8" s="2">
        <v>143937997</v>
      </c>
      <c r="M8" s="2">
        <v>147974148</v>
      </c>
      <c r="N8" s="2">
        <v>148495015</v>
      </c>
      <c r="O8" s="2">
        <v>146731774</v>
      </c>
    </row>
    <row r="9" spans="1:15" x14ac:dyDescent="0.2">
      <c r="A9" s="1" t="s">
        <v>71</v>
      </c>
      <c r="E9" s="2">
        <v>39448232</v>
      </c>
      <c r="F9" s="2">
        <v>44434445</v>
      </c>
      <c r="G9" s="2">
        <v>50386898</v>
      </c>
      <c r="H9" s="2">
        <v>57494940</v>
      </c>
      <c r="I9" s="2">
        <v>65705964</v>
      </c>
      <c r="J9" s="2">
        <v>74711541</v>
      </c>
      <c r="K9" s="2">
        <v>85219117</v>
      </c>
      <c r="L9" s="2">
        <v>99060352</v>
      </c>
      <c r="M9" s="2">
        <v>114578478</v>
      </c>
      <c r="N9" s="2">
        <v>128690285</v>
      </c>
      <c r="O9" s="2">
        <v>146342958</v>
      </c>
    </row>
    <row r="10" spans="1:15" x14ac:dyDescent="0.2">
      <c r="A10" s="1" t="s">
        <v>14</v>
      </c>
      <c r="E10" s="2">
        <v>45645964</v>
      </c>
      <c r="F10" s="2">
        <v>49601520</v>
      </c>
      <c r="G10" s="2">
        <v>54621538</v>
      </c>
      <c r="H10" s="2">
        <v>60332117</v>
      </c>
      <c r="I10" s="2">
        <v>67402621</v>
      </c>
      <c r="J10" s="2">
        <v>76253310</v>
      </c>
      <c r="K10" s="2">
        <v>88076996</v>
      </c>
      <c r="L10" s="2">
        <v>99752733</v>
      </c>
      <c r="M10" s="2">
        <v>109896945</v>
      </c>
      <c r="N10" s="2">
        <v>119186448</v>
      </c>
      <c r="O10" s="2">
        <v>130406594</v>
      </c>
    </row>
    <row r="11" spans="1:15" x14ac:dyDescent="0.2">
      <c r="A11" s="1" t="s">
        <v>181</v>
      </c>
      <c r="B11" s="2">
        <v>70171000</v>
      </c>
      <c r="C11" s="2">
        <v>72967000</v>
      </c>
      <c r="D11" s="2">
        <v>76224000</v>
      </c>
      <c r="E11" s="2">
        <v>83805000</v>
      </c>
      <c r="F11" s="2">
        <v>89815060</v>
      </c>
      <c r="G11" s="2">
        <v>94091638</v>
      </c>
      <c r="H11" s="2">
        <v>98882534</v>
      </c>
      <c r="I11" s="2">
        <v>104344973</v>
      </c>
      <c r="J11" s="2">
        <v>111573116</v>
      </c>
      <c r="K11" s="2">
        <v>116807309</v>
      </c>
      <c r="L11" s="2">
        <v>120754335</v>
      </c>
      <c r="M11" s="2">
        <v>123537399</v>
      </c>
      <c r="N11" s="2">
        <v>125341354</v>
      </c>
      <c r="O11" s="2">
        <v>126699784</v>
      </c>
    </row>
    <row r="12" spans="1:15" x14ac:dyDescent="0.2">
      <c r="A12" s="1" t="s">
        <v>87</v>
      </c>
      <c r="E12" s="2">
        <v>31796939</v>
      </c>
      <c r="F12" s="2">
        <v>35458978</v>
      </c>
      <c r="G12" s="2">
        <v>39914593</v>
      </c>
      <c r="H12" s="2">
        <v>45020052</v>
      </c>
      <c r="I12" s="2">
        <v>51027516</v>
      </c>
      <c r="J12" s="2">
        <v>58522112</v>
      </c>
      <c r="K12" s="2">
        <v>68550274</v>
      </c>
      <c r="L12" s="2">
        <v>77573154</v>
      </c>
      <c r="M12" s="2">
        <v>88510354</v>
      </c>
      <c r="N12" s="2">
        <v>100960105</v>
      </c>
      <c r="O12" s="2">
        <v>114306700</v>
      </c>
    </row>
    <row r="13" spans="1:15" x14ac:dyDescent="0.2">
      <c r="A13" s="1" t="s">
        <v>23</v>
      </c>
      <c r="B13" s="2">
        <v>19040000</v>
      </c>
      <c r="C13" s="2">
        <v>20393000</v>
      </c>
      <c r="D13" s="2">
        <v>23724000</v>
      </c>
      <c r="E13" s="2">
        <v>28485180</v>
      </c>
      <c r="F13" s="2">
        <v>32929914</v>
      </c>
      <c r="G13" s="2">
        <v>38578505</v>
      </c>
      <c r="H13" s="2">
        <v>45142399</v>
      </c>
      <c r="I13" s="2">
        <v>52775158</v>
      </c>
      <c r="J13" s="2">
        <v>60678045</v>
      </c>
      <c r="K13" s="2">
        <v>68347479</v>
      </c>
      <c r="L13" s="2">
        <v>76767225</v>
      </c>
      <c r="M13" s="2">
        <v>84913652</v>
      </c>
      <c r="N13" s="2">
        <v>92880353</v>
      </c>
      <c r="O13" s="2">
        <v>99926620</v>
      </c>
    </row>
    <row r="14" spans="1:15" x14ac:dyDescent="0.2">
      <c r="A14" s="1" t="s">
        <v>179</v>
      </c>
      <c r="B14" s="2">
        <v>67349000</v>
      </c>
      <c r="C14" s="2">
        <v>69835000</v>
      </c>
      <c r="D14" s="2">
        <v>67000000</v>
      </c>
      <c r="E14" s="2">
        <v>68374572</v>
      </c>
      <c r="F14" s="2">
        <v>70195612</v>
      </c>
      <c r="G14" s="2">
        <v>72480869</v>
      </c>
      <c r="H14" s="2">
        <v>75638851</v>
      </c>
      <c r="I14" s="2">
        <v>77783164</v>
      </c>
      <c r="J14" s="2">
        <v>78682325</v>
      </c>
      <c r="K14" s="2">
        <v>78297904</v>
      </c>
      <c r="L14" s="2">
        <v>77684907</v>
      </c>
      <c r="M14" s="2">
        <v>79380394</v>
      </c>
      <c r="N14" s="2">
        <v>81653702</v>
      </c>
      <c r="O14" s="2">
        <v>82187909</v>
      </c>
    </row>
    <row r="15" spans="1:15" x14ac:dyDescent="0.2">
      <c r="A15" s="1" t="s">
        <v>1</v>
      </c>
      <c r="B15" s="2">
        <v>15199000</v>
      </c>
      <c r="C15" s="2">
        <v>16585000</v>
      </c>
      <c r="D15" s="2">
        <v>18228000</v>
      </c>
      <c r="E15" s="2">
        <v>21131264</v>
      </c>
      <c r="F15" s="2">
        <v>24553055</v>
      </c>
      <c r="G15" s="2">
        <v>28528939</v>
      </c>
      <c r="H15" s="2">
        <v>33267569</v>
      </c>
      <c r="I15" s="2">
        <v>38603696</v>
      </c>
      <c r="J15" s="2">
        <v>44336842</v>
      </c>
      <c r="K15" s="2">
        <v>50940182</v>
      </c>
      <c r="L15" s="2">
        <v>57288037</v>
      </c>
      <c r="M15" s="2">
        <v>64318120</v>
      </c>
      <c r="N15" s="2">
        <v>71717437</v>
      </c>
      <c r="O15" s="2">
        <v>79739825</v>
      </c>
    </row>
    <row r="16" spans="1:15" x14ac:dyDescent="0.2">
      <c r="A16" s="1" t="s">
        <v>220</v>
      </c>
      <c r="E16" s="2">
        <v>25348144</v>
      </c>
      <c r="F16" s="2">
        <v>27738063</v>
      </c>
      <c r="G16" s="2">
        <v>31656282</v>
      </c>
      <c r="H16" s="2">
        <v>37258369</v>
      </c>
      <c r="I16" s="2">
        <v>42576676</v>
      </c>
      <c r="J16" s="2">
        <v>48075207</v>
      </c>
      <c r="K16" s="2">
        <v>53715202</v>
      </c>
      <c r="L16" s="2">
        <v>60093068</v>
      </c>
      <c r="M16" s="2">
        <v>67282704</v>
      </c>
      <c r="N16" s="2">
        <v>73772337</v>
      </c>
      <c r="O16" s="2">
        <v>79060410</v>
      </c>
    </row>
    <row r="17" spans="1:15" x14ac:dyDescent="0.2">
      <c r="A17" s="1" t="s">
        <v>47</v>
      </c>
      <c r="E17" s="2">
        <v>21197691</v>
      </c>
      <c r="F17" s="2">
        <v>23855527</v>
      </c>
      <c r="G17" s="2">
        <v>26846610</v>
      </c>
      <c r="H17" s="2">
        <v>30265148</v>
      </c>
      <c r="I17" s="2">
        <v>33574026</v>
      </c>
      <c r="J17" s="2">
        <v>36952499</v>
      </c>
      <c r="K17" s="2">
        <v>42634215</v>
      </c>
      <c r="L17" s="2">
        <v>50052381</v>
      </c>
      <c r="M17" s="2">
        <v>56694413</v>
      </c>
      <c r="N17" s="2">
        <v>63321615</v>
      </c>
      <c r="O17" s="2">
        <v>70492342</v>
      </c>
    </row>
    <row r="18" spans="1:15" x14ac:dyDescent="0.2">
      <c r="A18" s="1" t="s">
        <v>185</v>
      </c>
      <c r="E18" s="2">
        <v>21577072</v>
      </c>
      <c r="F18" s="2">
        <v>23489007</v>
      </c>
      <c r="G18" s="2">
        <v>25783370</v>
      </c>
      <c r="H18" s="2">
        <v>28486709</v>
      </c>
      <c r="I18" s="2">
        <v>31628964</v>
      </c>
      <c r="J18" s="2">
        <v>35396905</v>
      </c>
      <c r="K18" s="2">
        <v>38605198</v>
      </c>
      <c r="L18" s="2">
        <v>43487134</v>
      </c>
      <c r="M18" s="2">
        <v>51193511</v>
      </c>
      <c r="N18" s="2">
        <v>60487061</v>
      </c>
      <c r="O18" s="2">
        <v>69046633</v>
      </c>
    </row>
    <row r="19" spans="1:15" x14ac:dyDescent="0.2">
      <c r="A19" s="1" t="s">
        <v>27</v>
      </c>
      <c r="E19" s="2">
        <v>30316911</v>
      </c>
      <c r="F19" s="2">
        <v>30391261</v>
      </c>
      <c r="G19" s="2">
        <v>35176049</v>
      </c>
      <c r="H19" s="2">
        <v>40573751</v>
      </c>
      <c r="I19" s="2">
        <v>46152902</v>
      </c>
      <c r="J19" s="2">
        <v>51082308</v>
      </c>
      <c r="K19" s="2">
        <v>55237626</v>
      </c>
      <c r="L19" s="2">
        <v>59287420</v>
      </c>
      <c r="M19" s="2">
        <v>62887546</v>
      </c>
      <c r="N19" s="2">
        <v>66826002</v>
      </c>
      <c r="O19" s="2">
        <v>68998765</v>
      </c>
    </row>
    <row r="20" spans="1:15" x14ac:dyDescent="0.2">
      <c r="A20" s="1" t="s">
        <v>135</v>
      </c>
      <c r="B20" s="2">
        <v>16434000</v>
      </c>
      <c r="C20" s="2">
        <v>17821000</v>
      </c>
      <c r="D20" s="2">
        <v>18790000</v>
      </c>
      <c r="E20" s="2">
        <v>21121639</v>
      </c>
      <c r="F20" s="2">
        <v>24144571</v>
      </c>
      <c r="G20" s="2">
        <v>28217122</v>
      </c>
      <c r="H20" s="2">
        <v>31950718</v>
      </c>
      <c r="I20" s="2">
        <v>35758382</v>
      </c>
      <c r="J20" s="2">
        <v>40529798</v>
      </c>
      <c r="K20" s="2">
        <v>45120802</v>
      </c>
      <c r="L20" s="2">
        <v>50669003</v>
      </c>
      <c r="M20" s="2">
        <v>56084632</v>
      </c>
      <c r="N20" s="2">
        <v>61188984</v>
      </c>
      <c r="O20" s="2">
        <v>65666677</v>
      </c>
    </row>
    <row r="21" spans="1:15" x14ac:dyDescent="0.2">
      <c r="A21" s="1" t="s">
        <v>51</v>
      </c>
      <c r="E21" s="2">
        <v>16357000</v>
      </c>
      <c r="F21" s="2">
        <v>18729000</v>
      </c>
      <c r="G21" s="2">
        <v>21577000</v>
      </c>
      <c r="H21" s="2">
        <v>25000000</v>
      </c>
      <c r="I21" s="2">
        <v>28933000</v>
      </c>
      <c r="J21" s="2">
        <v>33379000</v>
      </c>
      <c r="K21" s="2">
        <v>39583397</v>
      </c>
      <c r="L21" s="2">
        <v>48439952</v>
      </c>
      <c r="M21" s="2">
        <v>57035717</v>
      </c>
      <c r="N21" s="2">
        <v>61628116</v>
      </c>
      <c r="O21" s="2">
        <v>65660289</v>
      </c>
    </row>
    <row r="22" spans="1:15" x14ac:dyDescent="0.2">
      <c r="A22" s="1" t="s">
        <v>221</v>
      </c>
      <c r="E22" s="2">
        <v>20174562</v>
      </c>
      <c r="F22" s="2">
        <v>21990323</v>
      </c>
      <c r="G22" s="2">
        <v>24168672</v>
      </c>
      <c r="H22" s="2">
        <v>26740270</v>
      </c>
      <c r="I22" s="2">
        <v>29468504</v>
      </c>
      <c r="J22" s="2">
        <v>32975868</v>
      </c>
      <c r="K22" s="2">
        <v>36036457</v>
      </c>
      <c r="L22" s="2">
        <v>40698078</v>
      </c>
      <c r="M22" s="2">
        <v>48197268</v>
      </c>
      <c r="N22" s="2">
        <v>56628083</v>
      </c>
      <c r="O22" s="2">
        <v>64690052</v>
      </c>
    </row>
    <row r="23" spans="1:15" x14ac:dyDescent="0.2">
      <c r="A23" s="1" t="s">
        <v>56</v>
      </c>
      <c r="B23" s="2">
        <v>14379000</v>
      </c>
      <c r="C23" s="2">
        <v>15513000</v>
      </c>
      <c r="D23" s="2">
        <v>17284000</v>
      </c>
      <c r="E23" s="2">
        <v>20041628</v>
      </c>
      <c r="F23" s="2">
        <v>23451316</v>
      </c>
      <c r="G23" s="2">
        <v>27512750</v>
      </c>
      <c r="H23" s="2">
        <v>32061978</v>
      </c>
      <c r="I23" s="2">
        <v>37090871</v>
      </c>
      <c r="J23" s="2">
        <v>42272000</v>
      </c>
      <c r="K23" s="2">
        <v>47025764</v>
      </c>
      <c r="L23" s="2">
        <v>51341809</v>
      </c>
      <c r="M23" s="2">
        <v>55196722</v>
      </c>
      <c r="N23" s="2">
        <v>58855798</v>
      </c>
      <c r="O23" s="2">
        <v>61862928</v>
      </c>
    </row>
    <row r="24" spans="1:15" x14ac:dyDescent="0.2">
      <c r="A24" s="1" t="s">
        <v>237</v>
      </c>
      <c r="B24" s="2">
        <v>47081000</v>
      </c>
      <c r="C24" s="2">
        <v>48226000</v>
      </c>
      <c r="D24" s="2">
        <v>49182000</v>
      </c>
      <c r="E24" s="2">
        <v>50127000</v>
      </c>
      <c r="F24" s="2">
        <v>50946000</v>
      </c>
      <c r="G24" s="2">
        <v>52372000</v>
      </c>
      <c r="H24" s="2">
        <v>54350000</v>
      </c>
      <c r="I24" s="2">
        <v>55632000</v>
      </c>
      <c r="J24" s="2">
        <v>56215000</v>
      </c>
      <c r="K24" s="2">
        <v>56314000</v>
      </c>
      <c r="L24" s="2">
        <v>56620240</v>
      </c>
      <c r="M24" s="2">
        <v>57493307</v>
      </c>
      <c r="N24" s="2">
        <v>58426014</v>
      </c>
      <c r="O24" s="2">
        <v>59522468</v>
      </c>
    </row>
    <row r="25" spans="1:15" x14ac:dyDescent="0.2">
      <c r="A25" s="1" t="s">
        <v>8</v>
      </c>
      <c r="B25" s="2">
        <v>41910000</v>
      </c>
      <c r="C25" s="2">
        <v>41000000</v>
      </c>
      <c r="D25" s="2">
        <v>39700000</v>
      </c>
      <c r="E25" s="2">
        <v>41828673</v>
      </c>
      <c r="F25" s="2">
        <v>43427669</v>
      </c>
      <c r="G25" s="2">
        <v>45670000</v>
      </c>
      <c r="H25" s="2">
        <v>48763000</v>
      </c>
      <c r="I25" s="2">
        <v>50787000</v>
      </c>
      <c r="J25" s="2">
        <v>52758427</v>
      </c>
      <c r="K25" s="2">
        <v>53869743</v>
      </c>
      <c r="L25" s="2">
        <v>55171224</v>
      </c>
      <c r="M25" s="2">
        <v>56735161</v>
      </c>
      <c r="N25" s="2">
        <v>58149727</v>
      </c>
      <c r="O25" s="2">
        <v>59381628</v>
      </c>
    </row>
    <row r="26" spans="1:15" x14ac:dyDescent="0.2">
      <c r="A26" s="1" t="s">
        <v>62</v>
      </c>
      <c r="B26" s="2">
        <v>42750000</v>
      </c>
      <c r="C26" s="2">
        <v>44341000</v>
      </c>
      <c r="D26" s="2">
        <v>45442000</v>
      </c>
      <c r="E26" s="2">
        <v>47105000</v>
      </c>
      <c r="F26" s="2">
        <v>48633000</v>
      </c>
      <c r="G26" s="2">
        <v>50197600</v>
      </c>
      <c r="H26" s="2">
        <v>51987100</v>
      </c>
      <c r="I26" s="2">
        <v>53661100</v>
      </c>
      <c r="J26" s="2">
        <v>55571894</v>
      </c>
      <c r="K26" s="2">
        <v>56451247</v>
      </c>
      <c r="L26" s="2">
        <v>56731215</v>
      </c>
      <c r="M26" s="2">
        <v>56742886</v>
      </c>
      <c r="N26" s="2">
        <v>57274531</v>
      </c>
      <c r="O26" s="2">
        <v>57719337</v>
      </c>
    </row>
    <row r="27" spans="1:15" x14ac:dyDescent="0.2">
      <c r="A27" s="1" t="s">
        <v>30</v>
      </c>
      <c r="E27" s="2">
        <v>13568762</v>
      </c>
      <c r="F27" s="2">
        <v>14952568</v>
      </c>
      <c r="G27" s="2">
        <v>16610482</v>
      </c>
      <c r="H27" s="2">
        <v>18855509</v>
      </c>
      <c r="I27" s="2">
        <v>21780955</v>
      </c>
      <c r="J27" s="2">
        <v>25027571</v>
      </c>
      <c r="K27" s="2">
        <v>29010717</v>
      </c>
      <c r="L27" s="2">
        <v>33340593</v>
      </c>
      <c r="M27" s="2">
        <v>39064041</v>
      </c>
      <c r="N27" s="2">
        <v>46343432</v>
      </c>
      <c r="O27" s="2">
        <v>52021832</v>
      </c>
    </row>
    <row r="28" spans="1:15" x14ac:dyDescent="0.2">
      <c r="A28" s="1" t="s">
        <v>57</v>
      </c>
      <c r="E28" s="2">
        <v>36774854</v>
      </c>
      <c r="F28" s="2">
        <v>39368099</v>
      </c>
      <c r="G28" s="2">
        <v>42644035</v>
      </c>
      <c r="H28" s="2">
        <v>45234869</v>
      </c>
      <c r="I28" s="2">
        <v>47235697</v>
      </c>
      <c r="J28" s="2">
        <v>48973428</v>
      </c>
      <c r="K28" s="2">
        <v>50046649</v>
      </c>
      <c r="L28" s="2">
        <v>50944248</v>
      </c>
      <c r="M28" s="2">
        <v>51622275</v>
      </c>
      <c r="N28" s="2">
        <v>51247259</v>
      </c>
      <c r="O28" s="2">
        <v>49007559</v>
      </c>
    </row>
    <row r="29" spans="1:15" x14ac:dyDescent="0.2">
      <c r="A29" s="1" t="s">
        <v>101</v>
      </c>
      <c r="B29" s="2">
        <v>15139000</v>
      </c>
      <c r="C29" s="2">
        <v>15627000</v>
      </c>
      <c r="D29" s="2">
        <v>17917000</v>
      </c>
      <c r="E29" s="2">
        <v>20845771</v>
      </c>
      <c r="F29" s="2">
        <v>21551834</v>
      </c>
      <c r="G29" s="2">
        <v>24784140</v>
      </c>
      <c r="H29" s="2">
        <v>28705000</v>
      </c>
      <c r="I29" s="2">
        <v>32241000</v>
      </c>
      <c r="J29" s="2">
        <v>35281000</v>
      </c>
      <c r="K29" s="2">
        <v>38124000</v>
      </c>
      <c r="L29" s="2">
        <v>40806000</v>
      </c>
      <c r="M29" s="2">
        <v>42869000</v>
      </c>
      <c r="N29" s="2">
        <v>45264146</v>
      </c>
      <c r="O29" s="2">
        <v>47351083</v>
      </c>
    </row>
    <row r="30" spans="1:15" x14ac:dyDescent="0.2">
      <c r="A30" s="1" t="s">
        <v>195</v>
      </c>
      <c r="B30" s="2">
        <v>15708000</v>
      </c>
      <c r="C30" s="2">
        <v>16594000</v>
      </c>
      <c r="D30" s="2">
        <v>17272000</v>
      </c>
      <c r="E30" s="2">
        <v>19487657</v>
      </c>
      <c r="F30" s="2">
        <v>21048631</v>
      </c>
      <c r="G30" s="2">
        <v>22836232</v>
      </c>
      <c r="H30" s="2">
        <v>24932663</v>
      </c>
      <c r="I30" s="2">
        <v>27386228</v>
      </c>
      <c r="J30" s="2">
        <v>30360478</v>
      </c>
      <c r="K30" s="2">
        <v>33373316</v>
      </c>
      <c r="L30" s="2">
        <v>36740515</v>
      </c>
      <c r="M30" s="2">
        <v>39655394</v>
      </c>
      <c r="N30" s="2">
        <v>42173781</v>
      </c>
      <c r="O30" s="2">
        <v>44702243</v>
      </c>
    </row>
    <row r="31" spans="1:15" x14ac:dyDescent="0.2">
      <c r="A31" s="1" t="s">
        <v>161</v>
      </c>
      <c r="E31" s="2">
        <v>13595840</v>
      </c>
      <c r="F31" s="2">
        <v>15368551</v>
      </c>
      <c r="G31" s="2">
        <v>17416653</v>
      </c>
      <c r="H31" s="2">
        <v>19898242</v>
      </c>
      <c r="I31" s="2">
        <v>22739921</v>
      </c>
      <c r="J31" s="2">
        <v>25815144</v>
      </c>
      <c r="K31" s="2">
        <v>29251588</v>
      </c>
      <c r="L31" s="2">
        <v>34254092</v>
      </c>
      <c r="M31" s="2">
        <v>38391094</v>
      </c>
      <c r="N31" s="2">
        <v>41779149</v>
      </c>
      <c r="O31" s="2">
        <v>44066197</v>
      </c>
    </row>
    <row r="32" spans="1:15" x14ac:dyDescent="0.2">
      <c r="A32" s="1" t="s">
        <v>213</v>
      </c>
      <c r="B32" s="2">
        <v>24810000</v>
      </c>
      <c r="C32" s="2">
        <v>25757000</v>
      </c>
      <c r="D32" s="2">
        <v>26802000</v>
      </c>
      <c r="E32" s="2">
        <v>28062963</v>
      </c>
      <c r="F32" s="2">
        <v>29318745</v>
      </c>
      <c r="G32" s="2">
        <v>30641187</v>
      </c>
      <c r="H32" s="2">
        <v>32084511</v>
      </c>
      <c r="I32" s="2">
        <v>33876479</v>
      </c>
      <c r="J32" s="2">
        <v>35563535</v>
      </c>
      <c r="K32" s="2">
        <v>37488360</v>
      </c>
      <c r="L32" s="2">
        <v>38534853</v>
      </c>
      <c r="M32" s="2">
        <v>39350769</v>
      </c>
      <c r="N32" s="2">
        <v>39749715</v>
      </c>
      <c r="O32" s="2">
        <v>40016081</v>
      </c>
    </row>
    <row r="33" spans="1:15" x14ac:dyDescent="0.2">
      <c r="A33" s="1" t="s">
        <v>156</v>
      </c>
      <c r="B33" s="2">
        <v>8498000</v>
      </c>
      <c r="C33" s="2">
        <v>9174000</v>
      </c>
      <c r="D33" s="2">
        <v>10469000</v>
      </c>
      <c r="E33" s="2">
        <v>11591658</v>
      </c>
      <c r="F33" s="2">
        <v>13588405</v>
      </c>
      <c r="G33" s="2">
        <v>15952727</v>
      </c>
      <c r="H33" s="2">
        <v>18646175</v>
      </c>
      <c r="I33" s="2">
        <v>21429658</v>
      </c>
      <c r="J33" s="2">
        <v>24114177</v>
      </c>
      <c r="K33" s="2">
        <v>26582811</v>
      </c>
      <c r="L33" s="2">
        <v>29678395</v>
      </c>
      <c r="M33" s="2">
        <v>32858579</v>
      </c>
      <c r="N33" s="2">
        <v>36280883</v>
      </c>
      <c r="O33" s="2">
        <v>39685655</v>
      </c>
    </row>
    <row r="34" spans="1:15" x14ac:dyDescent="0.2">
      <c r="A34" s="1" t="s">
        <v>175</v>
      </c>
      <c r="B34" s="2">
        <v>30471000</v>
      </c>
      <c r="C34" s="2">
        <v>30021000</v>
      </c>
      <c r="E34" s="2">
        <v>24824000</v>
      </c>
      <c r="F34" s="2">
        <v>27220668</v>
      </c>
      <c r="G34" s="2">
        <v>29589842</v>
      </c>
      <c r="H34" s="2">
        <v>31262358</v>
      </c>
      <c r="I34" s="2">
        <v>32526000</v>
      </c>
      <c r="J34" s="2">
        <v>33969240</v>
      </c>
      <c r="K34" s="2">
        <v>35578016</v>
      </c>
      <c r="L34" s="2">
        <v>37225792</v>
      </c>
      <c r="M34" s="2">
        <v>38119408</v>
      </c>
      <c r="N34" s="2">
        <v>38600642</v>
      </c>
      <c r="O34" s="2">
        <v>38654164</v>
      </c>
    </row>
    <row r="35" spans="1:15" x14ac:dyDescent="0.2">
      <c r="A35" s="1" t="s">
        <v>174</v>
      </c>
      <c r="B35" s="2">
        <v>13260000</v>
      </c>
      <c r="C35" s="2">
        <v>14169000</v>
      </c>
      <c r="D35" s="2">
        <v>15390000</v>
      </c>
      <c r="E35" s="2">
        <v>17150336</v>
      </c>
      <c r="F35" s="2">
        <v>18927821</v>
      </c>
      <c r="G35" s="2">
        <v>20616009</v>
      </c>
      <c r="H35" s="2">
        <v>22283100</v>
      </c>
      <c r="I35" s="2">
        <v>23962313</v>
      </c>
      <c r="J35" s="2">
        <v>26081880</v>
      </c>
      <c r="K35" s="2">
        <v>28369799</v>
      </c>
      <c r="L35" s="2">
        <v>30675059</v>
      </c>
      <c r="M35" s="2">
        <v>33022202</v>
      </c>
      <c r="N35" s="2">
        <v>35311049</v>
      </c>
      <c r="O35" s="2">
        <v>37497728</v>
      </c>
    </row>
    <row r="36" spans="1:15" x14ac:dyDescent="0.2">
      <c r="A36" s="1" t="s">
        <v>111</v>
      </c>
      <c r="E36" s="2">
        <v>8051151</v>
      </c>
      <c r="F36" s="2">
        <v>9233287</v>
      </c>
      <c r="G36" s="2">
        <v>10588993</v>
      </c>
      <c r="H36" s="2">
        <v>12085785</v>
      </c>
      <c r="I36" s="2">
        <v>13787599</v>
      </c>
      <c r="J36" s="2">
        <v>16056068</v>
      </c>
      <c r="K36" s="2">
        <v>19063992</v>
      </c>
      <c r="L36" s="2">
        <v>23454185</v>
      </c>
      <c r="M36" s="2">
        <v>26627366</v>
      </c>
      <c r="N36" s="2">
        <v>30567288</v>
      </c>
      <c r="O36" s="2">
        <v>35079814</v>
      </c>
    </row>
    <row r="37" spans="1:15" x14ac:dyDescent="0.2">
      <c r="A37" s="1" t="s">
        <v>121</v>
      </c>
      <c r="E37" s="2">
        <v>7934924</v>
      </c>
      <c r="F37" s="2">
        <v>8970610</v>
      </c>
      <c r="G37" s="2">
        <v>10259653</v>
      </c>
      <c r="H37" s="2">
        <v>11870412</v>
      </c>
      <c r="I37" s="2">
        <v>13806869</v>
      </c>
      <c r="J37" s="2">
        <v>16147863</v>
      </c>
      <c r="K37" s="2">
        <v>18715307</v>
      </c>
      <c r="L37" s="2">
        <v>21677040</v>
      </c>
      <c r="M37" s="2">
        <v>25137888</v>
      </c>
      <c r="N37" s="2">
        <v>29470379</v>
      </c>
      <c r="O37" s="2">
        <v>33065142</v>
      </c>
    </row>
    <row r="38" spans="1:15" x14ac:dyDescent="0.2">
      <c r="A38" s="1" t="s">
        <v>24</v>
      </c>
      <c r="B38" s="2">
        <v>11243000</v>
      </c>
      <c r="C38" s="2">
        <v>11688000</v>
      </c>
      <c r="D38" s="2">
        <v>12404000</v>
      </c>
      <c r="E38" s="2">
        <v>14011422</v>
      </c>
      <c r="F38" s="2">
        <v>16050356</v>
      </c>
      <c r="G38" s="2">
        <v>18266765</v>
      </c>
      <c r="H38" s="2">
        <v>20071104</v>
      </c>
      <c r="I38" s="2">
        <v>21749986</v>
      </c>
      <c r="J38" s="2">
        <v>23209200</v>
      </c>
      <c r="K38" s="2">
        <v>24593300</v>
      </c>
      <c r="L38" s="2">
        <v>25941600</v>
      </c>
      <c r="M38" s="2">
        <v>27790600</v>
      </c>
      <c r="N38" s="2">
        <v>29619002</v>
      </c>
      <c r="O38" s="2">
        <v>31278097</v>
      </c>
    </row>
    <row r="39" spans="1:15" x14ac:dyDescent="0.2">
      <c r="A39" s="1" t="s">
        <v>146</v>
      </c>
      <c r="E39" s="2">
        <v>8892718</v>
      </c>
      <c r="F39" s="2">
        <v>9841851</v>
      </c>
      <c r="G39" s="2">
        <v>10909294</v>
      </c>
      <c r="H39" s="2">
        <v>11963091</v>
      </c>
      <c r="I39" s="2">
        <v>13931846</v>
      </c>
      <c r="J39" s="2">
        <v>16140252</v>
      </c>
      <c r="K39" s="2">
        <v>18806061</v>
      </c>
      <c r="L39" s="2">
        <v>22008450</v>
      </c>
      <c r="M39" s="2">
        <v>25093154</v>
      </c>
      <c r="N39" s="2">
        <v>28082573</v>
      </c>
      <c r="O39" s="2">
        <v>30409300</v>
      </c>
    </row>
    <row r="40" spans="1:15" x14ac:dyDescent="0.2">
      <c r="A40" s="1" t="s">
        <v>2</v>
      </c>
      <c r="E40" s="2">
        <v>9343384</v>
      </c>
      <c r="F40" s="2">
        <v>10781677</v>
      </c>
      <c r="G40" s="2">
        <v>12423434</v>
      </c>
      <c r="H40" s="2">
        <v>14066154</v>
      </c>
      <c r="I40" s="2">
        <v>15909275</v>
      </c>
      <c r="J40" s="2">
        <v>17687376</v>
      </c>
      <c r="K40" s="2">
        <v>19487272</v>
      </c>
      <c r="L40" s="2">
        <v>21857410</v>
      </c>
      <c r="M40" s="2">
        <v>24685960</v>
      </c>
      <c r="N40" s="2">
        <v>27446860</v>
      </c>
      <c r="O40" s="2">
        <v>30122350</v>
      </c>
    </row>
    <row r="41" spans="1:15" x14ac:dyDescent="0.2">
      <c r="A41" s="1" t="s">
        <v>96</v>
      </c>
      <c r="E41" s="2">
        <v>6121184</v>
      </c>
      <c r="F41" s="2">
        <v>7033999</v>
      </c>
      <c r="G41" s="2">
        <v>8156827</v>
      </c>
      <c r="H41" s="2">
        <v>9549179</v>
      </c>
      <c r="I41" s="2">
        <v>11247182</v>
      </c>
      <c r="J41" s="2">
        <v>13433414</v>
      </c>
      <c r="K41" s="2">
        <v>16331401</v>
      </c>
      <c r="L41" s="2">
        <v>19763285</v>
      </c>
      <c r="M41" s="2">
        <v>23358413</v>
      </c>
      <c r="N41" s="2">
        <v>27060142</v>
      </c>
      <c r="O41" s="2">
        <v>29985839</v>
      </c>
    </row>
    <row r="42" spans="1:15" x14ac:dyDescent="0.2">
      <c r="A42" s="1" t="s">
        <v>99</v>
      </c>
      <c r="B42" s="2">
        <v>6038000</v>
      </c>
      <c r="C42" s="2">
        <v>6440000</v>
      </c>
      <c r="D42" s="2">
        <v>7010000</v>
      </c>
      <c r="E42" s="2">
        <v>7632500</v>
      </c>
      <c r="F42" s="2">
        <v>8671500</v>
      </c>
      <c r="G42" s="2">
        <v>9931000</v>
      </c>
      <c r="H42" s="2">
        <v>11467300</v>
      </c>
      <c r="I42" s="2">
        <v>13192800</v>
      </c>
      <c r="J42" s="2">
        <v>15161199</v>
      </c>
      <c r="K42" s="2">
        <v>17295298</v>
      </c>
      <c r="L42" s="2">
        <v>19348926</v>
      </c>
      <c r="M42" s="2">
        <v>21511443</v>
      </c>
      <c r="N42" s="2">
        <v>23846388</v>
      </c>
      <c r="O42" s="2">
        <v>25979722</v>
      </c>
    </row>
    <row r="43" spans="1:15" x14ac:dyDescent="0.2">
      <c r="A43" s="1" t="s">
        <v>19</v>
      </c>
      <c r="E43" s="2">
        <v>6292797</v>
      </c>
      <c r="F43" s="2">
        <v>7232067</v>
      </c>
      <c r="G43" s="2">
        <v>8531032</v>
      </c>
      <c r="H43" s="2">
        <v>10205805</v>
      </c>
      <c r="I43" s="2">
        <v>11940155</v>
      </c>
      <c r="J43" s="2">
        <v>13987696</v>
      </c>
      <c r="K43" s="2">
        <v>16000074</v>
      </c>
      <c r="L43" s="2">
        <v>18258445</v>
      </c>
      <c r="M43" s="2">
        <v>20624073</v>
      </c>
      <c r="N43" s="2">
        <v>22847085</v>
      </c>
      <c r="O43" s="2">
        <v>24755519</v>
      </c>
    </row>
    <row r="44" spans="1:15" x14ac:dyDescent="0.2">
      <c r="A44" s="1" t="s">
        <v>219</v>
      </c>
      <c r="E44" s="2">
        <v>8989915</v>
      </c>
      <c r="F44" s="2">
        <v>9479233</v>
      </c>
      <c r="G44" s="2">
        <v>10034723</v>
      </c>
      <c r="H44" s="2">
        <v>10862394</v>
      </c>
      <c r="I44" s="2">
        <v>11918678</v>
      </c>
      <c r="J44" s="2">
        <v>13278095</v>
      </c>
      <c r="K44" s="2">
        <v>15016477</v>
      </c>
      <c r="L44" s="2">
        <v>17037772</v>
      </c>
      <c r="M44" s="2">
        <v>19325207</v>
      </c>
      <c r="N44" s="2">
        <v>21907276</v>
      </c>
      <c r="O44" s="2">
        <v>24702119</v>
      </c>
    </row>
    <row r="45" spans="1:15" x14ac:dyDescent="0.2">
      <c r="A45" s="1" t="s">
        <v>5</v>
      </c>
      <c r="E45" s="2">
        <v>8150368</v>
      </c>
      <c r="F45" s="2">
        <v>8891209</v>
      </c>
      <c r="G45" s="2">
        <v>9829450</v>
      </c>
      <c r="H45" s="2">
        <v>10997885</v>
      </c>
      <c r="I45" s="2">
        <v>12430623</v>
      </c>
      <c r="J45" s="2">
        <v>14132019</v>
      </c>
      <c r="K45" s="2">
        <v>15112149</v>
      </c>
      <c r="L45" s="2">
        <v>13796928</v>
      </c>
      <c r="M45" s="2">
        <v>14669339</v>
      </c>
      <c r="N45" s="2">
        <v>20881480</v>
      </c>
      <c r="O45" s="2">
        <v>23898198</v>
      </c>
    </row>
    <row r="46" spans="1:15" x14ac:dyDescent="0.2">
      <c r="A46" s="1" t="s">
        <v>206</v>
      </c>
      <c r="B46" s="2">
        <v>3510000</v>
      </c>
      <c r="C46" s="2">
        <v>3784000</v>
      </c>
      <c r="D46" s="2">
        <v>4223000</v>
      </c>
      <c r="E46" s="2">
        <v>5009006</v>
      </c>
      <c r="F46" s="2">
        <v>6170497</v>
      </c>
      <c r="G46" s="2">
        <v>7556483</v>
      </c>
      <c r="H46" s="2">
        <v>9067735</v>
      </c>
      <c r="I46" s="2">
        <v>10758017</v>
      </c>
      <c r="J46" s="2">
        <v>12674987</v>
      </c>
      <c r="K46" s="2">
        <v>14767890</v>
      </c>
      <c r="L46" s="2">
        <v>16997509</v>
      </c>
      <c r="M46" s="2">
        <v>19325222</v>
      </c>
      <c r="N46" s="2">
        <v>21555902</v>
      </c>
      <c r="O46" s="2">
        <v>23542649</v>
      </c>
    </row>
    <row r="47" spans="1:15" x14ac:dyDescent="0.2">
      <c r="A47" s="1" t="s">
        <v>212</v>
      </c>
      <c r="B47" s="2">
        <v>15651000</v>
      </c>
      <c r="C47" s="2">
        <v>16300000</v>
      </c>
      <c r="E47" s="2">
        <v>16297531</v>
      </c>
      <c r="F47" s="2">
        <v>17363720</v>
      </c>
      <c r="G47" s="2">
        <v>18132522</v>
      </c>
      <c r="H47" s="2">
        <v>19038028</v>
      </c>
      <c r="I47" s="2">
        <v>19839733</v>
      </c>
      <c r="J47" s="2">
        <v>20732000</v>
      </c>
      <c r="K47" s="2">
        <v>21615000</v>
      </c>
      <c r="L47" s="2">
        <v>22216101</v>
      </c>
      <c r="M47" s="2">
        <v>22719621</v>
      </c>
      <c r="N47" s="2">
        <v>23025391</v>
      </c>
      <c r="O47" s="2">
        <v>23321566</v>
      </c>
    </row>
    <row r="48" spans="1:15" x14ac:dyDescent="0.2">
      <c r="A48" s="1" t="s">
        <v>108</v>
      </c>
      <c r="E48" s="2">
        <v>5521758</v>
      </c>
      <c r="F48" s="2">
        <v>6317454</v>
      </c>
      <c r="G48" s="2">
        <v>7261862</v>
      </c>
      <c r="H48" s="2">
        <v>8389294</v>
      </c>
      <c r="I48" s="2">
        <v>9728111</v>
      </c>
      <c r="J48" s="2">
        <v>10890181</v>
      </c>
      <c r="K48" s="2">
        <v>12296592</v>
      </c>
      <c r="L48" s="2">
        <v>14225933</v>
      </c>
      <c r="M48" s="2">
        <v>17074034</v>
      </c>
      <c r="N48" s="2">
        <v>20094075</v>
      </c>
      <c r="O48" s="2">
        <v>23248553</v>
      </c>
    </row>
    <row r="49" spans="1:15" x14ac:dyDescent="0.2">
      <c r="A49" s="1" t="s">
        <v>151</v>
      </c>
      <c r="E49" s="2">
        <v>3859801</v>
      </c>
      <c r="F49" s="2">
        <v>4243218</v>
      </c>
      <c r="G49" s="2">
        <v>4718301</v>
      </c>
      <c r="H49" s="2">
        <v>5327432</v>
      </c>
      <c r="I49" s="2">
        <v>6109051</v>
      </c>
      <c r="J49" s="2">
        <v>7204820</v>
      </c>
      <c r="K49" s="2">
        <v>9999161</v>
      </c>
      <c r="L49" s="2">
        <v>13330067</v>
      </c>
      <c r="M49" s="2">
        <v>16060761</v>
      </c>
      <c r="N49" s="2">
        <v>19966998</v>
      </c>
      <c r="O49" s="2">
        <v>23153090</v>
      </c>
    </row>
    <row r="50" spans="1:15" x14ac:dyDescent="0.2">
      <c r="A50" s="1" t="s">
        <v>61</v>
      </c>
      <c r="E50" s="2">
        <v>5163443</v>
      </c>
      <c r="F50" s="2">
        <v>5903253</v>
      </c>
      <c r="G50" s="2">
        <v>6822030</v>
      </c>
      <c r="H50" s="2">
        <v>7970746</v>
      </c>
      <c r="I50" s="2">
        <v>9413671</v>
      </c>
      <c r="J50" s="2">
        <v>11117804</v>
      </c>
      <c r="K50" s="2">
        <v>13232839</v>
      </c>
      <c r="L50" s="2">
        <v>15693620</v>
      </c>
      <c r="M50" s="2">
        <v>18134702</v>
      </c>
      <c r="N50" s="2">
        <v>19557247</v>
      </c>
      <c r="O50" s="2">
        <v>22675617</v>
      </c>
    </row>
    <row r="51" spans="1:15" x14ac:dyDescent="0.2">
      <c r="A51" s="1" t="s">
        <v>144</v>
      </c>
      <c r="B51" s="2">
        <v>15256000</v>
      </c>
      <c r="C51" s="2">
        <v>15907000</v>
      </c>
      <c r="D51" s="2">
        <v>15929000</v>
      </c>
      <c r="E51" s="2">
        <v>16311000</v>
      </c>
      <c r="F51" s="2">
        <v>17325000</v>
      </c>
      <c r="G51" s="2">
        <v>18403414</v>
      </c>
      <c r="H51" s="2">
        <v>19027367</v>
      </c>
      <c r="I51" s="2">
        <v>20252541</v>
      </c>
      <c r="J51" s="2">
        <v>21245103</v>
      </c>
      <c r="K51" s="2">
        <v>22130036</v>
      </c>
      <c r="L51" s="2">
        <v>22521195</v>
      </c>
      <c r="M51" s="2">
        <v>22865945</v>
      </c>
      <c r="N51" s="2">
        <v>22692830</v>
      </c>
      <c r="O51" s="2">
        <v>22451921</v>
      </c>
    </row>
    <row r="52" spans="1:15" x14ac:dyDescent="0.2">
      <c r="A52" s="1" t="s">
        <v>52</v>
      </c>
      <c r="B52" s="2">
        <v>5384000</v>
      </c>
      <c r="C52" s="2">
        <v>5987000</v>
      </c>
      <c r="D52" s="2">
        <v>6533000</v>
      </c>
      <c r="E52" s="2">
        <v>7981454</v>
      </c>
      <c r="F52" s="2">
        <v>9485858</v>
      </c>
      <c r="G52" s="2">
        <v>11209160</v>
      </c>
      <c r="H52" s="2">
        <v>12977635</v>
      </c>
      <c r="I52" s="2">
        <v>14598316</v>
      </c>
      <c r="J52" s="2">
        <v>16122188</v>
      </c>
      <c r="K52" s="2">
        <v>17848320</v>
      </c>
      <c r="L52" s="2">
        <v>19337363</v>
      </c>
      <c r="M52" s="2">
        <v>20278957</v>
      </c>
      <c r="N52" s="2">
        <v>21282829</v>
      </c>
      <c r="O52" s="2">
        <v>22151237</v>
      </c>
    </row>
    <row r="53" spans="1:15" x14ac:dyDescent="0.2">
      <c r="A53" s="1" t="s">
        <v>159</v>
      </c>
      <c r="B53" s="2">
        <v>4993000</v>
      </c>
      <c r="C53" s="2">
        <v>5434000</v>
      </c>
      <c r="D53" s="2">
        <v>5707000</v>
      </c>
      <c r="E53" s="2">
        <v>6433799</v>
      </c>
      <c r="F53" s="2">
        <v>7311720</v>
      </c>
      <c r="G53" s="2">
        <v>8428493</v>
      </c>
      <c r="H53" s="2">
        <v>9647654</v>
      </c>
      <c r="I53" s="2">
        <v>10910216</v>
      </c>
      <c r="J53" s="2">
        <v>12267303</v>
      </c>
      <c r="K53" s="2">
        <v>13764352</v>
      </c>
      <c r="L53" s="2">
        <v>15545028</v>
      </c>
      <c r="M53" s="2">
        <v>17503607</v>
      </c>
      <c r="N53" s="2">
        <v>19611116</v>
      </c>
      <c r="O53" s="2">
        <v>21793293</v>
      </c>
    </row>
    <row r="54" spans="1:15" x14ac:dyDescent="0.2">
      <c r="A54" s="1" t="s">
        <v>143</v>
      </c>
      <c r="E54" s="2">
        <v>9471140</v>
      </c>
      <c r="F54" s="2">
        <v>8839427</v>
      </c>
      <c r="G54" s="2">
        <v>10391909</v>
      </c>
      <c r="H54" s="2">
        <v>11868751</v>
      </c>
      <c r="I54" s="2">
        <v>13911902</v>
      </c>
      <c r="J54" s="2">
        <v>15801308</v>
      </c>
      <c r="K54" s="2">
        <v>17113626</v>
      </c>
      <c r="L54" s="2">
        <v>18481420</v>
      </c>
      <c r="M54" s="2">
        <v>20018546</v>
      </c>
      <c r="N54" s="2">
        <v>21561856</v>
      </c>
      <c r="O54" s="2">
        <v>21647682</v>
      </c>
    </row>
    <row r="55" spans="1:15" x14ac:dyDescent="0.2">
      <c r="A55" s="1" t="s">
        <v>70</v>
      </c>
      <c r="E55" s="2">
        <v>5297454</v>
      </c>
      <c r="F55" s="2">
        <v>6048606</v>
      </c>
      <c r="G55" s="2">
        <v>6958283</v>
      </c>
      <c r="H55" s="2">
        <v>8009602</v>
      </c>
      <c r="I55" s="2">
        <v>8788945</v>
      </c>
      <c r="J55" s="2">
        <v>10118240</v>
      </c>
      <c r="K55" s="2">
        <v>11015630</v>
      </c>
      <c r="L55" s="2">
        <v>13224725</v>
      </c>
      <c r="M55" s="2">
        <v>15399466</v>
      </c>
      <c r="N55" s="2">
        <v>17669087</v>
      </c>
      <c r="O55" s="2">
        <v>19657719</v>
      </c>
    </row>
    <row r="56" spans="1:15" x14ac:dyDescent="0.2">
      <c r="A56" s="1" t="s">
        <v>188</v>
      </c>
      <c r="B56" s="2">
        <v>5943000</v>
      </c>
      <c r="C56" s="2">
        <v>6134000</v>
      </c>
      <c r="D56" s="2">
        <v>6650000</v>
      </c>
      <c r="E56" s="2">
        <v>7533097</v>
      </c>
      <c r="F56" s="2">
        <v>8678721</v>
      </c>
      <c r="G56" s="2">
        <v>9879178</v>
      </c>
      <c r="H56" s="2">
        <v>11202264</v>
      </c>
      <c r="I56" s="2">
        <v>12531522</v>
      </c>
      <c r="J56" s="2">
        <v>13660275</v>
      </c>
      <c r="K56" s="2">
        <v>14900181</v>
      </c>
      <c r="L56" s="2">
        <v>16020699</v>
      </c>
      <c r="M56" s="2">
        <v>17192896</v>
      </c>
      <c r="N56" s="2">
        <v>18304268</v>
      </c>
      <c r="O56" s="2">
        <v>19238575</v>
      </c>
    </row>
    <row r="57" spans="1:15" x14ac:dyDescent="0.2">
      <c r="A57" s="1" t="s">
        <v>224</v>
      </c>
      <c r="B57" s="2">
        <v>6783000</v>
      </c>
      <c r="C57" s="2">
        <v>7042000</v>
      </c>
      <c r="D57" s="2">
        <v>7389000</v>
      </c>
      <c r="E57" s="2">
        <v>8267337</v>
      </c>
      <c r="F57" s="2">
        <v>9277087</v>
      </c>
      <c r="G57" s="2">
        <v>10361273</v>
      </c>
      <c r="H57" s="2">
        <v>11439384</v>
      </c>
      <c r="I57" s="2">
        <v>12660160</v>
      </c>
      <c r="J57" s="2">
        <v>13771400</v>
      </c>
      <c r="K57" s="2">
        <v>14615900</v>
      </c>
      <c r="L57" s="2">
        <v>15788300</v>
      </c>
      <c r="M57" s="2">
        <v>17022133</v>
      </c>
      <c r="N57" s="2">
        <v>18116171</v>
      </c>
      <c r="O57" s="2">
        <v>19164620</v>
      </c>
    </row>
    <row r="58" spans="1:15" x14ac:dyDescent="0.2">
      <c r="A58" s="1" t="s">
        <v>141</v>
      </c>
      <c r="E58" s="2">
        <v>6250443</v>
      </c>
      <c r="F58" s="2">
        <v>6781616</v>
      </c>
      <c r="G58" s="2">
        <v>7472230</v>
      </c>
      <c r="H58" s="2">
        <v>8301446</v>
      </c>
      <c r="I58" s="2">
        <v>9304375</v>
      </c>
      <c r="J58" s="2">
        <v>10432604</v>
      </c>
      <c r="K58" s="2">
        <v>12102619</v>
      </c>
      <c r="L58" s="2">
        <v>13062589</v>
      </c>
      <c r="M58" s="2">
        <v>12655732</v>
      </c>
      <c r="N58" s="2">
        <v>15697711</v>
      </c>
      <c r="O58" s="2">
        <v>17768457</v>
      </c>
    </row>
    <row r="59" spans="1:15" x14ac:dyDescent="0.2">
      <c r="A59" s="1" t="s">
        <v>45</v>
      </c>
      <c r="E59" s="2">
        <v>4777089</v>
      </c>
      <c r="F59" s="2">
        <v>5265327</v>
      </c>
      <c r="G59" s="2">
        <v>5871831</v>
      </c>
      <c r="H59" s="2">
        <v>6510081</v>
      </c>
      <c r="I59" s="2">
        <v>7098239</v>
      </c>
      <c r="J59" s="2">
        <v>7934497</v>
      </c>
      <c r="K59" s="2">
        <v>9132545</v>
      </c>
      <c r="L59" s="2">
        <v>10539928</v>
      </c>
      <c r="M59" s="2">
        <v>12416080</v>
      </c>
      <c r="N59" s="2">
        <v>14859342</v>
      </c>
      <c r="O59" s="2">
        <v>17479206</v>
      </c>
    </row>
    <row r="60" spans="1:15" x14ac:dyDescent="0.2">
      <c r="A60" s="1" t="s">
        <v>153</v>
      </c>
      <c r="E60" s="2">
        <v>3495000</v>
      </c>
      <c r="F60" s="2">
        <v>3938446</v>
      </c>
      <c r="G60" s="2">
        <v>4532557</v>
      </c>
      <c r="H60" s="2">
        <v>5325878</v>
      </c>
      <c r="I60" s="2">
        <v>6258053</v>
      </c>
      <c r="J60" s="2">
        <v>7415548</v>
      </c>
      <c r="K60" s="2">
        <v>8773582</v>
      </c>
      <c r="L60" s="2">
        <v>10480643</v>
      </c>
      <c r="M60" s="2">
        <v>12436046</v>
      </c>
      <c r="N60" s="2">
        <v>14309657</v>
      </c>
      <c r="O60" s="2">
        <v>16305659</v>
      </c>
    </row>
    <row r="61" spans="1:15" x14ac:dyDescent="0.2">
      <c r="A61" s="1" t="s">
        <v>225</v>
      </c>
      <c r="B61" s="2">
        <v>8516000</v>
      </c>
      <c r="C61" s="2">
        <v>8879000</v>
      </c>
      <c r="D61" s="2">
        <v>9262000</v>
      </c>
      <c r="E61" s="2">
        <v>10113527</v>
      </c>
      <c r="F61" s="2">
        <v>10750842</v>
      </c>
      <c r="G61" s="2">
        <v>11486000</v>
      </c>
      <c r="H61" s="2">
        <v>12292000</v>
      </c>
      <c r="I61" s="2">
        <v>13032335</v>
      </c>
      <c r="J61" s="2">
        <v>13653438</v>
      </c>
      <c r="K61" s="2">
        <v>14143901</v>
      </c>
      <c r="L61" s="2">
        <v>14491380</v>
      </c>
      <c r="M61" s="2">
        <v>14951510</v>
      </c>
      <c r="N61" s="2">
        <v>15459054</v>
      </c>
      <c r="O61" s="2">
        <v>15907853</v>
      </c>
    </row>
    <row r="62" spans="1:15" x14ac:dyDescent="0.2">
      <c r="A62" s="1" t="s">
        <v>239</v>
      </c>
      <c r="B62" s="2">
        <v>14387000</v>
      </c>
      <c r="C62" s="2">
        <v>14713000</v>
      </c>
      <c r="D62" s="2">
        <v>14152000</v>
      </c>
      <c r="E62" s="2">
        <v>12388568</v>
      </c>
      <c r="F62" s="2">
        <v>13092570</v>
      </c>
      <c r="G62" s="2">
        <v>13654088</v>
      </c>
      <c r="H62" s="2">
        <v>14146861</v>
      </c>
      <c r="I62" s="2">
        <v>14319099</v>
      </c>
      <c r="J62" s="2">
        <v>14771737</v>
      </c>
      <c r="K62" s="2">
        <v>15254684</v>
      </c>
      <c r="L62" s="2">
        <v>15454794</v>
      </c>
      <c r="M62" s="2">
        <v>15572130</v>
      </c>
      <c r="N62" s="2">
        <v>15685424</v>
      </c>
      <c r="O62" s="2">
        <v>15670448</v>
      </c>
    </row>
    <row r="63" spans="1:15" x14ac:dyDescent="0.2">
      <c r="A63" s="1" t="s">
        <v>81</v>
      </c>
      <c r="E63" s="2">
        <v>2860288</v>
      </c>
      <c r="F63" s="2">
        <v>3164270</v>
      </c>
      <c r="G63" s="2">
        <v>3576077</v>
      </c>
      <c r="H63" s="2">
        <v>4326838</v>
      </c>
      <c r="I63" s="2">
        <v>5503630</v>
      </c>
      <c r="J63" s="2">
        <v>6888884</v>
      </c>
      <c r="K63" s="2">
        <v>8375546</v>
      </c>
      <c r="L63" s="2">
        <v>10049353</v>
      </c>
      <c r="M63" s="2">
        <v>11981454</v>
      </c>
      <c r="N63" s="2">
        <v>13988434</v>
      </c>
      <c r="O63" s="2">
        <v>15563387</v>
      </c>
    </row>
    <row r="64" spans="1:15" x14ac:dyDescent="0.2">
      <c r="A64" s="1" t="s">
        <v>147</v>
      </c>
      <c r="E64" s="2">
        <v>4620437</v>
      </c>
      <c r="F64" s="2">
        <v>5002657</v>
      </c>
      <c r="G64" s="2">
        <v>5481721</v>
      </c>
      <c r="H64" s="2">
        <v>6070004</v>
      </c>
      <c r="I64" s="2">
        <v>6765644</v>
      </c>
      <c r="J64" s="2">
        <v>7603790</v>
      </c>
      <c r="K64" s="2">
        <v>8676821</v>
      </c>
      <c r="L64" s="2">
        <v>9981292</v>
      </c>
      <c r="M64" s="2">
        <v>11522099</v>
      </c>
      <c r="N64" s="2">
        <v>13340359</v>
      </c>
      <c r="O64" s="2">
        <v>15506472</v>
      </c>
    </row>
    <row r="65" spans="1:15" x14ac:dyDescent="0.2">
      <c r="A65" s="1" t="s">
        <v>80</v>
      </c>
      <c r="B65" s="2">
        <v>3241694</v>
      </c>
      <c r="E65" s="2">
        <v>4887591</v>
      </c>
      <c r="F65" s="2">
        <v>5210832</v>
      </c>
      <c r="G65" s="2">
        <v>5608760</v>
      </c>
      <c r="H65" s="2">
        <v>6103788</v>
      </c>
      <c r="I65" s="2">
        <v>6726733</v>
      </c>
      <c r="J65" s="2">
        <v>7521530</v>
      </c>
      <c r="K65" s="2">
        <v>8746201</v>
      </c>
      <c r="L65" s="2">
        <v>10127591</v>
      </c>
      <c r="M65" s="2">
        <v>11778594</v>
      </c>
      <c r="N65" s="2">
        <v>13504356</v>
      </c>
      <c r="O65" s="2">
        <v>15233673</v>
      </c>
    </row>
    <row r="66" spans="1:15" x14ac:dyDescent="0.2">
      <c r="A66" s="1" t="s">
        <v>126</v>
      </c>
      <c r="B66" s="2">
        <v>4705534</v>
      </c>
      <c r="C66" s="2">
        <v>5056404</v>
      </c>
      <c r="D66" s="2">
        <v>5552190</v>
      </c>
      <c r="E66" s="2">
        <v>6090833</v>
      </c>
      <c r="F66" s="2">
        <v>6743269</v>
      </c>
      <c r="G66" s="2">
        <v>7585349</v>
      </c>
      <c r="H66" s="2">
        <v>8509950</v>
      </c>
      <c r="I66" s="2">
        <v>9368558</v>
      </c>
      <c r="J66" s="2">
        <v>10251542</v>
      </c>
      <c r="K66" s="2">
        <v>11093718</v>
      </c>
      <c r="L66" s="2">
        <v>12066701</v>
      </c>
      <c r="M66" s="2">
        <v>13127760</v>
      </c>
      <c r="N66" s="2">
        <v>14205449</v>
      </c>
      <c r="O66" s="2">
        <v>15153450</v>
      </c>
    </row>
    <row r="67" spans="1:15" x14ac:dyDescent="0.2">
      <c r="A67" s="1" t="s">
        <v>245</v>
      </c>
      <c r="E67" s="2">
        <v>6693230</v>
      </c>
      <c r="F67" s="2">
        <v>7976879</v>
      </c>
      <c r="G67" s="2">
        <v>9982014</v>
      </c>
      <c r="H67" s="2">
        <v>11902456</v>
      </c>
      <c r="I67" s="2">
        <v>13106377</v>
      </c>
      <c r="J67" s="2">
        <v>14157075</v>
      </c>
      <c r="K67" s="2">
        <v>14966718</v>
      </c>
      <c r="L67" s="2">
        <v>15789549</v>
      </c>
      <c r="M67" s="2">
        <v>16398131</v>
      </c>
      <c r="N67" s="2">
        <v>15878488</v>
      </c>
      <c r="O67" s="2">
        <v>15032140</v>
      </c>
    </row>
    <row r="68" spans="1:15" x14ac:dyDescent="0.2">
      <c r="A68" s="1" t="s">
        <v>123</v>
      </c>
      <c r="B68" s="2">
        <v>2249000</v>
      </c>
      <c r="C68" s="2">
        <v>2466000</v>
      </c>
      <c r="D68" s="2">
        <v>2781000</v>
      </c>
      <c r="E68" s="2">
        <v>3369955</v>
      </c>
      <c r="F68" s="2">
        <v>3842399</v>
      </c>
      <c r="G68" s="2">
        <v>4415956</v>
      </c>
      <c r="H68" s="2">
        <v>5117779</v>
      </c>
      <c r="I68" s="2">
        <v>5939246</v>
      </c>
      <c r="J68" s="2">
        <v>6871698</v>
      </c>
      <c r="K68" s="2">
        <v>7920499</v>
      </c>
      <c r="L68" s="2">
        <v>9061664</v>
      </c>
      <c r="M68" s="2">
        <v>10318036</v>
      </c>
      <c r="N68" s="2">
        <v>11438004</v>
      </c>
      <c r="O68" s="2">
        <v>12505204</v>
      </c>
    </row>
    <row r="69" spans="1:15" x14ac:dyDescent="0.2">
      <c r="A69" s="1" t="s">
        <v>114</v>
      </c>
      <c r="E69" s="2">
        <v>4471170</v>
      </c>
      <c r="F69" s="2">
        <v>5048797</v>
      </c>
      <c r="G69" s="2">
        <v>5761223</v>
      </c>
      <c r="H69" s="2">
        <v>6602232</v>
      </c>
      <c r="I69" s="2">
        <v>7394644</v>
      </c>
      <c r="J69" s="2">
        <v>7489990</v>
      </c>
      <c r="K69" s="2">
        <v>6869171</v>
      </c>
      <c r="L69" s="2">
        <v>7805090</v>
      </c>
      <c r="M69" s="2">
        <v>9355479</v>
      </c>
      <c r="N69" s="2">
        <v>11282730</v>
      </c>
      <c r="O69" s="2">
        <v>12466262</v>
      </c>
    </row>
    <row r="70" spans="1:15" x14ac:dyDescent="0.2">
      <c r="A70" s="1" t="s">
        <v>82</v>
      </c>
      <c r="E70" s="2">
        <v>2853151</v>
      </c>
      <c r="F70" s="2">
        <v>3409017</v>
      </c>
      <c r="G70" s="2">
        <v>4010933</v>
      </c>
      <c r="H70" s="2">
        <v>4685272</v>
      </c>
      <c r="I70" s="2">
        <v>5514536</v>
      </c>
      <c r="J70" s="2">
        <v>6341797</v>
      </c>
      <c r="K70" s="2">
        <v>7169968</v>
      </c>
      <c r="L70" s="2">
        <v>8560378</v>
      </c>
      <c r="M70" s="2">
        <v>10152933</v>
      </c>
      <c r="N70" s="2">
        <v>11111992</v>
      </c>
      <c r="O70" s="2">
        <v>11751323</v>
      </c>
    </row>
    <row r="71" spans="1:15" x14ac:dyDescent="0.2">
      <c r="A71" s="1" t="s">
        <v>41</v>
      </c>
      <c r="E71" s="2">
        <v>4376162</v>
      </c>
      <c r="F71" s="2">
        <v>4614490</v>
      </c>
      <c r="G71" s="2">
        <v>4865796</v>
      </c>
      <c r="H71" s="2">
        <v>5031519</v>
      </c>
      <c r="I71" s="2">
        <v>5303777</v>
      </c>
      <c r="J71" s="2">
        <v>5673472</v>
      </c>
      <c r="K71" s="2">
        <v>6315312</v>
      </c>
      <c r="L71" s="2">
        <v>7168228</v>
      </c>
      <c r="M71" s="2">
        <v>8335771</v>
      </c>
      <c r="N71" s="2">
        <v>9772602</v>
      </c>
      <c r="O71" s="2">
        <v>11308552</v>
      </c>
    </row>
    <row r="72" spans="1:15" x14ac:dyDescent="0.2">
      <c r="A72" s="1" t="s">
        <v>102</v>
      </c>
      <c r="D72" s="2">
        <v>2050000</v>
      </c>
      <c r="E72" s="2">
        <v>2816600</v>
      </c>
      <c r="F72" s="2">
        <v>3088155</v>
      </c>
      <c r="G72" s="2">
        <v>3450444</v>
      </c>
      <c r="H72" s="2">
        <v>3914095</v>
      </c>
      <c r="I72" s="2">
        <v>4489313</v>
      </c>
      <c r="J72" s="2">
        <v>5267679</v>
      </c>
      <c r="K72" s="2">
        <v>6129035</v>
      </c>
      <c r="L72" s="2">
        <v>7123455</v>
      </c>
      <c r="M72" s="2">
        <v>9286655</v>
      </c>
      <c r="N72" s="2">
        <v>9912344</v>
      </c>
      <c r="O72" s="2">
        <v>11258163</v>
      </c>
    </row>
    <row r="73" spans="1:15" x14ac:dyDescent="0.2">
      <c r="A73" s="1" t="s">
        <v>183</v>
      </c>
      <c r="B73" s="2">
        <v>4289000</v>
      </c>
      <c r="C73" s="2">
        <v>4566000</v>
      </c>
      <c r="D73" s="2">
        <v>4932000</v>
      </c>
      <c r="E73" s="2">
        <v>5784797</v>
      </c>
      <c r="F73" s="2">
        <v>6381106</v>
      </c>
      <c r="G73" s="2">
        <v>7027210</v>
      </c>
      <c r="H73" s="2">
        <v>7809916</v>
      </c>
      <c r="I73" s="2">
        <v>8542746</v>
      </c>
      <c r="J73" s="2">
        <v>9290074</v>
      </c>
      <c r="K73" s="2">
        <v>9652975</v>
      </c>
      <c r="L73" s="2">
        <v>10078658</v>
      </c>
      <c r="M73" s="2">
        <v>10544793</v>
      </c>
      <c r="N73" s="2">
        <v>10896802</v>
      </c>
      <c r="O73" s="2">
        <v>11134273</v>
      </c>
    </row>
    <row r="74" spans="1:15" x14ac:dyDescent="0.2">
      <c r="A74" s="1" t="s">
        <v>209</v>
      </c>
      <c r="E74" s="2">
        <v>7105848</v>
      </c>
      <c r="F74" s="2">
        <v>7576664</v>
      </c>
      <c r="G74" s="2">
        <v>7932423</v>
      </c>
      <c r="H74" s="2">
        <v>8321934</v>
      </c>
      <c r="I74" s="2">
        <v>8681198</v>
      </c>
      <c r="J74" s="2">
        <v>9091000</v>
      </c>
      <c r="K74" s="2">
        <v>9515000</v>
      </c>
      <c r="L74" s="2">
        <v>9723912</v>
      </c>
      <c r="M74" s="2">
        <v>9935057</v>
      </c>
      <c r="N74" s="2">
        <v>10862873</v>
      </c>
      <c r="O74" s="2">
        <v>10850210</v>
      </c>
    </row>
    <row r="75" spans="1:15" x14ac:dyDescent="0.2">
      <c r="A75" s="1" t="s">
        <v>43</v>
      </c>
      <c r="B75" s="2">
        <v>2020000</v>
      </c>
      <c r="C75" s="2">
        <v>2200000</v>
      </c>
      <c r="D75" s="2">
        <v>2440000</v>
      </c>
      <c r="E75" s="2">
        <v>2968976</v>
      </c>
      <c r="F75" s="2">
        <v>3433887</v>
      </c>
      <c r="G75" s="2">
        <v>3975707</v>
      </c>
      <c r="H75" s="2">
        <v>4531949</v>
      </c>
      <c r="I75" s="2">
        <v>4950548</v>
      </c>
      <c r="J75" s="2">
        <v>5473584</v>
      </c>
      <c r="K75" s="2">
        <v>6064228</v>
      </c>
      <c r="L75" s="2">
        <v>6917947</v>
      </c>
      <c r="M75" s="2">
        <v>8001019</v>
      </c>
      <c r="N75" s="2">
        <v>9266312</v>
      </c>
      <c r="O75" s="2">
        <v>10625732</v>
      </c>
    </row>
    <row r="76" spans="1:15" x14ac:dyDescent="0.2">
      <c r="A76" s="1" t="s">
        <v>53</v>
      </c>
      <c r="B76" s="2">
        <v>6886000</v>
      </c>
      <c r="C76" s="2">
        <v>7280000</v>
      </c>
      <c r="D76" s="2">
        <v>7322000</v>
      </c>
      <c r="E76" s="2">
        <v>7566028</v>
      </c>
      <c r="F76" s="2">
        <v>7965538</v>
      </c>
      <c r="G76" s="2">
        <v>8327405</v>
      </c>
      <c r="H76" s="2">
        <v>8550333</v>
      </c>
      <c r="I76" s="2">
        <v>8792806</v>
      </c>
      <c r="J76" s="2">
        <v>9046542</v>
      </c>
      <c r="K76" s="2">
        <v>9642505</v>
      </c>
      <c r="L76" s="2">
        <v>9923253</v>
      </c>
      <c r="M76" s="2">
        <v>10129603</v>
      </c>
      <c r="N76" s="2">
        <v>10457554</v>
      </c>
      <c r="O76" s="2">
        <v>10559110</v>
      </c>
    </row>
    <row r="77" spans="1:15" x14ac:dyDescent="0.2">
      <c r="A77" s="1" t="s">
        <v>136</v>
      </c>
      <c r="E77" s="2">
        <v>3271073</v>
      </c>
      <c r="F77" s="2">
        <v>3559494</v>
      </c>
      <c r="G77" s="2">
        <v>3912663</v>
      </c>
      <c r="H77" s="2">
        <v>4343664</v>
      </c>
      <c r="I77" s="2">
        <v>4840501</v>
      </c>
      <c r="J77" s="2">
        <v>5419038</v>
      </c>
      <c r="K77" s="2">
        <v>6118518</v>
      </c>
      <c r="L77" s="2">
        <v>6956968</v>
      </c>
      <c r="M77" s="2">
        <v>7945137</v>
      </c>
      <c r="N77" s="2">
        <v>9139044</v>
      </c>
      <c r="O77" s="2">
        <v>10516111</v>
      </c>
    </row>
    <row r="78" spans="1:15" x14ac:dyDescent="0.2">
      <c r="A78" s="1" t="s">
        <v>50</v>
      </c>
      <c r="C78" s="2">
        <v>3738000</v>
      </c>
      <c r="E78" s="2">
        <v>4117617</v>
      </c>
      <c r="F78" s="2">
        <v>4423223</v>
      </c>
      <c r="G78" s="2">
        <v>4797344</v>
      </c>
      <c r="H78" s="2">
        <v>5134818</v>
      </c>
      <c r="I78" s="2">
        <v>5605626</v>
      </c>
      <c r="J78" s="2">
        <v>5884241</v>
      </c>
      <c r="K78" s="2">
        <v>6741465</v>
      </c>
      <c r="L78" s="2">
        <v>7581504</v>
      </c>
      <c r="M78" s="2">
        <v>8290856</v>
      </c>
      <c r="N78" s="2">
        <v>9421477</v>
      </c>
      <c r="O78" s="2">
        <v>10442812</v>
      </c>
    </row>
    <row r="79" spans="1:15" x14ac:dyDescent="0.2">
      <c r="A79" s="1" t="s">
        <v>0</v>
      </c>
      <c r="E79" s="2">
        <v>7722155</v>
      </c>
      <c r="F79" s="2">
        <v>7780565</v>
      </c>
      <c r="G79" s="2">
        <v>8167918</v>
      </c>
      <c r="H79" s="2">
        <v>8590786</v>
      </c>
      <c r="I79" s="2">
        <v>9027198</v>
      </c>
      <c r="J79" s="2">
        <v>9360184</v>
      </c>
      <c r="K79" s="2">
        <v>9643706</v>
      </c>
      <c r="L79" s="2">
        <v>9981744</v>
      </c>
      <c r="M79" s="2">
        <v>10215208</v>
      </c>
      <c r="N79" s="2">
        <v>10403989</v>
      </c>
      <c r="O79" s="2">
        <v>10366719</v>
      </c>
    </row>
    <row r="80" spans="1:15" x14ac:dyDescent="0.2">
      <c r="A80" s="1" t="s">
        <v>120</v>
      </c>
      <c r="B80" s="2">
        <v>7305000</v>
      </c>
      <c r="C80" s="2">
        <v>7675000</v>
      </c>
      <c r="D80" s="2">
        <v>8038000</v>
      </c>
      <c r="E80" s="2">
        <v>8442750</v>
      </c>
      <c r="F80" s="2">
        <v>8692600</v>
      </c>
      <c r="G80" s="2">
        <v>9036700</v>
      </c>
      <c r="H80" s="2">
        <v>9128850</v>
      </c>
      <c r="I80" s="2">
        <v>9044200</v>
      </c>
      <c r="J80" s="2">
        <v>9411090</v>
      </c>
      <c r="K80" s="2">
        <v>9777800</v>
      </c>
      <c r="L80" s="2">
        <v>9897192</v>
      </c>
      <c r="M80" s="2">
        <v>9922689</v>
      </c>
      <c r="N80" s="2">
        <v>10065543</v>
      </c>
      <c r="O80" s="2">
        <v>10335597</v>
      </c>
    </row>
    <row r="81" spans="1:15" x14ac:dyDescent="0.2">
      <c r="A81" s="1" t="s">
        <v>191</v>
      </c>
      <c r="E81" s="2">
        <v>2653637</v>
      </c>
      <c r="F81" s="2">
        <v>2926863</v>
      </c>
      <c r="G81" s="2">
        <v>3269808</v>
      </c>
      <c r="H81" s="2">
        <v>3743967</v>
      </c>
      <c r="I81" s="2">
        <v>4317891</v>
      </c>
      <c r="J81" s="2">
        <v>4989168</v>
      </c>
      <c r="K81" s="2">
        <v>5776012</v>
      </c>
      <c r="L81" s="2">
        <v>6746778</v>
      </c>
      <c r="M81" s="2">
        <v>7844199</v>
      </c>
      <c r="N81" s="2">
        <v>9025562</v>
      </c>
      <c r="O81" s="2">
        <v>10324150</v>
      </c>
    </row>
    <row r="82" spans="1:15" x14ac:dyDescent="0.2">
      <c r="A82" s="1" t="s">
        <v>44</v>
      </c>
      <c r="E82" s="2">
        <v>8925122</v>
      </c>
      <c r="F82" s="2">
        <v>9365969</v>
      </c>
      <c r="G82" s="2">
        <v>9659818</v>
      </c>
      <c r="H82" s="2">
        <v>9776922</v>
      </c>
      <c r="I82" s="2">
        <v>9795226</v>
      </c>
      <c r="J82" s="2">
        <v>10042019</v>
      </c>
      <c r="K82" s="2">
        <v>10288726</v>
      </c>
      <c r="L82" s="2">
        <v>10310162</v>
      </c>
      <c r="M82" s="2">
        <v>10309514</v>
      </c>
      <c r="N82" s="2">
        <v>10323830</v>
      </c>
      <c r="O82" s="2">
        <v>10270128</v>
      </c>
    </row>
    <row r="83" spans="1:15" x14ac:dyDescent="0.2">
      <c r="A83" s="1" t="s">
        <v>118</v>
      </c>
      <c r="B83" s="2">
        <v>8315000</v>
      </c>
      <c r="C83" s="2">
        <v>8346000</v>
      </c>
      <c r="D83" s="2">
        <v>8339000</v>
      </c>
      <c r="E83" s="2">
        <v>8639369</v>
      </c>
      <c r="F83" s="2">
        <v>8868475</v>
      </c>
      <c r="G83" s="2">
        <v>9118700</v>
      </c>
      <c r="H83" s="2">
        <v>9448100</v>
      </c>
      <c r="I83" s="2">
        <v>9637800</v>
      </c>
      <c r="J83" s="2">
        <v>9794800</v>
      </c>
      <c r="K83" s="2">
        <v>9846800</v>
      </c>
      <c r="L83" s="2">
        <v>9858200</v>
      </c>
      <c r="M83" s="2">
        <v>9969310</v>
      </c>
      <c r="N83" s="2">
        <v>10155459</v>
      </c>
      <c r="O83" s="2">
        <v>10263618</v>
      </c>
    </row>
    <row r="84" spans="1:15" x14ac:dyDescent="0.2">
      <c r="A84" s="1" t="s">
        <v>172</v>
      </c>
      <c r="B84" s="2">
        <v>9046000</v>
      </c>
      <c r="C84" s="2">
        <v>9287000</v>
      </c>
      <c r="D84" s="2">
        <v>9024000</v>
      </c>
      <c r="E84" s="2">
        <v>9338000</v>
      </c>
      <c r="F84" s="2">
        <v>9825000</v>
      </c>
      <c r="G84" s="2">
        <v>9983512</v>
      </c>
      <c r="H84" s="2">
        <v>10152934</v>
      </c>
      <c r="I84" s="2">
        <v>10337004</v>
      </c>
      <c r="J84" s="2">
        <v>10531820</v>
      </c>
      <c r="K84" s="2">
        <v>10711122</v>
      </c>
      <c r="L84" s="2">
        <v>10648713</v>
      </c>
      <c r="M84" s="2">
        <v>10371878</v>
      </c>
      <c r="N84" s="2">
        <v>10295874</v>
      </c>
      <c r="O84" s="2">
        <v>10137449</v>
      </c>
    </row>
    <row r="85" spans="1:15" x14ac:dyDescent="0.2">
      <c r="A85" s="1" t="s">
        <v>85</v>
      </c>
      <c r="E85" s="2">
        <v>6710261</v>
      </c>
      <c r="F85" s="2">
        <v>7145006</v>
      </c>
      <c r="G85" s="2">
        <v>7470936</v>
      </c>
      <c r="H85" s="2">
        <v>7830883</v>
      </c>
      <c r="I85" s="2">
        <v>8166726</v>
      </c>
      <c r="J85" s="2">
        <v>8542000</v>
      </c>
      <c r="K85" s="2">
        <v>8955000</v>
      </c>
      <c r="L85" s="2">
        <v>9150329</v>
      </c>
      <c r="M85" s="2">
        <v>9347973</v>
      </c>
      <c r="N85" s="2">
        <v>10192265</v>
      </c>
      <c r="O85" s="2">
        <v>10117908</v>
      </c>
    </row>
    <row r="86" spans="1:15" x14ac:dyDescent="0.2">
      <c r="A86" s="1" t="s">
        <v>116</v>
      </c>
      <c r="E86" s="2">
        <v>2553000</v>
      </c>
      <c r="F86" s="2">
        <v>2869000</v>
      </c>
      <c r="G86" s="2">
        <v>3254000</v>
      </c>
      <c r="H86" s="2">
        <v>3694000</v>
      </c>
      <c r="I86" s="2">
        <v>4251612</v>
      </c>
      <c r="J86" s="2">
        <v>4923730</v>
      </c>
      <c r="K86" s="2">
        <v>5699777</v>
      </c>
      <c r="L86" s="2">
        <v>6779477</v>
      </c>
      <c r="M86" s="2">
        <v>7941694</v>
      </c>
      <c r="N86" s="2">
        <v>9001866</v>
      </c>
      <c r="O86" s="2">
        <v>10116606</v>
      </c>
    </row>
    <row r="87" spans="1:15" x14ac:dyDescent="0.2">
      <c r="A87" s="1" t="s">
        <v>122</v>
      </c>
      <c r="E87" s="2">
        <v>3687654</v>
      </c>
      <c r="F87" s="2">
        <v>4075537</v>
      </c>
      <c r="G87" s="2">
        <v>4504219</v>
      </c>
      <c r="H87" s="2">
        <v>4993293</v>
      </c>
      <c r="I87" s="2">
        <v>5569486</v>
      </c>
      <c r="J87" s="2">
        <v>6250341</v>
      </c>
      <c r="K87" s="2">
        <v>6774767</v>
      </c>
      <c r="L87" s="2">
        <v>7365165</v>
      </c>
      <c r="M87" s="2">
        <v>8083816</v>
      </c>
      <c r="N87" s="2">
        <v>8967132</v>
      </c>
      <c r="O87" s="2">
        <v>10072267</v>
      </c>
    </row>
    <row r="88" spans="1:15" x14ac:dyDescent="0.2">
      <c r="A88" s="1" t="s">
        <v>103</v>
      </c>
      <c r="E88" s="2">
        <v>3517210</v>
      </c>
      <c r="F88" s="2">
        <v>3846014</v>
      </c>
      <c r="G88" s="2">
        <v>4149157</v>
      </c>
      <c r="H88" s="2">
        <v>4565747</v>
      </c>
      <c r="I88" s="2">
        <v>5098627</v>
      </c>
      <c r="J88" s="2">
        <v>5703966</v>
      </c>
      <c r="K88" s="2">
        <v>6443183</v>
      </c>
      <c r="L88" s="2">
        <v>7362332</v>
      </c>
      <c r="M88" s="2">
        <v>8207240</v>
      </c>
      <c r="N88" s="2">
        <v>8972635</v>
      </c>
      <c r="O88" s="2">
        <v>9563816</v>
      </c>
    </row>
    <row r="89" spans="1:15" x14ac:dyDescent="0.2">
      <c r="A89" s="1" t="s">
        <v>84</v>
      </c>
      <c r="B89" s="2">
        <v>6259000</v>
      </c>
      <c r="C89" s="2">
        <v>6356000</v>
      </c>
      <c r="D89" s="2">
        <v>6636000</v>
      </c>
      <c r="E89" s="2">
        <v>7014005</v>
      </c>
      <c r="F89" s="2">
        <v>7262388</v>
      </c>
      <c r="G89" s="2">
        <v>7480395</v>
      </c>
      <c r="H89" s="2">
        <v>7733853</v>
      </c>
      <c r="I89" s="2">
        <v>8042803</v>
      </c>
      <c r="J89" s="2">
        <v>8192566</v>
      </c>
      <c r="K89" s="2">
        <v>8310473</v>
      </c>
      <c r="L89" s="2">
        <v>8356337</v>
      </c>
      <c r="M89" s="2">
        <v>8600815</v>
      </c>
      <c r="N89" s="2">
        <v>8877890</v>
      </c>
      <c r="O89" s="2">
        <v>8923569</v>
      </c>
    </row>
    <row r="90" spans="1:15" x14ac:dyDescent="0.2">
      <c r="A90" s="1" t="s">
        <v>66</v>
      </c>
      <c r="E90" s="2">
        <v>2585509</v>
      </c>
      <c r="F90" s="2">
        <v>2786879</v>
      </c>
      <c r="G90" s="2">
        <v>3028117</v>
      </c>
      <c r="H90" s="2">
        <v>3321330</v>
      </c>
      <c r="I90" s="2">
        <v>3661175</v>
      </c>
      <c r="J90" s="2">
        <v>4053377</v>
      </c>
      <c r="K90" s="2">
        <v>4508009</v>
      </c>
      <c r="L90" s="2">
        <v>5327721</v>
      </c>
      <c r="M90" s="2">
        <v>6278696</v>
      </c>
      <c r="N90" s="2">
        <v>7682082</v>
      </c>
      <c r="O90" s="2">
        <v>8638858</v>
      </c>
    </row>
    <row r="91" spans="1:15" x14ac:dyDescent="0.2">
      <c r="A91" s="1" t="s">
        <v>4</v>
      </c>
      <c r="B91" s="2">
        <v>1520000</v>
      </c>
      <c r="C91" s="2">
        <v>1674000</v>
      </c>
      <c r="D91" s="2">
        <v>1889000</v>
      </c>
      <c r="E91" s="2">
        <v>2352968</v>
      </c>
      <c r="F91" s="2">
        <v>2737257</v>
      </c>
      <c r="G91" s="2">
        <v>3231488</v>
      </c>
      <c r="H91" s="2">
        <v>3805881</v>
      </c>
      <c r="I91" s="2">
        <v>4422755</v>
      </c>
      <c r="J91" s="2">
        <v>5048499</v>
      </c>
      <c r="K91" s="2">
        <v>5696855</v>
      </c>
      <c r="L91" s="2">
        <v>6377765</v>
      </c>
      <c r="M91" s="2">
        <v>7077651</v>
      </c>
      <c r="N91" s="2">
        <v>7730224</v>
      </c>
      <c r="O91" s="2">
        <v>8385828</v>
      </c>
    </row>
    <row r="92" spans="1:15" x14ac:dyDescent="0.2">
      <c r="A92" s="1" t="s">
        <v>140</v>
      </c>
      <c r="B92" s="2">
        <v>1432000</v>
      </c>
      <c r="E92" s="2">
        <v>2607769</v>
      </c>
      <c r="F92" s="2">
        <v>2805256</v>
      </c>
      <c r="G92" s="2">
        <v>3042303</v>
      </c>
      <c r="H92" s="2">
        <v>3344639</v>
      </c>
      <c r="I92" s="2">
        <v>3730240</v>
      </c>
      <c r="J92" s="2">
        <v>4179837</v>
      </c>
      <c r="K92" s="2">
        <v>4542002</v>
      </c>
      <c r="L92" s="2">
        <v>5169374</v>
      </c>
      <c r="M92" s="2">
        <v>6022856</v>
      </c>
      <c r="N92" s="2">
        <v>7103883</v>
      </c>
      <c r="O92" s="2">
        <v>8316481</v>
      </c>
    </row>
    <row r="93" spans="1:15" x14ac:dyDescent="0.2">
      <c r="A93" s="1" t="s">
        <v>92</v>
      </c>
      <c r="B93" s="2">
        <v>2569000</v>
      </c>
      <c r="C93" s="2">
        <v>2690000</v>
      </c>
      <c r="D93" s="2">
        <v>2850000</v>
      </c>
      <c r="E93" s="2">
        <v>2766028</v>
      </c>
      <c r="F93" s="2">
        <v>3074311</v>
      </c>
      <c r="G93" s="2">
        <v>3434073</v>
      </c>
      <c r="H93" s="2">
        <v>3853315</v>
      </c>
      <c r="I93" s="2">
        <v>4346218</v>
      </c>
      <c r="J93" s="2">
        <v>4914316</v>
      </c>
      <c r="K93" s="2">
        <v>5441298</v>
      </c>
      <c r="L93" s="2">
        <v>5934935</v>
      </c>
      <c r="M93" s="2">
        <v>6573900</v>
      </c>
      <c r="N93" s="2">
        <v>7376582</v>
      </c>
      <c r="O93" s="2">
        <v>8152620</v>
      </c>
    </row>
    <row r="94" spans="1:15" x14ac:dyDescent="0.2">
      <c r="A94" s="1" t="s">
        <v>165</v>
      </c>
      <c r="B94" s="2">
        <v>6758000</v>
      </c>
      <c r="C94" s="2">
        <v>6705000</v>
      </c>
      <c r="D94" s="2">
        <v>6799000</v>
      </c>
      <c r="E94" s="2">
        <v>6935100</v>
      </c>
      <c r="F94" s="2">
        <v>6946885</v>
      </c>
      <c r="G94" s="2">
        <v>7047437</v>
      </c>
      <c r="H94" s="2">
        <v>7270889</v>
      </c>
      <c r="I94" s="2">
        <v>7467086</v>
      </c>
      <c r="J94" s="2">
        <v>7578903</v>
      </c>
      <c r="K94" s="2">
        <v>7549433</v>
      </c>
      <c r="L94" s="2">
        <v>7559776</v>
      </c>
      <c r="M94" s="2">
        <v>7722953</v>
      </c>
      <c r="N94" s="2">
        <v>8047433</v>
      </c>
      <c r="O94" s="2">
        <v>8113413</v>
      </c>
    </row>
    <row r="95" spans="1:15" x14ac:dyDescent="0.2">
      <c r="A95" s="1" t="s">
        <v>178</v>
      </c>
      <c r="B95" s="2">
        <v>6469000</v>
      </c>
      <c r="C95" s="2">
        <v>6666000</v>
      </c>
      <c r="D95" s="2">
        <v>6942000</v>
      </c>
      <c r="E95" s="2">
        <v>7250500</v>
      </c>
      <c r="F95" s="2">
        <v>7499400</v>
      </c>
      <c r="G95" s="2">
        <v>7867374</v>
      </c>
      <c r="H95" s="2">
        <v>8201400</v>
      </c>
      <c r="I95" s="2">
        <v>8489574</v>
      </c>
      <c r="J95" s="2">
        <v>8720742</v>
      </c>
      <c r="K95" s="2">
        <v>8843528</v>
      </c>
      <c r="L95" s="2">
        <v>8943573</v>
      </c>
      <c r="M95" s="2">
        <v>8894028</v>
      </c>
      <c r="N95" s="2">
        <v>8255811</v>
      </c>
      <c r="O95" s="2">
        <v>7818495</v>
      </c>
    </row>
    <row r="96" spans="1:15" x14ac:dyDescent="0.2">
      <c r="A96" s="1" t="s">
        <v>218</v>
      </c>
      <c r="E96" s="2">
        <v>2885332</v>
      </c>
      <c r="F96" s="2">
        <v>3313718</v>
      </c>
      <c r="G96" s="2">
        <v>3881546</v>
      </c>
      <c r="H96" s="2">
        <v>4566962</v>
      </c>
      <c r="I96" s="2">
        <v>5168973</v>
      </c>
      <c r="J96" s="2">
        <v>5696117</v>
      </c>
      <c r="K96" s="2">
        <v>6173361</v>
      </c>
      <c r="L96" s="2">
        <v>6681687</v>
      </c>
      <c r="M96" s="2">
        <v>7199838</v>
      </c>
      <c r="N96" s="2">
        <v>7630291</v>
      </c>
      <c r="O96" s="2">
        <v>7748163</v>
      </c>
    </row>
    <row r="97" spans="1:15" x14ac:dyDescent="0.2">
      <c r="A97" s="1" t="s">
        <v>155</v>
      </c>
      <c r="E97" s="2">
        <v>5669381</v>
      </c>
      <c r="F97" s="2">
        <v>6036689</v>
      </c>
      <c r="G97" s="2">
        <v>6312062</v>
      </c>
      <c r="H97" s="2">
        <v>6616174</v>
      </c>
      <c r="I97" s="2">
        <v>6899922</v>
      </c>
      <c r="J97" s="2">
        <v>7216985</v>
      </c>
      <c r="K97" s="2">
        <v>7565921</v>
      </c>
      <c r="L97" s="2">
        <v>7730951</v>
      </c>
      <c r="M97" s="2">
        <v>7897937</v>
      </c>
      <c r="N97" s="2">
        <v>7628264</v>
      </c>
      <c r="O97" s="2">
        <v>7516346</v>
      </c>
    </row>
    <row r="98" spans="1:15" x14ac:dyDescent="0.2">
      <c r="A98" s="1" t="s">
        <v>201</v>
      </c>
      <c r="E98" s="2">
        <v>2439435</v>
      </c>
      <c r="F98" s="2">
        <v>2698272</v>
      </c>
      <c r="G98" s="2">
        <v>3031804</v>
      </c>
      <c r="H98" s="2">
        <v>3264640</v>
      </c>
      <c r="I98" s="2">
        <v>3769171</v>
      </c>
      <c r="J98" s="2">
        <v>4356863</v>
      </c>
      <c r="K98" s="2">
        <v>5138689</v>
      </c>
      <c r="L98" s="2">
        <v>6009833</v>
      </c>
      <c r="M98" s="2">
        <v>6923738</v>
      </c>
      <c r="N98" s="2">
        <v>5706501</v>
      </c>
      <c r="O98" s="2">
        <v>7507056</v>
      </c>
    </row>
    <row r="99" spans="1:15" x14ac:dyDescent="0.2">
      <c r="A99" s="1" t="s">
        <v>7</v>
      </c>
      <c r="B99" s="2">
        <v>2615000</v>
      </c>
      <c r="C99" s="2">
        <v>2751000</v>
      </c>
      <c r="D99" s="2">
        <v>2928000</v>
      </c>
      <c r="E99" s="2">
        <v>3097220</v>
      </c>
      <c r="F99" s="2">
        <v>3376419</v>
      </c>
      <c r="G99" s="2">
        <v>3722743</v>
      </c>
      <c r="H99" s="2">
        <v>4137405</v>
      </c>
      <c r="I99" s="2">
        <v>4604915</v>
      </c>
      <c r="J99" s="2">
        <v>4828338</v>
      </c>
      <c r="K99" s="2">
        <v>5029725</v>
      </c>
      <c r="L99" s="2">
        <v>5517977</v>
      </c>
      <c r="M99" s="2">
        <v>6126101</v>
      </c>
      <c r="N99" s="2">
        <v>6675578</v>
      </c>
      <c r="O99" s="2">
        <v>7306302</v>
      </c>
    </row>
    <row r="100" spans="1:15" x14ac:dyDescent="0.2">
      <c r="A100" s="1" t="s">
        <v>157</v>
      </c>
      <c r="B100" s="2">
        <v>4168000</v>
      </c>
      <c r="C100" s="2">
        <v>4226000</v>
      </c>
      <c r="D100" s="2">
        <v>4412000</v>
      </c>
      <c r="E100" s="2">
        <v>4694000</v>
      </c>
      <c r="F100" s="2">
        <v>4980000</v>
      </c>
      <c r="G100" s="2">
        <v>5362000</v>
      </c>
      <c r="H100" s="2">
        <v>5943000</v>
      </c>
      <c r="I100" s="2">
        <v>6267000</v>
      </c>
      <c r="J100" s="2">
        <v>6403500</v>
      </c>
      <c r="K100" s="2">
        <v>6385229</v>
      </c>
      <c r="L100" s="2">
        <v>6563770</v>
      </c>
      <c r="M100" s="2">
        <v>6836626</v>
      </c>
      <c r="N100" s="2">
        <v>7157106</v>
      </c>
      <c r="O100" s="2">
        <v>7266920</v>
      </c>
    </row>
    <row r="101" spans="1:15" x14ac:dyDescent="0.2">
      <c r="A101" s="1" t="s">
        <v>228</v>
      </c>
      <c r="E101" s="2">
        <v>2437932</v>
      </c>
      <c r="F101" s="2">
        <v>2673425</v>
      </c>
      <c r="G101" s="2">
        <v>2955803</v>
      </c>
      <c r="H101" s="2">
        <v>3282503</v>
      </c>
      <c r="I101" s="2">
        <v>3666949</v>
      </c>
      <c r="J101" s="2">
        <v>4127771</v>
      </c>
      <c r="K101" s="2">
        <v>5790705</v>
      </c>
      <c r="L101" s="2">
        <v>6445623</v>
      </c>
      <c r="M101" s="2">
        <v>6675067</v>
      </c>
      <c r="N101" s="2">
        <v>6291143</v>
      </c>
      <c r="O101" s="2">
        <v>7253137</v>
      </c>
    </row>
    <row r="102" spans="1:15" x14ac:dyDescent="0.2">
      <c r="A102" s="1" t="s">
        <v>137</v>
      </c>
      <c r="B102" s="2">
        <v>988000</v>
      </c>
      <c r="C102" s="2">
        <v>1786000</v>
      </c>
      <c r="E102" s="2">
        <v>2237000</v>
      </c>
      <c r="F102" s="2">
        <v>2490400</v>
      </c>
      <c r="G102" s="2">
        <v>3075300</v>
      </c>
      <c r="H102" s="2">
        <v>3597900</v>
      </c>
      <c r="I102" s="2">
        <v>3959000</v>
      </c>
      <c r="J102" s="2">
        <v>4395800</v>
      </c>
      <c r="K102" s="2">
        <v>5063100</v>
      </c>
      <c r="L102" s="2">
        <v>5456200</v>
      </c>
      <c r="M102" s="2">
        <v>5687959</v>
      </c>
      <c r="N102" s="2">
        <v>6225347</v>
      </c>
      <c r="O102" s="2">
        <v>6658720</v>
      </c>
    </row>
    <row r="103" spans="1:15" x14ac:dyDescent="0.2">
      <c r="A103" s="1" t="s">
        <v>142</v>
      </c>
      <c r="E103" s="2">
        <v>1672661</v>
      </c>
      <c r="F103" s="2">
        <v>1846175</v>
      </c>
      <c r="G103" s="2">
        <v>2055083</v>
      </c>
      <c r="H103" s="2">
        <v>2310714</v>
      </c>
      <c r="I103" s="2">
        <v>2619809</v>
      </c>
      <c r="J103" s="2">
        <v>2995605</v>
      </c>
      <c r="K103" s="2">
        <v>3444361</v>
      </c>
      <c r="L103" s="2">
        <v>3982013</v>
      </c>
      <c r="M103" s="2">
        <v>4676077</v>
      </c>
      <c r="N103" s="2">
        <v>5700089</v>
      </c>
      <c r="O103" s="2">
        <v>6627964</v>
      </c>
    </row>
    <row r="104" spans="1:15" x14ac:dyDescent="0.2">
      <c r="A104" s="1" t="s">
        <v>20</v>
      </c>
      <c r="E104" s="2">
        <v>2362522</v>
      </c>
      <c r="F104" s="2">
        <v>2576249</v>
      </c>
      <c r="G104" s="2">
        <v>2815405</v>
      </c>
      <c r="H104" s="2">
        <v>3170653</v>
      </c>
      <c r="I104" s="2">
        <v>3521913</v>
      </c>
      <c r="J104" s="2">
        <v>3676308</v>
      </c>
      <c r="K104" s="2">
        <v>4299555</v>
      </c>
      <c r="L104" s="2">
        <v>4906862</v>
      </c>
      <c r="M104" s="2">
        <v>5505113</v>
      </c>
      <c r="N104" s="2">
        <v>6077812</v>
      </c>
      <c r="O104" s="2">
        <v>6621126</v>
      </c>
    </row>
    <row r="105" spans="1:15" x14ac:dyDescent="0.2">
      <c r="A105" s="1" t="s">
        <v>187</v>
      </c>
      <c r="E105" s="2">
        <v>1530047</v>
      </c>
      <c r="F105" s="2">
        <v>1780850</v>
      </c>
      <c r="G105" s="2">
        <v>2080556</v>
      </c>
      <c r="H105" s="2">
        <v>2510619</v>
      </c>
      <c r="I105" s="2">
        <v>2938516</v>
      </c>
      <c r="J105" s="2">
        <v>3448869</v>
      </c>
      <c r="K105" s="2">
        <v>3969126</v>
      </c>
      <c r="L105" s="2">
        <v>4587499</v>
      </c>
      <c r="M105" s="2">
        <v>5332472</v>
      </c>
      <c r="N105" s="2">
        <v>5864473</v>
      </c>
      <c r="O105" s="2">
        <v>6440732</v>
      </c>
    </row>
    <row r="106" spans="1:15" x14ac:dyDescent="0.2">
      <c r="A106" s="1" t="s">
        <v>223</v>
      </c>
      <c r="B106" s="2">
        <v>1060000</v>
      </c>
      <c r="C106" s="2">
        <v>1150000</v>
      </c>
      <c r="D106" s="2">
        <v>1260000</v>
      </c>
      <c r="E106" s="2">
        <v>1431447</v>
      </c>
      <c r="F106" s="2">
        <v>1662219</v>
      </c>
      <c r="G106" s="2">
        <v>1951640</v>
      </c>
      <c r="H106" s="2">
        <v>2329159</v>
      </c>
      <c r="I106" s="2">
        <v>2760666</v>
      </c>
      <c r="J106" s="2">
        <v>2857540</v>
      </c>
      <c r="K106" s="2">
        <v>3401940</v>
      </c>
      <c r="L106" s="2">
        <v>4076514</v>
      </c>
      <c r="M106" s="2">
        <v>4792271</v>
      </c>
      <c r="N106" s="2">
        <v>5546185</v>
      </c>
      <c r="O106" s="2">
        <v>6347658</v>
      </c>
    </row>
    <row r="107" spans="1:15" x14ac:dyDescent="0.2">
      <c r="A107" s="1" t="s">
        <v>36</v>
      </c>
      <c r="B107" s="2">
        <v>1550000</v>
      </c>
      <c r="C107" s="2">
        <v>1630000</v>
      </c>
      <c r="D107" s="2">
        <v>1740000</v>
      </c>
      <c r="E107" s="2">
        <v>1939800</v>
      </c>
      <c r="F107" s="2">
        <v>2221139</v>
      </c>
      <c r="G107" s="2">
        <v>2581583</v>
      </c>
      <c r="H107" s="2">
        <v>3017852</v>
      </c>
      <c r="I107" s="2">
        <v>3603907</v>
      </c>
      <c r="J107" s="2">
        <v>4071179</v>
      </c>
      <c r="K107" s="2">
        <v>4566199</v>
      </c>
      <c r="L107" s="2">
        <v>4664361</v>
      </c>
      <c r="M107" s="2">
        <v>5099884</v>
      </c>
      <c r="N107" s="2">
        <v>5568437</v>
      </c>
      <c r="O107" s="2">
        <v>6122515</v>
      </c>
    </row>
    <row r="108" spans="1:15" x14ac:dyDescent="0.2">
      <c r="A108" s="1" t="s">
        <v>216</v>
      </c>
      <c r="B108" s="2">
        <v>775728</v>
      </c>
      <c r="C108" s="2">
        <v>889866</v>
      </c>
      <c r="D108" s="2">
        <v>1043684</v>
      </c>
      <c r="E108" s="2">
        <v>1286131</v>
      </c>
      <c r="F108" s="2">
        <v>1772032</v>
      </c>
      <c r="G108" s="2">
        <v>2141495</v>
      </c>
      <c r="H108" s="2">
        <v>2578184</v>
      </c>
      <c r="I108" s="2">
        <v>2903434</v>
      </c>
      <c r="J108" s="2">
        <v>3354242</v>
      </c>
      <c r="K108" s="2">
        <v>3737473</v>
      </c>
      <c r="L108" s="2">
        <v>4074965</v>
      </c>
      <c r="M108" s="2">
        <v>4512068</v>
      </c>
      <c r="N108" s="2">
        <v>5305120</v>
      </c>
      <c r="O108" s="2">
        <v>5842454</v>
      </c>
    </row>
    <row r="109" spans="1:15" x14ac:dyDescent="0.2">
      <c r="A109" s="1" t="s">
        <v>152</v>
      </c>
      <c r="B109" s="2">
        <v>1012000</v>
      </c>
      <c r="C109" s="2">
        <v>1111000</v>
      </c>
      <c r="D109" s="2">
        <v>1247000</v>
      </c>
      <c r="E109" s="2">
        <v>1475669</v>
      </c>
      <c r="F109" s="2">
        <v>1683477</v>
      </c>
      <c r="G109" s="2">
        <v>1909538</v>
      </c>
      <c r="H109" s="2">
        <v>2170183</v>
      </c>
      <c r="I109" s="2">
        <v>2476785</v>
      </c>
      <c r="J109" s="2">
        <v>2850419</v>
      </c>
      <c r="K109" s="2">
        <v>3193047</v>
      </c>
      <c r="L109" s="2">
        <v>3668292</v>
      </c>
      <c r="M109" s="2">
        <v>4236056</v>
      </c>
      <c r="N109" s="2">
        <v>4877951</v>
      </c>
      <c r="O109" s="2">
        <v>5585828</v>
      </c>
    </row>
    <row r="110" spans="1:15" x14ac:dyDescent="0.2">
      <c r="A110" s="1" t="s">
        <v>25</v>
      </c>
      <c r="E110" s="2">
        <v>1885984</v>
      </c>
      <c r="F110" s="2">
        <v>2077063</v>
      </c>
      <c r="G110" s="2">
        <v>2309365</v>
      </c>
      <c r="H110" s="2">
        <v>2565380</v>
      </c>
      <c r="I110" s="2">
        <v>2844851</v>
      </c>
      <c r="J110" s="2">
        <v>3161118</v>
      </c>
      <c r="K110" s="2">
        <v>3293159</v>
      </c>
      <c r="L110" s="2">
        <v>3657169</v>
      </c>
      <c r="M110" s="2">
        <v>4210452</v>
      </c>
      <c r="N110" s="2">
        <v>4846116</v>
      </c>
      <c r="O110" s="2">
        <v>5497733</v>
      </c>
    </row>
    <row r="111" spans="1:15" x14ac:dyDescent="0.2">
      <c r="A111" s="1" t="s">
        <v>240</v>
      </c>
      <c r="E111" s="2">
        <v>3463446</v>
      </c>
      <c r="F111" s="2">
        <v>3726601</v>
      </c>
      <c r="G111" s="2">
        <v>3994270</v>
      </c>
      <c r="H111" s="2">
        <v>4369939</v>
      </c>
      <c r="I111" s="2">
        <v>4523873</v>
      </c>
      <c r="J111" s="2">
        <v>4729718</v>
      </c>
      <c r="K111" s="2">
        <v>4965958</v>
      </c>
      <c r="L111" s="2">
        <v>5144632</v>
      </c>
      <c r="M111" s="2">
        <v>5262616</v>
      </c>
      <c r="N111" s="2">
        <v>5361594</v>
      </c>
      <c r="O111" s="2">
        <v>5400320</v>
      </c>
    </row>
    <row r="112" spans="1:15" x14ac:dyDescent="0.2">
      <c r="A112" s="1" t="s">
        <v>68</v>
      </c>
      <c r="B112" s="2">
        <v>3722000</v>
      </c>
      <c r="C112" s="2">
        <v>3832000</v>
      </c>
      <c r="D112" s="2">
        <v>4045000</v>
      </c>
      <c r="E112" s="2">
        <v>4271000</v>
      </c>
      <c r="F112" s="2">
        <v>4439000</v>
      </c>
      <c r="G112" s="2">
        <v>4581000</v>
      </c>
      <c r="H112" s="2">
        <v>4758100</v>
      </c>
      <c r="I112" s="2">
        <v>4928757</v>
      </c>
      <c r="J112" s="2">
        <v>5059861</v>
      </c>
      <c r="K112" s="2">
        <v>5123027</v>
      </c>
      <c r="L112" s="2">
        <v>5113691</v>
      </c>
      <c r="M112" s="2">
        <v>5140954</v>
      </c>
      <c r="N112" s="2">
        <v>5232612</v>
      </c>
      <c r="O112" s="2">
        <v>5337416</v>
      </c>
    </row>
    <row r="113" spans="1:15" x14ac:dyDescent="0.2">
      <c r="A113" s="1" t="s">
        <v>233</v>
      </c>
      <c r="B113" s="2">
        <v>3601000</v>
      </c>
      <c r="C113" s="2">
        <v>3698000</v>
      </c>
      <c r="D113" s="2">
        <v>3758000</v>
      </c>
      <c r="E113" s="2">
        <v>4008900</v>
      </c>
      <c r="F113" s="2">
        <v>4234900</v>
      </c>
      <c r="G113" s="2">
        <v>4429600</v>
      </c>
      <c r="H113" s="2">
        <v>4563732</v>
      </c>
      <c r="I113" s="2">
        <v>4606307</v>
      </c>
      <c r="J113" s="2">
        <v>4711439</v>
      </c>
      <c r="K113" s="2">
        <v>4779535</v>
      </c>
      <c r="L113" s="2">
        <v>4901783</v>
      </c>
      <c r="M113" s="2">
        <v>4986431</v>
      </c>
      <c r="N113" s="2">
        <v>5104654</v>
      </c>
      <c r="O113" s="2">
        <v>5168595</v>
      </c>
    </row>
    <row r="114" spans="1:15" x14ac:dyDescent="0.2">
      <c r="A114" s="1" t="s">
        <v>198</v>
      </c>
      <c r="E114" s="2">
        <v>961305</v>
      </c>
      <c r="F114" s="2">
        <v>1122475</v>
      </c>
      <c r="G114" s="2">
        <v>1337947</v>
      </c>
      <c r="H114" s="2">
        <v>1623770</v>
      </c>
      <c r="I114" s="2">
        <v>1999162</v>
      </c>
      <c r="J114" s="2">
        <v>2569606</v>
      </c>
      <c r="K114" s="2">
        <v>3065365</v>
      </c>
      <c r="L114" s="2">
        <v>3675422</v>
      </c>
      <c r="M114" s="2">
        <v>4139825</v>
      </c>
      <c r="N114" s="2">
        <v>4654252</v>
      </c>
      <c r="O114" s="2">
        <v>5115450</v>
      </c>
    </row>
    <row r="115" spans="1:15" x14ac:dyDescent="0.2">
      <c r="A115" s="1" t="s">
        <v>192</v>
      </c>
      <c r="E115" s="2">
        <v>561254</v>
      </c>
      <c r="F115" s="2">
        <v>686955</v>
      </c>
      <c r="G115" s="2">
        <v>848515</v>
      </c>
      <c r="H115" s="2">
        <v>1061463</v>
      </c>
      <c r="I115" s="2">
        <v>1502959</v>
      </c>
      <c r="J115" s="2">
        <v>1802960</v>
      </c>
      <c r="K115" s="2">
        <v>2162807</v>
      </c>
      <c r="L115" s="2">
        <v>2627750</v>
      </c>
      <c r="M115" s="2">
        <v>3262054</v>
      </c>
      <c r="N115" s="2">
        <v>4201514</v>
      </c>
      <c r="O115" s="2">
        <v>4998564</v>
      </c>
    </row>
    <row r="116" spans="1:15" x14ac:dyDescent="0.2">
      <c r="A116" s="1" t="s">
        <v>6</v>
      </c>
      <c r="B116" s="2">
        <v>750000</v>
      </c>
      <c r="C116" s="2">
        <v>830000</v>
      </c>
      <c r="D116" s="2">
        <v>920000</v>
      </c>
      <c r="E116" s="2">
        <v>1097916</v>
      </c>
      <c r="F116" s="2">
        <v>1277288</v>
      </c>
      <c r="G116" s="2">
        <v>1492698</v>
      </c>
      <c r="H116" s="2">
        <v>1750391</v>
      </c>
      <c r="I116" s="2">
        <v>2052544</v>
      </c>
      <c r="J116" s="2">
        <v>2394786</v>
      </c>
      <c r="K116" s="2">
        <v>2805321</v>
      </c>
      <c r="L116" s="2">
        <v>3190053</v>
      </c>
      <c r="M116" s="2">
        <v>3683746</v>
      </c>
      <c r="N116" s="2">
        <v>4382555</v>
      </c>
      <c r="O116" s="2">
        <v>4932420</v>
      </c>
    </row>
    <row r="117" spans="1:15" x14ac:dyDescent="0.2">
      <c r="A117" s="1" t="s">
        <v>65</v>
      </c>
      <c r="E117" s="2">
        <v>1412466</v>
      </c>
      <c r="F117" s="2">
        <v>1557902</v>
      </c>
      <c r="G117" s="2">
        <v>1746986</v>
      </c>
      <c r="H117" s="2">
        <v>1989516</v>
      </c>
      <c r="I117" s="2">
        <v>2288056</v>
      </c>
      <c r="J117" s="2">
        <v>2609796</v>
      </c>
      <c r="K117" s="2">
        <v>2991217</v>
      </c>
      <c r="L117" s="2">
        <v>3378233</v>
      </c>
      <c r="M117" s="2">
        <v>3824787</v>
      </c>
      <c r="N117" s="2">
        <v>4344820</v>
      </c>
      <c r="O117" s="2">
        <v>4926984</v>
      </c>
    </row>
    <row r="118" spans="1:15" x14ac:dyDescent="0.2">
      <c r="A118" s="1" t="s">
        <v>3</v>
      </c>
      <c r="E118" s="2">
        <v>1738961</v>
      </c>
      <c r="F118" s="2">
        <v>1901498</v>
      </c>
      <c r="G118" s="2">
        <v>2171285</v>
      </c>
      <c r="H118" s="2">
        <v>2573131</v>
      </c>
      <c r="I118" s="2">
        <v>2963792</v>
      </c>
      <c r="J118" s="2">
        <v>3300684</v>
      </c>
      <c r="K118" s="2">
        <v>3622728</v>
      </c>
      <c r="L118" s="2">
        <v>4005552</v>
      </c>
      <c r="M118" s="2">
        <v>4382486</v>
      </c>
      <c r="N118" s="2">
        <v>4532223</v>
      </c>
      <c r="O118" s="2">
        <v>4851054</v>
      </c>
    </row>
    <row r="119" spans="1:15" x14ac:dyDescent="0.2">
      <c r="A119" s="1" t="s">
        <v>131</v>
      </c>
      <c r="E119" s="2">
        <v>2087055</v>
      </c>
      <c r="F119" s="2">
        <v>2232573</v>
      </c>
      <c r="G119" s="2">
        <v>2396304</v>
      </c>
      <c r="H119" s="2">
        <v>2581979</v>
      </c>
      <c r="I119" s="2">
        <v>2789306</v>
      </c>
      <c r="J119" s="2">
        <v>3027190</v>
      </c>
      <c r="K119" s="2">
        <v>3327118</v>
      </c>
      <c r="L119" s="2">
        <v>3695969</v>
      </c>
      <c r="M119" s="2">
        <v>4220883</v>
      </c>
      <c r="N119" s="2">
        <v>4381750</v>
      </c>
      <c r="O119" s="2">
        <v>4808817</v>
      </c>
    </row>
    <row r="120" spans="1:15" x14ac:dyDescent="0.2">
      <c r="A120" s="1" t="s">
        <v>177</v>
      </c>
      <c r="E120" s="2">
        <v>3515602</v>
      </c>
      <c r="F120" s="2">
        <v>3827154</v>
      </c>
      <c r="G120" s="2">
        <v>4146570</v>
      </c>
      <c r="H120" s="2">
        <v>4464959</v>
      </c>
      <c r="I120" s="2">
        <v>4694491</v>
      </c>
      <c r="J120" s="2">
        <v>4897656</v>
      </c>
      <c r="K120" s="2">
        <v>5045697</v>
      </c>
      <c r="L120" s="2">
        <v>5192957</v>
      </c>
      <c r="M120" s="2">
        <v>5426207</v>
      </c>
      <c r="N120" s="2">
        <v>5012952</v>
      </c>
      <c r="O120" s="2">
        <v>4777209</v>
      </c>
    </row>
    <row r="121" spans="1:15" x14ac:dyDescent="0.2">
      <c r="A121" s="1" t="s">
        <v>109</v>
      </c>
      <c r="E121" s="2">
        <v>1171897</v>
      </c>
      <c r="F121" s="2">
        <v>1298389</v>
      </c>
      <c r="G121" s="2">
        <v>1455900</v>
      </c>
      <c r="H121" s="2">
        <v>1647772</v>
      </c>
      <c r="I121" s="2">
        <v>1964128</v>
      </c>
      <c r="J121" s="2">
        <v>2203646</v>
      </c>
      <c r="K121" s="2">
        <v>2481375</v>
      </c>
      <c r="L121" s="2">
        <v>2938286</v>
      </c>
      <c r="M121" s="2">
        <v>3504813</v>
      </c>
      <c r="N121" s="2">
        <v>3965576</v>
      </c>
      <c r="O121" s="2">
        <v>4711655</v>
      </c>
    </row>
    <row r="122" spans="1:15" x14ac:dyDescent="0.2">
      <c r="A122" s="1" t="s">
        <v>94</v>
      </c>
      <c r="E122" s="2">
        <v>1204075</v>
      </c>
      <c r="F122" s="2">
        <v>1347774</v>
      </c>
      <c r="G122" s="2">
        <v>1584820</v>
      </c>
      <c r="H122" s="2">
        <v>1882148</v>
      </c>
      <c r="I122" s="2">
        <v>2181272</v>
      </c>
      <c r="J122" s="2">
        <v>2523906</v>
      </c>
      <c r="K122" s="2">
        <v>2875133</v>
      </c>
      <c r="L122" s="2">
        <v>3240472</v>
      </c>
      <c r="M122" s="2">
        <v>3667588</v>
      </c>
      <c r="N122" s="2">
        <v>4101998</v>
      </c>
      <c r="O122" s="2">
        <v>4518268</v>
      </c>
    </row>
    <row r="123" spans="1:15" x14ac:dyDescent="0.2">
      <c r="A123" s="1" t="s">
        <v>180</v>
      </c>
      <c r="B123" s="2">
        <v>2904000</v>
      </c>
      <c r="C123" s="2">
        <v>2973000</v>
      </c>
      <c r="D123" s="2">
        <v>3091000</v>
      </c>
      <c r="E123" s="2">
        <v>3265126</v>
      </c>
      <c r="F123" s="2">
        <v>3427409</v>
      </c>
      <c r="G123" s="2">
        <v>3581239</v>
      </c>
      <c r="H123" s="2">
        <v>3723153</v>
      </c>
      <c r="I123" s="2">
        <v>3877386</v>
      </c>
      <c r="J123" s="2">
        <v>4007313</v>
      </c>
      <c r="K123" s="2">
        <v>4085620</v>
      </c>
      <c r="L123" s="2">
        <v>4152419</v>
      </c>
      <c r="M123" s="2">
        <v>4242006</v>
      </c>
      <c r="N123" s="2">
        <v>4359101</v>
      </c>
      <c r="O123" s="2">
        <v>4492400</v>
      </c>
    </row>
    <row r="124" spans="1:15" x14ac:dyDescent="0.2">
      <c r="A124" s="1" t="s">
        <v>63</v>
      </c>
      <c r="E124" s="2">
        <v>2336432</v>
      </c>
      <c r="F124" s="2">
        <v>2622424</v>
      </c>
      <c r="G124" s="2">
        <v>2998981</v>
      </c>
      <c r="H124" s="2">
        <v>3333549</v>
      </c>
      <c r="I124" s="2">
        <v>3594517</v>
      </c>
      <c r="J124" s="2">
        <v>3846519</v>
      </c>
      <c r="K124" s="2">
        <v>3996278</v>
      </c>
      <c r="L124" s="2">
        <v>4148172</v>
      </c>
      <c r="M124" s="2">
        <v>4397798</v>
      </c>
      <c r="N124" s="2">
        <v>4459595</v>
      </c>
      <c r="O124" s="2">
        <v>4430654</v>
      </c>
    </row>
    <row r="125" spans="1:15" x14ac:dyDescent="0.2">
      <c r="A125" s="1" t="s">
        <v>79</v>
      </c>
      <c r="E125" s="2">
        <v>3837297</v>
      </c>
      <c r="F125" s="2">
        <v>3955526</v>
      </c>
      <c r="G125" s="2">
        <v>4036145</v>
      </c>
      <c r="H125" s="2">
        <v>4133313</v>
      </c>
      <c r="I125" s="2">
        <v>4205389</v>
      </c>
      <c r="J125" s="2">
        <v>4255000</v>
      </c>
      <c r="K125" s="2">
        <v>4383000</v>
      </c>
      <c r="L125" s="2">
        <v>4457874</v>
      </c>
      <c r="M125" s="2">
        <v>4508347</v>
      </c>
      <c r="N125" s="2">
        <v>4496683</v>
      </c>
      <c r="O125" s="2">
        <v>4410830</v>
      </c>
    </row>
    <row r="126" spans="1:15" x14ac:dyDescent="0.2">
      <c r="A126" s="1" t="s">
        <v>193</v>
      </c>
      <c r="E126" s="2">
        <v>1402510</v>
      </c>
      <c r="F126" s="2">
        <v>1498684</v>
      </c>
      <c r="G126" s="2">
        <v>1614698</v>
      </c>
      <c r="H126" s="2">
        <v>1746439</v>
      </c>
      <c r="I126" s="2">
        <v>2160460</v>
      </c>
      <c r="J126" s="2">
        <v>2421037</v>
      </c>
      <c r="K126" s="2">
        <v>2568741</v>
      </c>
      <c r="L126" s="2">
        <v>2789056</v>
      </c>
      <c r="M126" s="2">
        <v>2996243</v>
      </c>
      <c r="N126" s="2">
        <v>3858978</v>
      </c>
      <c r="O126" s="2">
        <v>4356581</v>
      </c>
    </row>
    <row r="127" spans="1:15" x14ac:dyDescent="0.2">
      <c r="A127" s="1" t="s">
        <v>241</v>
      </c>
      <c r="B127" s="2">
        <v>603000</v>
      </c>
      <c r="C127" s="2">
        <v>751000</v>
      </c>
      <c r="E127" s="2">
        <v>1022100</v>
      </c>
      <c r="F127" s="2">
        <v>1305500</v>
      </c>
      <c r="G127" s="2">
        <v>1646400</v>
      </c>
      <c r="H127" s="2">
        <v>1886900</v>
      </c>
      <c r="I127" s="2">
        <v>2074507</v>
      </c>
      <c r="J127" s="2">
        <v>2262600</v>
      </c>
      <c r="K127" s="2">
        <v>2413900</v>
      </c>
      <c r="L127" s="2">
        <v>2749897</v>
      </c>
      <c r="M127" s="2">
        <v>3047100</v>
      </c>
      <c r="N127" s="2">
        <v>3542866</v>
      </c>
      <c r="O127" s="2">
        <v>4036753</v>
      </c>
    </row>
    <row r="128" spans="1:15" x14ac:dyDescent="0.2">
      <c r="A128" s="1" t="s">
        <v>15</v>
      </c>
      <c r="E128" s="2">
        <v>2662000</v>
      </c>
      <c r="F128" s="2">
        <v>2974000</v>
      </c>
      <c r="G128" s="2">
        <v>3240000</v>
      </c>
      <c r="H128" s="2">
        <v>3493000</v>
      </c>
      <c r="I128" s="2">
        <v>3703000</v>
      </c>
      <c r="J128" s="2">
        <v>3980000</v>
      </c>
      <c r="K128" s="2">
        <v>4092000</v>
      </c>
      <c r="L128" s="2">
        <v>4275355</v>
      </c>
      <c r="M128" s="2">
        <v>4423646</v>
      </c>
      <c r="N128" s="2">
        <v>3708960</v>
      </c>
      <c r="O128" s="2">
        <v>4035457</v>
      </c>
    </row>
    <row r="129" spans="1:15" x14ac:dyDescent="0.2">
      <c r="A129" s="1" t="s">
        <v>231</v>
      </c>
      <c r="B129" s="2">
        <v>834000</v>
      </c>
      <c r="E129" s="2">
        <v>1259816</v>
      </c>
      <c r="F129" s="2">
        <v>1348342</v>
      </c>
      <c r="G129" s="2">
        <v>1467449</v>
      </c>
      <c r="H129" s="2">
        <v>1627540</v>
      </c>
      <c r="I129" s="2">
        <v>1839245</v>
      </c>
      <c r="J129" s="2">
        <v>2057734</v>
      </c>
      <c r="K129" s="2">
        <v>2348429</v>
      </c>
      <c r="L129" s="2">
        <v>2712740</v>
      </c>
      <c r="M129" s="2">
        <v>3083530</v>
      </c>
      <c r="N129" s="2">
        <v>3541284</v>
      </c>
      <c r="O129" s="2">
        <v>3935417</v>
      </c>
    </row>
    <row r="130" spans="1:15" x14ac:dyDescent="0.2">
      <c r="A130" s="1" t="s">
        <v>49</v>
      </c>
      <c r="B130" s="2">
        <v>1573000</v>
      </c>
      <c r="C130" s="2">
        <v>1636000</v>
      </c>
      <c r="D130" s="2">
        <v>1688000</v>
      </c>
      <c r="E130" s="2">
        <v>1908310</v>
      </c>
      <c r="F130" s="2">
        <v>2136168</v>
      </c>
      <c r="G130" s="2">
        <v>2371746</v>
      </c>
      <c r="H130" s="2">
        <v>2640400</v>
      </c>
      <c r="I130" s="2">
        <v>2828050</v>
      </c>
      <c r="J130" s="2">
        <v>3117800</v>
      </c>
      <c r="K130" s="2">
        <v>3170150</v>
      </c>
      <c r="L130" s="2">
        <v>3298050</v>
      </c>
      <c r="M130" s="2">
        <v>3359604</v>
      </c>
      <c r="N130" s="2">
        <v>3565990</v>
      </c>
      <c r="O130" s="2">
        <v>3819762</v>
      </c>
    </row>
    <row r="131" spans="1:15" x14ac:dyDescent="0.2">
      <c r="A131" s="1" t="s">
        <v>9</v>
      </c>
      <c r="B131" s="2">
        <v>1743000</v>
      </c>
      <c r="C131" s="2">
        <v>1880000</v>
      </c>
      <c r="D131" s="2">
        <v>2099000</v>
      </c>
      <c r="E131" s="2">
        <v>2218000</v>
      </c>
      <c r="F131" s="2">
        <v>2250000</v>
      </c>
      <c r="G131" s="2">
        <v>2358000</v>
      </c>
      <c r="H131" s="2">
        <v>2596774</v>
      </c>
      <c r="I131" s="2">
        <v>2721754</v>
      </c>
      <c r="J131" s="2">
        <v>2935124</v>
      </c>
      <c r="K131" s="2">
        <v>3209648</v>
      </c>
      <c r="L131" s="2">
        <v>3382106</v>
      </c>
      <c r="M131" s="2">
        <v>3536910</v>
      </c>
      <c r="N131" s="2">
        <v>3683103</v>
      </c>
      <c r="O131" s="2">
        <v>3815909</v>
      </c>
    </row>
    <row r="132" spans="1:15" x14ac:dyDescent="0.2">
      <c r="A132" s="1" t="s">
        <v>154</v>
      </c>
      <c r="B132" s="2">
        <v>2967000</v>
      </c>
      <c r="C132" s="2">
        <v>2958000</v>
      </c>
      <c r="D132" s="2">
        <v>2952000</v>
      </c>
      <c r="E132" s="2">
        <v>2963018</v>
      </c>
      <c r="F132" s="2">
        <v>2916133</v>
      </c>
      <c r="G132" s="2">
        <v>2832000</v>
      </c>
      <c r="H132" s="2">
        <v>2876000</v>
      </c>
      <c r="I132" s="2">
        <v>2950100</v>
      </c>
      <c r="J132" s="2">
        <v>3177300</v>
      </c>
      <c r="K132" s="2">
        <v>3401000</v>
      </c>
      <c r="L132" s="2">
        <v>3540000</v>
      </c>
      <c r="M132" s="2">
        <v>3508200</v>
      </c>
      <c r="N132" s="2">
        <v>3613890</v>
      </c>
      <c r="O132" s="2">
        <v>3791690</v>
      </c>
    </row>
    <row r="133" spans="1:15" x14ac:dyDescent="0.2">
      <c r="A133" s="1" t="s">
        <v>186</v>
      </c>
      <c r="B133" s="2">
        <v>560000</v>
      </c>
      <c r="C133" s="2">
        <v>620000</v>
      </c>
      <c r="D133" s="2">
        <v>700000</v>
      </c>
      <c r="E133" s="2">
        <v>866982</v>
      </c>
      <c r="F133" s="2">
        <v>1031782</v>
      </c>
      <c r="G133" s="2">
        <v>1248022</v>
      </c>
      <c r="H133" s="2">
        <v>1487605</v>
      </c>
      <c r="I133" s="2">
        <v>1735523</v>
      </c>
      <c r="J133" s="2">
        <v>1991580</v>
      </c>
      <c r="K133" s="2">
        <v>2299124</v>
      </c>
      <c r="L133" s="2">
        <v>2643808</v>
      </c>
      <c r="M133" s="2">
        <v>3027175</v>
      </c>
      <c r="N133" s="2">
        <v>3383786</v>
      </c>
      <c r="O133" s="2">
        <v>3710558</v>
      </c>
    </row>
    <row r="134" spans="1:15" x14ac:dyDescent="0.2">
      <c r="A134" s="1" t="s">
        <v>234</v>
      </c>
      <c r="E134" s="2">
        <v>2553159</v>
      </c>
      <c r="F134" s="2">
        <v>2614336</v>
      </c>
      <c r="G134" s="2">
        <v>2764864</v>
      </c>
      <c r="H134" s="2">
        <v>2959173</v>
      </c>
      <c r="I134" s="2">
        <v>3137562</v>
      </c>
      <c r="J134" s="2">
        <v>3305195</v>
      </c>
      <c r="K134" s="2">
        <v>3435289</v>
      </c>
      <c r="L134" s="2">
        <v>3587032</v>
      </c>
      <c r="M134" s="2">
        <v>3694836</v>
      </c>
      <c r="N134" s="2">
        <v>3673577</v>
      </c>
      <c r="O134" s="2">
        <v>3654387</v>
      </c>
    </row>
    <row r="135" spans="1:15" x14ac:dyDescent="0.2">
      <c r="A135" s="1" t="s">
        <v>33</v>
      </c>
      <c r="E135" s="2">
        <v>1364030</v>
      </c>
      <c r="F135" s="2">
        <v>1560985</v>
      </c>
      <c r="G135" s="2">
        <v>1786235</v>
      </c>
      <c r="H135" s="2">
        <v>2057945</v>
      </c>
      <c r="I135" s="2">
        <v>2383029</v>
      </c>
      <c r="J135" s="2">
        <v>3098159</v>
      </c>
      <c r="K135" s="2">
        <v>3085876</v>
      </c>
      <c r="L135" s="2">
        <v>3088235</v>
      </c>
      <c r="M135" s="2">
        <v>3147267</v>
      </c>
      <c r="N135" s="2">
        <v>3334733</v>
      </c>
      <c r="O135" s="2">
        <v>3578036</v>
      </c>
    </row>
    <row r="136" spans="1:15" x14ac:dyDescent="0.2">
      <c r="A136" s="1" t="s">
        <v>162</v>
      </c>
      <c r="B136" s="2">
        <v>1014000</v>
      </c>
      <c r="C136" s="2">
        <v>1088000</v>
      </c>
      <c r="D136" s="2">
        <v>1138000</v>
      </c>
      <c r="E136" s="2">
        <v>1227156</v>
      </c>
      <c r="F136" s="2">
        <v>1392164</v>
      </c>
      <c r="G136" s="2">
        <v>1623114</v>
      </c>
      <c r="H136" s="2">
        <v>1883652</v>
      </c>
      <c r="I136" s="2">
        <v>2156612</v>
      </c>
      <c r="J136" s="2">
        <v>2401108</v>
      </c>
      <c r="K136" s="2">
        <v>2671412</v>
      </c>
      <c r="L136" s="2">
        <v>2956697</v>
      </c>
      <c r="M136" s="2">
        <v>3250778</v>
      </c>
      <c r="N136" s="2">
        <v>3400516</v>
      </c>
      <c r="O136" s="2">
        <v>3473835</v>
      </c>
    </row>
    <row r="137" spans="1:15" x14ac:dyDescent="0.2">
      <c r="A137" s="1" t="s">
        <v>197</v>
      </c>
      <c r="B137" s="2">
        <v>1889000</v>
      </c>
      <c r="C137" s="2">
        <v>1965000</v>
      </c>
      <c r="D137" s="2">
        <v>2081000</v>
      </c>
      <c r="E137" s="2">
        <v>2194275</v>
      </c>
      <c r="F137" s="2">
        <v>2353136</v>
      </c>
      <c r="G137" s="2">
        <v>2530969</v>
      </c>
      <c r="H137" s="2">
        <v>2693133</v>
      </c>
      <c r="I137" s="2">
        <v>2823659</v>
      </c>
      <c r="J137" s="2">
        <v>2841818</v>
      </c>
      <c r="K137" s="2">
        <v>2919851</v>
      </c>
      <c r="L137" s="2">
        <v>3008270</v>
      </c>
      <c r="M137" s="2">
        <v>3105708</v>
      </c>
      <c r="N137" s="2">
        <v>3215423</v>
      </c>
      <c r="O137" s="2">
        <v>3323876</v>
      </c>
    </row>
    <row r="138" spans="1:15" x14ac:dyDescent="0.2">
      <c r="A138" s="1" t="s">
        <v>133</v>
      </c>
      <c r="B138" s="2">
        <v>613124</v>
      </c>
      <c r="C138" s="2">
        <v>703338</v>
      </c>
      <c r="D138" s="2">
        <v>824913</v>
      </c>
      <c r="E138" s="2">
        <v>1016540</v>
      </c>
      <c r="F138" s="2">
        <v>1053801</v>
      </c>
      <c r="G138" s="2">
        <v>1113446</v>
      </c>
      <c r="H138" s="2">
        <v>1210960</v>
      </c>
      <c r="I138" s="2">
        <v>1032447</v>
      </c>
      <c r="J138" s="2">
        <v>1200805</v>
      </c>
      <c r="K138" s="2">
        <v>1359954</v>
      </c>
      <c r="L138" s="2">
        <v>1576361</v>
      </c>
      <c r="M138" s="2">
        <v>1897320</v>
      </c>
      <c r="N138" s="2">
        <v>2501920</v>
      </c>
      <c r="O138" s="2">
        <v>3152361</v>
      </c>
    </row>
    <row r="139" spans="1:15" x14ac:dyDescent="0.2">
      <c r="A139" s="1" t="s">
        <v>106</v>
      </c>
      <c r="E139" s="2">
        <v>826308</v>
      </c>
      <c r="F139" s="2">
        <v>903672</v>
      </c>
      <c r="G139" s="2">
        <v>1002214</v>
      </c>
      <c r="H139" s="2">
        <v>1123795</v>
      </c>
      <c r="I139" s="2">
        <v>1272408</v>
      </c>
      <c r="J139" s="2">
        <v>1453638</v>
      </c>
      <c r="K139" s="2">
        <v>1674005</v>
      </c>
      <c r="L139" s="2">
        <v>1941071</v>
      </c>
      <c r="M139" s="2">
        <v>2264842</v>
      </c>
      <c r="N139" s="2">
        <v>2648529</v>
      </c>
      <c r="O139" s="2">
        <v>3102404</v>
      </c>
    </row>
    <row r="140" spans="1:15" x14ac:dyDescent="0.2">
      <c r="A140" s="1" t="s">
        <v>76</v>
      </c>
      <c r="E140" s="2">
        <v>1355269</v>
      </c>
      <c r="F140" s="2">
        <v>1565329</v>
      </c>
      <c r="G140" s="2">
        <v>1868852</v>
      </c>
      <c r="H140" s="2">
        <v>2205833</v>
      </c>
      <c r="I140" s="2">
        <v>2519745</v>
      </c>
      <c r="J140" s="2">
        <v>2834136</v>
      </c>
      <c r="K140" s="2">
        <v>3115289</v>
      </c>
      <c r="L140" s="2">
        <v>3373532</v>
      </c>
      <c r="M140" s="2">
        <v>3376783</v>
      </c>
      <c r="N140" s="2">
        <v>3068751</v>
      </c>
      <c r="O140" s="2">
        <v>3042556</v>
      </c>
    </row>
    <row r="141" spans="1:15" x14ac:dyDescent="0.2">
      <c r="A141" s="1" t="s">
        <v>16</v>
      </c>
      <c r="B141" s="2">
        <v>608000</v>
      </c>
      <c r="C141" s="2">
        <v>697000</v>
      </c>
      <c r="D141" s="2">
        <v>791000</v>
      </c>
      <c r="E141" s="2">
        <v>892502</v>
      </c>
      <c r="F141" s="2">
        <v>1010655</v>
      </c>
      <c r="G141" s="2">
        <v>1147610</v>
      </c>
      <c r="H141" s="2">
        <v>1325975</v>
      </c>
      <c r="I141" s="2">
        <v>1531038</v>
      </c>
      <c r="J141" s="2">
        <v>1747783</v>
      </c>
      <c r="K141" s="2">
        <v>1956454</v>
      </c>
      <c r="L141" s="2">
        <v>2164335</v>
      </c>
      <c r="M141" s="2">
        <v>2390419</v>
      </c>
      <c r="N141" s="2">
        <v>2629303</v>
      </c>
      <c r="O141" s="2">
        <v>2889485</v>
      </c>
    </row>
    <row r="142" spans="1:15" x14ac:dyDescent="0.2">
      <c r="A142" s="1" t="s">
        <v>93</v>
      </c>
      <c r="E142" s="2">
        <v>823885</v>
      </c>
      <c r="F142" s="2">
        <v>928269</v>
      </c>
      <c r="G142" s="2">
        <v>1054837</v>
      </c>
      <c r="H142" s="2">
        <v>1208749</v>
      </c>
      <c r="I142" s="2">
        <v>1396565</v>
      </c>
      <c r="J142" s="2">
        <v>1616410</v>
      </c>
      <c r="K142" s="2">
        <v>1848979</v>
      </c>
      <c r="L142" s="2">
        <v>2136793</v>
      </c>
      <c r="M142" s="2">
        <v>2116666</v>
      </c>
      <c r="N142" s="2">
        <v>1974588</v>
      </c>
      <c r="O142" s="2">
        <v>2693780</v>
      </c>
    </row>
    <row r="143" spans="1:15" x14ac:dyDescent="0.2">
      <c r="A143" s="1" t="s">
        <v>169</v>
      </c>
      <c r="E143" s="2">
        <v>1005595</v>
      </c>
      <c r="F143" s="2">
        <v>1053003</v>
      </c>
      <c r="G143" s="2">
        <v>1117376</v>
      </c>
      <c r="H143" s="2">
        <v>1195012</v>
      </c>
      <c r="I143" s="2">
        <v>1289420</v>
      </c>
      <c r="J143" s="2">
        <v>1404403</v>
      </c>
      <c r="K143" s="2">
        <v>1549589</v>
      </c>
      <c r="L143" s="2">
        <v>1746923</v>
      </c>
      <c r="M143" s="2">
        <v>1984449</v>
      </c>
      <c r="N143" s="2">
        <v>2341749</v>
      </c>
      <c r="O143" s="2">
        <v>2667859</v>
      </c>
    </row>
    <row r="144" spans="1:15" x14ac:dyDescent="0.2">
      <c r="A144" s="1" t="s">
        <v>236</v>
      </c>
      <c r="B144" s="2">
        <v>1130000</v>
      </c>
      <c r="C144" s="2">
        <v>1212000</v>
      </c>
      <c r="D144" s="2">
        <v>1266000</v>
      </c>
      <c r="E144" s="2">
        <v>1384550</v>
      </c>
      <c r="F144" s="2">
        <v>1488805</v>
      </c>
      <c r="G144" s="2">
        <v>1631784</v>
      </c>
      <c r="H144" s="2">
        <v>1777397</v>
      </c>
      <c r="I144" s="2">
        <v>1943787</v>
      </c>
      <c r="J144" s="2">
        <v>2104879</v>
      </c>
      <c r="K144" s="2">
        <v>2228803</v>
      </c>
      <c r="L144" s="2">
        <v>2318652</v>
      </c>
      <c r="M144" s="2">
        <v>2347922</v>
      </c>
      <c r="N144" s="2">
        <v>2469389</v>
      </c>
      <c r="O144" s="2">
        <v>2615467</v>
      </c>
    </row>
    <row r="145" spans="1:15" x14ac:dyDescent="0.2">
      <c r="A145" s="1" t="s">
        <v>222</v>
      </c>
      <c r="E145" s="2">
        <v>1199357</v>
      </c>
      <c r="F145" s="2">
        <v>1277061</v>
      </c>
      <c r="G145" s="2">
        <v>1335316</v>
      </c>
      <c r="H145" s="2">
        <v>1399651</v>
      </c>
      <c r="I145" s="2">
        <v>1459678</v>
      </c>
      <c r="J145" s="2">
        <v>1526753</v>
      </c>
      <c r="K145" s="2">
        <v>1600570</v>
      </c>
      <c r="L145" s="2">
        <v>1635482</v>
      </c>
      <c r="M145" s="2">
        <v>1670808</v>
      </c>
      <c r="N145" s="2">
        <v>2567417</v>
      </c>
      <c r="O145" s="2">
        <v>2614315</v>
      </c>
    </row>
    <row r="146" spans="1:15" x14ac:dyDescent="0.2">
      <c r="A146" s="1" t="s">
        <v>42</v>
      </c>
      <c r="E146" s="2">
        <v>778555</v>
      </c>
      <c r="F146" s="2">
        <v>844046</v>
      </c>
      <c r="G146" s="2">
        <v>954652</v>
      </c>
      <c r="H146" s="2">
        <v>1090200</v>
      </c>
      <c r="I146" s="2">
        <v>1247600</v>
      </c>
      <c r="J146" s="2">
        <v>1445600</v>
      </c>
      <c r="K146" s="2">
        <v>1662380</v>
      </c>
      <c r="L146" s="2">
        <v>1907701</v>
      </c>
      <c r="M146" s="2">
        <v>2216340</v>
      </c>
      <c r="N146" s="2">
        <v>2420663</v>
      </c>
      <c r="O146" s="2">
        <v>2600835</v>
      </c>
    </row>
    <row r="147" spans="1:15" x14ac:dyDescent="0.2">
      <c r="A147" s="1" t="s">
        <v>134</v>
      </c>
      <c r="E147" s="2">
        <v>488588</v>
      </c>
      <c r="F147" s="2">
        <v>539115</v>
      </c>
      <c r="G147" s="2">
        <v>599292</v>
      </c>
      <c r="H147" s="2">
        <v>678672</v>
      </c>
      <c r="I147" s="2">
        <v>778536</v>
      </c>
      <c r="J147" s="2">
        <v>913285</v>
      </c>
      <c r="K147" s="2">
        <v>1174857</v>
      </c>
      <c r="L147" s="2">
        <v>1481587</v>
      </c>
      <c r="M147" s="2">
        <v>1772974</v>
      </c>
      <c r="N147" s="2">
        <v>2130934</v>
      </c>
      <c r="O147" s="2">
        <v>2533389</v>
      </c>
    </row>
    <row r="148" spans="1:15" x14ac:dyDescent="0.2">
      <c r="A148" s="1" t="s">
        <v>13</v>
      </c>
      <c r="E148" s="2">
        <v>1936498</v>
      </c>
      <c r="F148" s="2">
        <v>2002111</v>
      </c>
      <c r="G148" s="2">
        <v>2115183</v>
      </c>
      <c r="H148" s="2">
        <v>2253604</v>
      </c>
      <c r="I148" s="2">
        <v>2361159</v>
      </c>
      <c r="J148" s="2">
        <v>2461606</v>
      </c>
      <c r="K148" s="2">
        <v>2524543</v>
      </c>
      <c r="L148" s="2">
        <v>2606405</v>
      </c>
      <c r="M148" s="2">
        <v>2663590</v>
      </c>
      <c r="N148" s="2">
        <v>2488008</v>
      </c>
      <c r="O148" s="2">
        <v>2376178</v>
      </c>
    </row>
    <row r="149" spans="1:15" x14ac:dyDescent="0.2">
      <c r="A149" s="1" t="s">
        <v>182</v>
      </c>
      <c r="E149" s="2">
        <v>71520</v>
      </c>
      <c r="F149" s="2">
        <v>82715</v>
      </c>
      <c r="G149" s="2">
        <v>103048</v>
      </c>
      <c r="H149" s="2">
        <v>143798</v>
      </c>
      <c r="I149" s="2">
        <v>249369</v>
      </c>
      <c r="J149" s="2">
        <v>522571</v>
      </c>
      <c r="K149" s="2">
        <v>1000285</v>
      </c>
      <c r="L149" s="2">
        <v>1570219</v>
      </c>
      <c r="M149" s="2">
        <v>1950792</v>
      </c>
      <c r="N149" s="2">
        <v>2176370</v>
      </c>
      <c r="O149" s="2">
        <v>2369153</v>
      </c>
    </row>
    <row r="150" spans="1:15" x14ac:dyDescent="0.2">
      <c r="A150" s="1" t="s">
        <v>34</v>
      </c>
      <c r="E150" s="2">
        <v>726182</v>
      </c>
      <c r="F150" s="2">
        <v>786192</v>
      </c>
      <c r="G150" s="2">
        <v>858551</v>
      </c>
      <c r="H150" s="2">
        <v>952459</v>
      </c>
      <c r="I150" s="2">
        <v>1067136</v>
      </c>
      <c r="J150" s="2">
        <v>1195487</v>
      </c>
      <c r="K150" s="2">
        <v>1344218</v>
      </c>
      <c r="L150" s="2">
        <v>1521382</v>
      </c>
      <c r="M150" s="2">
        <v>1721563</v>
      </c>
      <c r="N150" s="2">
        <v>1919569</v>
      </c>
      <c r="O150" s="2">
        <v>2037961</v>
      </c>
    </row>
    <row r="151" spans="1:15" x14ac:dyDescent="0.2">
      <c r="A151" s="1" t="s">
        <v>97</v>
      </c>
      <c r="E151" s="2">
        <v>1224627</v>
      </c>
      <c r="F151" s="2">
        <v>1340031</v>
      </c>
      <c r="G151" s="2">
        <v>1366198</v>
      </c>
      <c r="H151" s="2">
        <v>1469729</v>
      </c>
      <c r="I151" s="2">
        <v>1574407</v>
      </c>
      <c r="J151" s="2">
        <v>1684000</v>
      </c>
      <c r="K151" s="2">
        <v>1792000</v>
      </c>
      <c r="L151" s="2">
        <v>1844740</v>
      </c>
      <c r="M151" s="2">
        <v>1861361</v>
      </c>
      <c r="N151" s="2">
        <v>1954048</v>
      </c>
      <c r="O151" s="2">
        <v>2014512</v>
      </c>
    </row>
    <row r="152" spans="1:15" x14ac:dyDescent="0.2">
      <c r="A152" s="1" t="s">
        <v>39</v>
      </c>
      <c r="E152" s="2">
        <v>1467759</v>
      </c>
      <c r="F152" s="2">
        <v>1517499</v>
      </c>
      <c r="G152" s="2">
        <v>1557756</v>
      </c>
      <c r="H152" s="2">
        <v>1620052</v>
      </c>
      <c r="I152" s="2">
        <v>1675739</v>
      </c>
      <c r="J152" s="2">
        <v>1722000</v>
      </c>
      <c r="K152" s="2">
        <v>1833000</v>
      </c>
      <c r="L152" s="2">
        <v>1914220</v>
      </c>
      <c r="M152" s="2">
        <v>1991210</v>
      </c>
      <c r="N152" s="2">
        <v>2002827</v>
      </c>
      <c r="O152" s="2">
        <v>2010557</v>
      </c>
    </row>
    <row r="153" spans="1:15" x14ac:dyDescent="0.2">
      <c r="A153" s="1" t="s">
        <v>215</v>
      </c>
      <c r="E153" s="2">
        <v>734000</v>
      </c>
      <c r="F153" s="2">
        <v>796000</v>
      </c>
      <c r="G153" s="2">
        <v>867000</v>
      </c>
      <c r="H153" s="2">
        <v>950000</v>
      </c>
      <c r="I153" s="2">
        <v>1045000</v>
      </c>
      <c r="J153" s="2">
        <v>1157452</v>
      </c>
      <c r="K153" s="2">
        <v>1281000</v>
      </c>
      <c r="L153" s="2">
        <v>1424193</v>
      </c>
      <c r="M153" s="2">
        <v>1597719</v>
      </c>
      <c r="N153" s="2">
        <v>1793012</v>
      </c>
      <c r="O153" s="2">
        <v>2005222</v>
      </c>
    </row>
    <row r="154" spans="1:15" x14ac:dyDescent="0.2">
      <c r="A154" s="1" t="s">
        <v>69</v>
      </c>
      <c r="E154" s="2">
        <v>144774</v>
      </c>
      <c r="F154" s="2">
        <v>186639</v>
      </c>
      <c r="G154" s="2">
        <v>292229</v>
      </c>
      <c r="H154" s="2">
        <v>476123</v>
      </c>
      <c r="I154" s="2">
        <v>747502</v>
      </c>
      <c r="J154" s="2">
        <v>1006892</v>
      </c>
      <c r="K154" s="2">
        <v>1369769</v>
      </c>
      <c r="L154" s="2">
        <v>1732824</v>
      </c>
      <c r="M154" s="2">
        <v>2142011</v>
      </c>
      <c r="N154" s="2">
        <v>1620808</v>
      </c>
      <c r="O154" s="2">
        <v>1973572</v>
      </c>
    </row>
    <row r="155" spans="1:15" x14ac:dyDescent="0.2">
      <c r="A155" s="1" t="s">
        <v>194</v>
      </c>
      <c r="E155" s="2">
        <v>463729</v>
      </c>
      <c r="F155" s="2">
        <v>521903</v>
      </c>
      <c r="G155" s="2">
        <v>590731</v>
      </c>
      <c r="H155" s="2">
        <v>670981</v>
      </c>
      <c r="I155" s="2">
        <v>764683</v>
      </c>
      <c r="J155" s="2">
        <v>915325</v>
      </c>
      <c r="K155" s="2">
        <v>1058021</v>
      </c>
      <c r="L155" s="2">
        <v>1203934</v>
      </c>
      <c r="M155" s="2">
        <v>1471314</v>
      </c>
      <c r="N155" s="2">
        <v>1686700</v>
      </c>
      <c r="O155" s="2">
        <v>1905659</v>
      </c>
    </row>
    <row r="156" spans="1:15" x14ac:dyDescent="0.2">
      <c r="A156" s="1" t="s">
        <v>243</v>
      </c>
      <c r="B156" s="2">
        <v>266000</v>
      </c>
      <c r="E156" s="2">
        <v>430413</v>
      </c>
      <c r="F156" s="2">
        <v>461100</v>
      </c>
      <c r="G156" s="2">
        <v>496695</v>
      </c>
      <c r="H156" s="2">
        <v>538100</v>
      </c>
      <c r="I156" s="2">
        <v>583999</v>
      </c>
      <c r="J156" s="2">
        <v>704591</v>
      </c>
      <c r="K156" s="2">
        <v>900476</v>
      </c>
      <c r="L156" s="2">
        <v>1078902</v>
      </c>
      <c r="M156" s="2">
        <v>1263643</v>
      </c>
      <c r="N156" s="2">
        <v>1466989</v>
      </c>
      <c r="O156" s="2">
        <v>1607069</v>
      </c>
    </row>
    <row r="157" spans="1:15" x14ac:dyDescent="0.2">
      <c r="A157" s="1" t="s">
        <v>86</v>
      </c>
      <c r="E157" s="2">
        <v>1095610</v>
      </c>
      <c r="F157" s="2">
        <v>1154371</v>
      </c>
      <c r="G157" s="2">
        <v>1210647</v>
      </c>
      <c r="H157" s="2">
        <v>1287808</v>
      </c>
      <c r="I157" s="2">
        <v>1363183</v>
      </c>
      <c r="J157" s="2">
        <v>1432246</v>
      </c>
      <c r="K157" s="2">
        <v>1482196</v>
      </c>
      <c r="L157" s="2">
        <v>1538224</v>
      </c>
      <c r="M157" s="2">
        <v>1569322</v>
      </c>
      <c r="N157" s="2">
        <v>1446509</v>
      </c>
      <c r="O157" s="2">
        <v>1379835</v>
      </c>
    </row>
    <row r="158" spans="1:15" x14ac:dyDescent="0.2">
      <c r="A158" s="1" t="s">
        <v>107</v>
      </c>
      <c r="E158" s="2">
        <v>271369</v>
      </c>
      <c r="F158" s="2">
        <v>306390</v>
      </c>
      <c r="G158" s="2">
        <v>351953</v>
      </c>
      <c r="H158" s="2">
        <v>411947</v>
      </c>
      <c r="I158" s="2">
        <v>484580</v>
      </c>
      <c r="J158" s="2">
        <v>570020</v>
      </c>
      <c r="K158" s="2">
        <v>670523</v>
      </c>
      <c r="L158" s="2">
        <v>790282</v>
      </c>
      <c r="M158" s="2">
        <v>949255</v>
      </c>
      <c r="N158" s="2">
        <v>1149787</v>
      </c>
      <c r="O158" s="2">
        <v>1367884</v>
      </c>
    </row>
    <row r="159" spans="1:15" x14ac:dyDescent="0.2">
      <c r="A159" s="1" t="s">
        <v>242</v>
      </c>
      <c r="E159" s="2">
        <v>573268</v>
      </c>
      <c r="F159" s="2">
        <v>591909</v>
      </c>
      <c r="G159" s="2">
        <v>616682</v>
      </c>
      <c r="H159" s="2">
        <v>603780</v>
      </c>
      <c r="I159" s="2">
        <v>620020</v>
      </c>
      <c r="J159" s="2">
        <v>680919</v>
      </c>
      <c r="K159" s="2">
        <v>789053</v>
      </c>
      <c r="L159" s="2">
        <v>885234</v>
      </c>
      <c r="M159" s="2">
        <v>995991</v>
      </c>
      <c r="N159" s="2">
        <v>1143057</v>
      </c>
      <c r="O159" s="2">
        <v>1278273</v>
      </c>
    </row>
    <row r="160" spans="1:15" x14ac:dyDescent="0.2">
      <c r="A160" s="1" t="s">
        <v>73</v>
      </c>
      <c r="E160" s="2">
        <v>415767</v>
      </c>
      <c r="F160" s="2">
        <v>428772</v>
      </c>
      <c r="G160" s="2">
        <v>446003</v>
      </c>
      <c r="H160" s="2">
        <v>474386</v>
      </c>
      <c r="I160" s="2">
        <v>514597</v>
      </c>
      <c r="J160" s="2">
        <v>647426</v>
      </c>
      <c r="K160" s="2">
        <v>713502</v>
      </c>
      <c r="L160" s="2">
        <v>832590</v>
      </c>
      <c r="M160" s="2">
        <v>937493</v>
      </c>
      <c r="N160" s="2">
        <v>1068383</v>
      </c>
      <c r="O160" s="2">
        <v>1235484</v>
      </c>
    </row>
    <row r="161" spans="1:15" x14ac:dyDescent="0.2">
      <c r="A161" s="1" t="s">
        <v>173</v>
      </c>
      <c r="E161" s="2">
        <v>481270</v>
      </c>
      <c r="F161" s="2">
        <v>571669</v>
      </c>
      <c r="G161" s="2">
        <v>663229</v>
      </c>
      <c r="H161" s="2">
        <v>755528</v>
      </c>
      <c r="I161" s="2">
        <v>829511</v>
      </c>
      <c r="J161" s="2">
        <v>885461</v>
      </c>
      <c r="K161" s="2">
        <v>963701</v>
      </c>
      <c r="L161" s="2">
        <v>1021710</v>
      </c>
      <c r="M161" s="2">
        <v>1073507</v>
      </c>
      <c r="N161" s="2">
        <v>1128608</v>
      </c>
      <c r="O161" s="2">
        <v>1179368</v>
      </c>
    </row>
    <row r="162" spans="1:15" x14ac:dyDescent="0.2">
      <c r="A162" s="1" t="s">
        <v>115</v>
      </c>
      <c r="B162" s="2">
        <v>442000</v>
      </c>
      <c r="C162" s="2">
        <v>476000</v>
      </c>
      <c r="D162" s="2">
        <v>547000</v>
      </c>
      <c r="E162" s="2">
        <v>632000</v>
      </c>
      <c r="F162" s="2">
        <v>720800</v>
      </c>
      <c r="G162" s="2">
        <v>841150</v>
      </c>
      <c r="H162" s="2">
        <v>939255</v>
      </c>
      <c r="I162" s="2">
        <v>955000</v>
      </c>
      <c r="J162" s="2">
        <v>1006931</v>
      </c>
      <c r="K162" s="2">
        <v>1090513</v>
      </c>
      <c r="L162" s="2">
        <v>1166353</v>
      </c>
      <c r="M162" s="2">
        <v>1198247</v>
      </c>
      <c r="N162" s="2">
        <v>1158553</v>
      </c>
      <c r="O162" s="2">
        <v>1118204</v>
      </c>
    </row>
    <row r="163" spans="1:15" x14ac:dyDescent="0.2">
      <c r="A163" s="1" t="s">
        <v>203</v>
      </c>
      <c r="B163" s="2">
        <v>157000</v>
      </c>
      <c r="E163" s="2">
        <v>277384</v>
      </c>
      <c r="F163" s="2">
        <v>311346</v>
      </c>
      <c r="G163" s="2">
        <v>351842</v>
      </c>
      <c r="H163" s="2">
        <v>399481</v>
      </c>
      <c r="I163" s="2">
        <v>455145</v>
      </c>
      <c r="J163" s="2">
        <v>520864</v>
      </c>
      <c r="K163" s="2">
        <v>611447</v>
      </c>
      <c r="L163" s="2">
        <v>722451</v>
      </c>
      <c r="M163" s="2">
        <v>884616</v>
      </c>
      <c r="N163" s="2">
        <v>1004849</v>
      </c>
      <c r="O163" s="2">
        <v>1109750</v>
      </c>
    </row>
    <row r="164" spans="1:15" x14ac:dyDescent="0.2">
      <c r="A164" s="1" t="s">
        <v>46</v>
      </c>
      <c r="E164" s="2">
        <v>435529</v>
      </c>
      <c r="F164" s="2">
        <v>472195</v>
      </c>
      <c r="G164" s="2">
        <v>508860</v>
      </c>
      <c r="H164" s="2">
        <v>553217</v>
      </c>
      <c r="I164" s="2">
        <v>597574</v>
      </c>
      <c r="J164" s="2">
        <v>676582</v>
      </c>
      <c r="K164" s="2">
        <v>557162</v>
      </c>
      <c r="L164" s="2">
        <v>651624</v>
      </c>
      <c r="M164" s="2">
        <v>746086</v>
      </c>
      <c r="N164" s="2">
        <v>870147</v>
      </c>
      <c r="O164" s="2">
        <v>846599</v>
      </c>
    </row>
    <row r="165" spans="1:15" x14ac:dyDescent="0.2">
      <c r="A165" s="1" t="s">
        <v>128</v>
      </c>
      <c r="B165" s="2">
        <v>198000</v>
      </c>
      <c r="E165" s="2">
        <v>287348</v>
      </c>
      <c r="F165" s="2">
        <v>332185</v>
      </c>
      <c r="G165" s="2">
        <v>393348</v>
      </c>
      <c r="H165" s="2">
        <v>463444</v>
      </c>
      <c r="I165" s="2">
        <v>521000</v>
      </c>
      <c r="J165" s="2">
        <v>576000</v>
      </c>
      <c r="K165" s="2">
        <v>634506</v>
      </c>
      <c r="L165" s="2">
        <v>698942</v>
      </c>
      <c r="M165" s="2">
        <v>738090</v>
      </c>
      <c r="N165" s="2">
        <v>775901</v>
      </c>
      <c r="O165" s="2">
        <v>832494</v>
      </c>
    </row>
    <row r="166" spans="1:15" x14ac:dyDescent="0.2">
      <c r="A166" s="1" t="s">
        <v>67</v>
      </c>
      <c r="E166" s="2">
        <v>494000</v>
      </c>
      <c r="F166" s="2">
        <v>530000</v>
      </c>
      <c r="G166" s="2">
        <v>573000</v>
      </c>
      <c r="H166" s="2">
        <v>590800</v>
      </c>
      <c r="I166" s="2">
        <v>614600</v>
      </c>
      <c r="J166" s="2">
        <v>610500</v>
      </c>
      <c r="K166" s="2">
        <v>611000</v>
      </c>
      <c r="L166" s="2">
        <v>647300</v>
      </c>
      <c r="M166" s="2">
        <v>681349</v>
      </c>
      <c r="N166" s="2">
        <v>733188</v>
      </c>
      <c r="O166" s="2">
        <v>758363</v>
      </c>
    </row>
    <row r="167" spans="1:15" x14ac:dyDescent="0.2">
      <c r="A167" s="1" t="s">
        <v>21</v>
      </c>
      <c r="E167" s="2">
        <v>427971</v>
      </c>
      <c r="F167" s="2">
        <v>491180</v>
      </c>
      <c r="G167" s="2">
        <v>571083</v>
      </c>
      <c r="H167" s="2">
        <v>640316</v>
      </c>
      <c r="I167" s="2">
        <v>714811</v>
      </c>
      <c r="J167" s="2">
        <v>767977</v>
      </c>
      <c r="K167" s="2">
        <v>759352</v>
      </c>
      <c r="L167" s="2">
        <v>758329</v>
      </c>
      <c r="M167" s="2">
        <v>750903</v>
      </c>
      <c r="N167" s="2">
        <v>747929</v>
      </c>
      <c r="O167" s="2">
        <v>755171</v>
      </c>
    </row>
    <row r="168" spans="1:15" x14ac:dyDescent="0.2">
      <c r="A168" s="1" t="s">
        <v>210</v>
      </c>
      <c r="E168" s="2">
        <v>25101</v>
      </c>
      <c r="F168" s="2">
        <v>35142</v>
      </c>
      <c r="G168" s="2">
        <v>45183</v>
      </c>
      <c r="H168" s="2">
        <v>70284</v>
      </c>
      <c r="I168" s="2">
        <v>113262</v>
      </c>
      <c r="J168" s="2">
        <v>165429</v>
      </c>
      <c r="K168" s="2">
        <v>230640</v>
      </c>
      <c r="L168" s="2">
        <v>345079</v>
      </c>
      <c r="M168" s="2">
        <v>481477</v>
      </c>
      <c r="N168" s="2">
        <v>613142</v>
      </c>
      <c r="O168" s="2">
        <v>744483</v>
      </c>
    </row>
    <row r="169" spans="1:15" x14ac:dyDescent="0.2">
      <c r="A169" s="1" t="s">
        <v>74</v>
      </c>
      <c r="E169" s="2">
        <v>395587</v>
      </c>
      <c r="F169" s="2">
        <v>431658</v>
      </c>
      <c r="G169" s="2">
        <v>461487</v>
      </c>
      <c r="H169" s="2">
        <v>491051</v>
      </c>
      <c r="I169" s="2">
        <v>514472</v>
      </c>
      <c r="J169" s="2">
        <v>549000</v>
      </c>
      <c r="K169" s="2">
        <v>560000</v>
      </c>
      <c r="L169" s="2">
        <v>560562</v>
      </c>
      <c r="M169" s="2">
        <v>583202</v>
      </c>
      <c r="N169" s="2">
        <v>670608</v>
      </c>
      <c r="O169" s="2">
        <v>732302</v>
      </c>
    </row>
    <row r="170" spans="1:15" x14ac:dyDescent="0.2">
      <c r="A170" s="1" t="s">
        <v>35</v>
      </c>
      <c r="E170" s="2">
        <v>243700</v>
      </c>
      <c r="F170" s="2">
        <v>286100</v>
      </c>
      <c r="G170" s="2">
        <v>337500</v>
      </c>
      <c r="H170" s="2">
        <v>392900</v>
      </c>
      <c r="I170" s="2">
        <v>444806</v>
      </c>
      <c r="J170" s="2">
        <v>481100</v>
      </c>
      <c r="K170" s="2">
        <v>507015</v>
      </c>
      <c r="L170" s="2">
        <v>541776</v>
      </c>
      <c r="M170" s="2">
        <v>597308</v>
      </c>
      <c r="N170" s="2">
        <v>659938</v>
      </c>
      <c r="O170" s="2">
        <v>720934</v>
      </c>
    </row>
    <row r="171" spans="1:15" x14ac:dyDescent="0.2">
      <c r="A171" s="1" t="s">
        <v>127</v>
      </c>
      <c r="E171" s="2">
        <v>114840</v>
      </c>
      <c r="F171" s="2">
        <v>130253</v>
      </c>
      <c r="G171" s="2">
        <v>156648</v>
      </c>
      <c r="H171" s="2">
        <v>191378</v>
      </c>
      <c r="I171" s="2">
        <v>219543</v>
      </c>
      <c r="J171" s="2">
        <v>258789</v>
      </c>
      <c r="K171" s="2">
        <v>347568</v>
      </c>
      <c r="L171" s="2">
        <v>423950</v>
      </c>
      <c r="M171" s="2">
        <v>500476</v>
      </c>
      <c r="N171" s="2">
        <v>572639</v>
      </c>
      <c r="O171" s="2">
        <v>634137</v>
      </c>
    </row>
    <row r="172" spans="1:15" x14ac:dyDescent="0.2">
      <c r="A172" s="1" t="s">
        <v>149</v>
      </c>
      <c r="E172" s="2">
        <v>148057</v>
      </c>
      <c r="F172" s="2">
        <v>163711</v>
      </c>
      <c r="G172" s="2">
        <v>182899</v>
      </c>
      <c r="H172" s="2">
        <v>206279</v>
      </c>
      <c r="I172" s="2">
        <v>236252</v>
      </c>
      <c r="J172" s="2">
        <v>272685</v>
      </c>
      <c r="K172" s="2">
        <v>333513</v>
      </c>
      <c r="L172" s="2">
        <v>375099</v>
      </c>
      <c r="M172" s="2">
        <v>429010</v>
      </c>
      <c r="N172" s="2">
        <v>496906</v>
      </c>
      <c r="O172" s="2">
        <v>578400</v>
      </c>
    </row>
    <row r="173" spans="1:15" x14ac:dyDescent="0.2">
      <c r="A173" s="1" t="s">
        <v>77</v>
      </c>
      <c r="E173" s="2">
        <v>211204</v>
      </c>
      <c r="F173" s="2">
        <v>225899</v>
      </c>
      <c r="G173" s="2">
        <v>243867</v>
      </c>
      <c r="H173" s="2">
        <v>252833</v>
      </c>
      <c r="I173" s="2">
        <v>270435</v>
      </c>
      <c r="J173" s="2">
        <v>213292</v>
      </c>
      <c r="K173" s="2">
        <v>256009</v>
      </c>
      <c r="L173" s="2">
        <v>324741</v>
      </c>
      <c r="M173" s="2">
        <v>368379</v>
      </c>
      <c r="N173" s="2">
        <v>418534</v>
      </c>
      <c r="O173" s="2">
        <v>473216</v>
      </c>
    </row>
    <row r="174" spans="1:15" x14ac:dyDescent="0.2">
      <c r="A174" s="1" t="s">
        <v>91</v>
      </c>
      <c r="E174" s="2">
        <v>106647</v>
      </c>
      <c r="F174" s="2">
        <v>114495</v>
      </c>
      <c r="G174" s="2">
        <v>126363</v>
      </c>
      <c r="H174" s="2">
        <v>143000</v>
      </c>
      <c r="I174" s="2">
        <v>163000</v>
      </c>
      <c r="J174" s="2">
        <v>193000</v>
      </c>
      <c r="K174" s="2">
        <v>232452</v>
      </c>
      <c r="L174" s="2">
        <v>279720</v>
      </c>
      <c r="M174" s="2">
        <v>334524</v>
      </c>
      <c r="N174" s="2">
        <v>397238</v>
      </c>
      <c r="O174" s="2">
        <v>466194</v>
      </c>
    </row>
    <row r="175" spans="1:15" x14ac:dyDescent="0.2">
      <c r="A175" s="1" t="s">
        <v>125</v>
      </c>
      <c r="E175" s="2">
        <v>295587</v>
      </c>
      <c r="F175" s="2">
        <v>304777</v>
      </c>
      <c r="G175" s="2">
        <v>313969</v>
      </c>
      <c r="H175" s="2">
        <v>331500</v>
      </c>
      <c r="I175" s="2">
        <v>339174</v>
      </c>
      <c r="J175" s="2">
        <v>358950</v>
      </c>
      <c r="K175" s="2">
        <v>364400</v>
      </c>
      <c r="L175" s="2">
        <v>367169</v>
      </c>
      <c r="M175" s="2">
        <v>382966</v>
      </c>
      <c r="N175" s="2">
        <v>409704</v>
      </c>
      <c r="O175" s="2">
        <v>438777</v>
      </c>
    </row>
    <row r="176" spans="1:15" x14ac:dyDescent="0.2">
      <c r="A176" s="1" t="s">
        <v>129</v>
      </c>
      <c r="C176" s="2">
        <v>375000</v>
      </c>
      <c r="E176" s="2">
        <v>205442</v>
      </c>
      <c r="F176" s="2">
        <v>192684</v>
      </c>
      <c r="G176" s="2">
        <v>186053</v>
      </c>
      <c r="H176" s="2">
        <v>223820</v>
      </c>
      <c r="I176" s="2">
        <v>261369</v>
      </c>
      <c r="J176" s="2">
        <v>254331</v>
      </c>
      <c r="K176" s="2">
        <v>255773</v>
      </c>
      <c r="L176" s="2">
        <v>305843</v>
      </c>
      <c r="M176" s="2">
        <v>351756</v>
      </c>
      <c r="N176" s="2">
        <v>401452</v>
      </c>
      <c r="O176" s="2">
        <v>431338</v>
      </c>
    </row>
    <row r="177" spans="1:15" x14ac:dyDescent="0.2">
      <c r="A177" s="1" t="s">
        <v>11</v>
      </c>
      <c r="E177" s="2">
        <v>60036</v>
      </c>
      <c r="F177" s="2">
        <v>68137</v>
      </c>
      <c r="G177" s="2">
        <v>78417</v>
      </c>
      <c r="H177" s="2">
        <v>110840</v>
      </c>
      <c r="I177" s="2">
        <v>158034</v>
      </c>
      <c r="J177" s="2">
        <v>207959</v>
      </c>
      <c r="K177" s="2">
        <v>279149</v>
      </c>
      <c r="L177" s="2">
        <v>296544</v>
      </c>
      <c r="M177" s="2">
        <v>366088</v>
      </c>
      <c r="N177" s="2">
        <v>409366</v>
      </c>
      <c r="O177" s="2">
        <v>430822</v>
      </c>
    </row>
    <row r="178" spans="1:15" x14ac:dyDescent="0.2">
      <c r="A178" s="1" t="s">
        <v>235</v>
      </c>
      <c r="E178" s="2">
        <v>208068</v>
      </c>
      <c r="F178" s="2">
        <v>240491</v>
      </c>
      <c r="G178" s="2">
        <v>284506</v>
      </c>
      <c r="H178" s="2">
        <v>336711</v>
      </c>
      <c r="I178" s="2">
        <v>372898</v>
      </c>
      <c r="J178" s="2">
        <v>363393</v>
      </c>
      <c r="K178" s="2">
        <v>354860</v>
      </c>
      <c r="L178" s="2">
        <v>375592</v>
      </c>
      <c r="M178" s="2">
        <v>395000</v>
      </c>
      <c r="N178" s="2">
        <v>414188</v>
      </c>
      <c r="O178" s="2">
        <v>429323</v>
      </c>
    </row>
    <row r="179" spans="1:15" x14ac:dyDescent="0.2">
      <c r="A179" s="1" t="s">
        <v>31</v>
      </c>
      <c r="E179" s="2">
        <v>208080</v>
      </c>
      <c r="F179" s="2">
        <v>235385</v>
      </c>
      <c r="G179" s="2">
        <v>268888</v>
      </c>
      <c r="H179" s="2">
        <v>301565</v>
      </c>
      <c r="I179" s="2">
        <v>320657</v>
      </c>
      <c r="J179" s="2">
        <v>333418</v>
      </c>
      <c r="K179" s="2">
        <v>336846</v>
      </c>
      <c r="L179" s="2">
        <v>354125</v>
      </c>
      <c r="M179" s="2">
        <v>377678</v>
      </c>
      <c r="N179" s="2">
        <v>402359</v>
      </c>
      <c r="O179" s="2">
        <v>426493</v>
      </c>
    </row>
    <row r="180" spans="1:15" x14ac:dyDescent="0.2">
      <c r="A180" s="1" t="s">
        <v>88</v>
      </c>
      <c r="E180" s="2">
        <v>216618</v>
      </c>
      <c r="F180" s="2">
        <v>245815</v>
      </c>
      <c r="G180" s="2">
        <v>281802</v>
      </c>
      <c r="H180" s="2">
        <v>311445</v>
      </c>
      <c r="I180" s="2">
        <v>325484</v>
      </c>
      <c r="J180" s="2">
        <v>334654</v>
      </c>
      <c r="K180" s="2">
        <v>339365</v>
      </c>
      <c r="L180" s="2">
        <v>353188</v>
      </c>
      <c r="M180" s="2">
        <v>373565</v>
      </c>
      <c r="N180" s="2">
        <v>394021</v>
      </c>
      <c r="O180" s="2">
        <v>414516</v>
      </c>
    </row>
    <row r="181" spans="1:15" x14ac:dyDescent="0.2">
      <c r="A181" s="1" t="s">
        <v>10</v>
      </c>
      <c r="E181" s="2">
        <v>146403</v>
      </c>
      <c r="F181" s="2">
        <v>169146</v>
      </c>
      <c r="G181" s="2">
        <v>196768</v>
      </c>
      <c r="H181" s="2">
        <v>231719</v>
      </c>
      <c r="I181" s="2">
        <v>268867</v>
      </c>
      <c r="J181" s="2">
        <v>280259</v>
      </c>
      <c r="K181" s="2">
        <v>296042</v>
      </c>
      <c r="L181" s="2">
        <v>319490</v>
      </c>
      <c r="M181" s="2">
        <v>349264</v>
      </c>
      <c r="N181" s="2">
        <v>378520</v>
      </c>
      <c r="O181" s="2">
        <v>401343</v>
      </c>
    </row>
    <row r="182" spans="1:15" x14ac:dyDescent="0.2">
      <c r="A182" s="1" t="s">
        <v>112</v>
      </c>
      <c r="E182" s="2">
        <v>311973</v>
      </c>
      <c r="F182" s="2">
        <v>314369</v>
      </c>
      <c r="G182" s="2">
        <v>328517</v>
      </c>
      <c r="H182" s="2">
        <v>319164</v>
      </c>
      <c r="I182" s="2">
        <v>325569</v>
      </c>
      <c r="J182" s="2">
        <v>327842</v>
      </c>
      <c r="K182" s="2">
        <v>364001</v>
      </c>
      <c r="L182" s="2">
        <v>347039</v>
      </c>
      <c r="M182" s="2">
        <v>359107</v>
      </c>
      <c r="N182" s="2">
        <v>376893</v>
      </c>
      <c r="O182" s="2">
        <v>389947</v>
      </c>
    </row>
    <row r="183" spans="1:15" x14ac:dyDescent="0.2">
      <c r="A183" s="1" t="s">
        <v>59</v>
      </c>
      <c r="E183" s="2">
        <v>44983</v>
      </c>
      <c r="F183" s="2">
        <v>60983</v>
      </c>
      <c r="G183" s="2">
        <v>83037</v>
      </c>
      <c r="H183" s="2">
        <v>102414</v>
      </c>
      <c r="I183" s="2">
        <v>127554</v>
      </c>
      <c r="J183" s="2">
        <v>156223</v>
      </c>
      <c r="K183" s="2">
        <v>185220</v>
      </c>
      <c r="L183" s="2">
        <v>220215</v>
      </c>
      <c r="M183" s="2">
        <v>258172</v>
      </c>
      <c r="N183" s="2">
        <v>297508</v>
      </c>
      <c r="O183" s="2">
        <v>336376</v>
      </c>
    </row>
    <row r="184" spans="1:15" x14ac:dyDescent="0.2">
      <c r="A184" s="1" t="s">
        <v>55</v>
      </c>
      <c r="E184" s="2">
        <v>79293</v>
      </c>
      <c r="F184" s="2">
        <v>80121</v>
      </c>
      <c r="G184" s="2">
        <v>92247</v>
      </c>
      <c r="H184" s="2">
        <v>97769</v>
      </c>
      <c r="I184" s="2">
        <v>114572</v>
      </c>
      <c r="J184" s="2">
        <v>132608</v>
      </c>
      <c r="K184" s="2">
        <v>153957</v>
      </c>
      <c r="L184" s="2">
        <v>181749</v>
      </c>
      <c r="M184" s="2">
        <v>216401</v>
      </c>
      <c r="N184" s="2">
        <v>256949</v>
      </c>
      <c r="O184" s="2">
        <v>301475</v>
      </c>
    </row>
    <row r="185" spans="1:15" x14ac:dyDescent="0.2">
      <c r="A185" s="1" t="s">
        <v>113</v>
      </c>
      <c r="E185" s="2">
        <v>70498</v>
      </c>
      <c r="F185" s="2">
        <v>87138</v>
      </c>
      <c r="G185" s="2">
        <v>112234</v>
      </c>
      <c r="H185" s="2">
        <v>139205</v>
      </c>
      <c r="I185" s="2">
        <v>170323</v>
      </c>
      <c r="J185" s="2">
        <v>189139</v>
      </c>
      <c r="K185" s="2">
        <v>209944</v>
      </c>
      <c r="L185" s="2">
        <v>234988</v>
      </c>
      <c r="M185" s="2">
        <v>257253</v>
      </c>
      <c r="N185" s="2">
        <v>275303</v>
      </c>
      <c r="O185" s="2">
        <v>290075</v>
      </c>
    </row>
    <row r="186" spans="1:15" x14ac:dyDescent="0.2">
      <c r="A186" s="1" t="s">
        <v>29</v>
      </c>
      <c r="E186" s="2">
        <v>142938</v>
      </c>
      <c r="F186" s="2">
        <v>158044</v>
      </c>
      <c r="G186" s="2">
        <v>175860</v>
      </c>
      <c r="H186" s="2">
        <v>192288</v>
      </c>
      <c r="I186" s="2">
        <v>204104</v>
      </c>
      <c r="J186" s="2">
        <v>218031</v>
      </c>
      <c r="K186" s="2">
        <v>228161</v>
      </c>
      <c r="L186" s="2">
        <v>241403</v>
      </c>
      <c r="M186" s="2">
        <v>254719</v>
      </c>
      <c r="N186" s="2">
        <v>267527</v>
      </c>
      <c r="O186" s="2">
        <v>281043</v>
      </c>
    </row>
    <row r="187" spans="1:15" x14ac:dyDescent="0.2">
      <c r="A187" s="1" t="s">
        <v>32</v>
      </c>
      <c r="E187" s="2">
        <v>210666</v>
      </c>
      <c r="F187" s="2">
        <v>227255</v>
      </c>
      <c r="G187" s="2">
        <v>232339</v>
      </c>
      <c r="H187" s="2">
        <v>234980</v>
      </c>
      <c r="I187" s="2">
        <v>238756</v>
      </c>
      <c r="J187" s="2">
        <v>247147</v>
      </c>
      <c r="K187" s="2">
        <v>251966</v>
      </c>
      <c r="L187" s="2">
        <v>257446</v>
      </c>
      <c r="M187" s="2">
        <v>262624</v>
      </c>
      <c r="N187" s="2">
        <v>267907</v>
      </c>
      <c r="O187" s="2">
        <v>273483</v>
      </c>
    </row>
    <row r="188" spans="1:15" x14ac:dyDescent="0.2">
      <c r="A188" s="1" t="s">
        <v>98</v>
      </c>
      <c r="B188" s="2">
        <v>44000</v>
      </c>
      <c r="E188" s="2">
        <v>62100</v>
      </c>
      <c r="F188" s="2">
        <v>71900</v>
      </c>
      <c r="G188" s="2">
        <v>81100</v>
      </c>
      <c r="H188" s="2">
        <v>94717</v>
      </c>
      <c r="I188" s="2">
        <v>114000</v>
      </c>
      <c r="J188" s="2">
        <v>133100</v>
      </c>
      <c r="K188" s="2">
        <v>150896</v>
      </c>
      <c r="L188" s="2">
        <v>175416</v>
      </c>
      <c r="M188" s="2">
        <v>201826</v>
      </c>
      <c r="N188" s="2">
        <v>226766</v>
      </c>
      <c r="O188" s="2">
        <v>249110</v>
      </c>
    </row>
    <row r="189" spans="1:15" x14ac:dyDescent="0.2">
      <c r="A189" s="1" t="s">
        <v>150</v>
      </c>
      <c r="E189" s="2">
        <v>65797</v>
      </c>
      <c r="F189" s="2">
        <v>76892</v>
      </c>
      <c r="G189" s="2">
        <v>91863</v>
      </c>
      <c r="H189" s="2">
        <v>106965</v>
      </c>
      <c r="I189" s="2">
        <v>122070</v>
      </c>
      <c r="J189" s="2">
        <v>135611</v>
      </c>
      <c r="K189" s="2">
        <v>144416</v>
      </c>
      <c r="L189" s="2">
        <v>165530</v>
      </c>
      <c r="M189" s="2">
        <v>190847</v>
      </c>
      <c r="N189" s="2">
        <v>217120</v>
      </c>
      <c r="O189" s="2">
        <v>247887</v>
      </c>
    </row>
    <row r="190" spans="1:15" x14ac:dyDescent="0.2">
      <c r="A190" s="1" t="s">
        <v>208</v>
      </c>
      <c r="E190" s="2">
        <v>7326</v>
      </c>
      <c r="F190" s="2">
        <v>12838</v>
      </c>
      <c r="G190" s="2">
        <v>22495</v>
      </c>
      <c r="H190" s="2">
        <v>40226</v>
      </c>
      <c r="I190" s="2">
        <v>72094</v>
      </c>
      <c r="J190" s="2">
        <v>78804</v>
      </c>
      <c r="K190" s="2">
        <v>125852</v>
      </c>
      <c r="L190" s="2">
        <v>166784</v>
      </c>
      <c r="M190" s="2">
        <v>191255</v>
      </c>
      <c r="N190" s="2">
        <v>217211</v>
      </c>
      <c r="O190" s="2">
        <v>244943</v>
      </c>
    </row>
    <row r="191" spans="1:15" x14ac:dyDescent="0.2">
      <c r="A191" s="1" t="s">
        <v>138</v>
      </c>
      <c r="E191" s="2">
        <v>109641</v>
      </c>
      <c r="F191" s="2">
        <v>122772</v>
      </c>
      <c r="G191" s="2">
        <v>136282</v>
      </c>
      <c r="H191" s="2">
        <v>146841</v>
      </c>
      <c r="I191" s="2">
        <v>158355</v>
      </c>
      <c r="J191" s="2">
        <v>168549</v>
      </c>
      <c r="K191" s="2">
        <v>172534</v>
      </c>
      <c r="L191" s="2">
        <v>182923</v>
      </c>
      <c r="M191" s="2">
        <v>188788</v>
      </c>
      <c r="N191" s="2">
        <v>198914</v>
      </c>
      <c r="O191" s="2">
        <v>210134</v>
      </c>
    </row>
    <row r="192" spans="1:15" x14ac:dyDescent="0.2">
      <c r="A192" s="1" t="s">
        <v>229</v>
      </c>
      <c r="E192" s="2">
        <v>55069</v>
      </c>
      <c r="F192" s="2">
        <v>64948</v>
      </c>
      <c r="G192" s="2">
        <v>78804</v>
      </c>
      <c r="H192" s="2">
        <v>90360</v>
      </c>
      <c r="I192" s="2">
        <v>112000</v>
      </c>
      <c r="J192" s="2">
        <v>133000</v>
      </c>
      <c r="K192" s="2">
        <v>139400</v>
      </c>
      <c r="L192" s="2">
        <v>152591</v>
      </c>
      <c r="M192" s="2">
        <v>168361</v>
      </c>
      <c r="N192" s="2">
        <v>185833</v>
      </c>
      <c r="O192" s="2">
        <v>201816</v>
      </c>
    </row>
    <row r="193" spans="1:15" x14ac:dyDescent="0.2">
      <c r="A193" s="1" t="s">
        <v>158</v>
      </c>
      <c r="E193" s="2">
        <v>52000</v>
      </c>
      <c r="F193" s="2">
        <v>58622</v>
      </c>
      <c r="G193" s="2">
        <v>66087</v>
      </c>
      <c r="H193" s="2">
        <v>74195</v>
      </c>
      <c r="I193" s="2">
        <v>85400</v>
      </c>
      <c r="J193" s="2">
        <v>99700</v>
      </c>
      <c r="K193" s="2">
        <v>116771</v>
      </c>
      <c r="L193" s="2">
        <v>134677</v>
      </c>
      <c r="M193" s="2">
        <v>153785</v>
      </c>
      <c r="N193" s="2">
        <v>172387</v>
      </c>
      <c r="O193" s="2">
        <v>189618</v>
      </c>
    </row>
    <row r="194" spans="1:15" x14ac:dyDescent="0.2">
      <c r="A194" s="1" t="s">
        <v>132</v>
      </c>
      <c r="B194" s="2">
        <v>56000</v>
      </c>
      <c r="D194" s="2">
        <v>68000</v>
      </c>
      <c r="E194" s="2">
        <v>81858</v>
      </c>
      <c r="F194" s="2">
        <v>93857</v>
      </c>
      <c r="G194" s="2">
        <v>110043</v>
      </c>
      <c r="H194" s="2">
        <v>127151</v>
      </c>
      <c r="I194" s="2">
        <v>142331</v>
      </c>
      <c r="J194" s="2">
        <v>150839</v>
      </c>
      <c r="K194" s="2">
        <v>155177</v>
      </c>
      <c r="L194" s="2">
        <v>164417</v>
      </c>
      <c r="M194" s="2">
        <v>170477</v>
      </c>
      <c r="N194" s="2">
        <v>181623</v>
      </c>
      <c r="O194" s="2">
        <v>179466</v>
      </c>
    </row>
    <row r="195" spans="1:15" x14ac:dyDescent="0.2">
      <c r="A195" s="1" t="s">
        <v>145</v>
      </c>
      <c r="E195" s="2">
        <v>25516</v>
      </c>
      <c r="F195" s="2">
        <v>28483</v>
      </c>
      <c r="G195" s="2">
        <v>32243</v>
      </c>
      <c r="H195" s="2">
        <v>40035</v>
      </c>
      <c r="I195" s="2">
        <v>48291</v>
      </c>
      <c r="J195" s="2">
        <v>56261</v>
      </c>
      <c r="K195" s="2">
        <v>67762</v>
      </c>
      <c r="L195" s="2">
        <v>88828</v>
      </c>
      <c r="M195" s="2">
        <v>115930</v>
      </c>
      <c r="N195" s="2">
        <v>145082</v>
      </c>
      <c r="O195" s="2">
        <v>172605</v>
      </c>
    </row>
    <row r="196" spans="1:15" x14ac:dyDescent="0.2">
      <c r="A196" s="1" t="s">
        <v>104</v>
      </c>
      <c r="E196" s="2">
        <v>59730</v>
      </c>
      <c r="F196" s="2">
        <v>60227</v>
      </c>
      <c r="G196" s="2">
        <v>63403</v>
      </c>
      <c r="H196" s="2">
        <v>68691</v>
      </c>
      <c r="I196" s="2">
        <v>73631</v>
      </c>
      <c r="J196" s="2">
        <v>81607</v>
      </c>
      <c r="K196" s="2">
        <v>94071</v>
      </c>
      <c r="L196" s="2">
        <v>105624</v>
      </c>
      <c r="M196" s="2">
        <v>119453</v>
      </c>
      <c r="N196" s="2">
        <v>137090</v>
      </c>
      <c r="O196" s="2">
        <v>159883</v>
      </c>
    </row>
    <row r="197" spans="1:15" x14ac:dyDescent="0.2">
      <c r="A197" s="1" t="s">
        <v>202</v>
      </c>
      <c r="E197" s="2">
        <v>79050</v>
      </c>
      <c r="F197" s="2">
        <v>85840</v>
      </c>
      <c r="G197" s="2">
        <v>87687</v>
      </c>
      <c r="H197" s="2">
        <v>94100</v>
      </c>
      <c r="I197" s="2">
        <v>102704</v>
      </c>
      <c r="J197" s="2">
        <v>112424</v>
      </c>
      <c r="K197" s="2">
        <v>122477</v>
      </c>
      <c r="L197" s="2">
        <v>131871</v>
      </c>
      <c r="M197" s="2">
        <v>139570</v>
      </c>
      <c r="N197" s="2">
        <v>147185</v>
      </c>
      <c r="O197" s="2">
        <v>156260</v>
      </c>
    </row>
    <row r="198" spans="1:15" x14ac:dyDescent="0.2">
      <c r="A198" s="1" t="s">
        <v>90</v>
      </c>
      <c r="E198" s="2">
        <v>21597</v>
      </c>
      <c r="F198" s="2">
        <v>24307</v>
      </c>
      <c r="G198" s="2">
        <v>27579</v>
      </c>
      <c r="H198" s="2">
        <v>31507</v>
      </c>
      <c r="I198" s="2">
        <v>36502</v>
      </c>
      <c r="J198" s="2">
        <v>42747</v>
      </c>
      <c r="K198" s="2">
        <v>51995</v>
      </c>
      <c r="L198" s="2">
        <v>66849</v>
      </c>
      <c r="M198" s="2">
        <v>89629</v>
      </c>
      <c r="N198" s="2">
        <v>120330</v>
      </c>
      <c r="O198" s="2">
        <v>155911</v>
      </c>
    </row>
    <row r="199" spans="1:15" x14ac:dyDescent="0.2">
      <c r="A199" s="1" t="s">
        <v>139</v>
      </c>
      <c r="C199" s="2">
        <v>22000</v>
      </c>
      <c r="E199" s="2">
        <v>59900</v>
      </c>
      <c r="F199" s="2">
        <v>68700</v>
      </c>
      <c r="G199" s="2">
        <v>66900</v>
      </c>
      <c r="H199" s="2">
        <v>74100</v>
      </c>
      <c r="I199" s="2">
        <v>86470</v>
      </c>
      <c r="J199" s="2">
        <v>102110</v>
      </c>
      <c r="K199" s="2">
        <v>106869</v>
      </c>
      <c r="L199" s="2">
        <v>120615</v>
      </c>
      <c r="M199" s="2">
        <v>134125</v>
      </c>
      <c r="N199" s="2">
        <v>144190</v>
      </c>
      <c r="O199" s="2">
        <v>155324</v>
      </c>
    </row>
    <row r="200" spans="1:15" x14ac:dyDescent="0.2">
      <c r="A200" s="1" t="s">
        <v>26</v>
      </c>
      <c r="E200" s="2">
        <v>102171</v>
      </c>
      <c r="F200" s="2">
        <v>106011</v>
      </c>
      <c r="G200" s="2">
        <v>109891</v>
      </c>
      <c r="H200" s="2">
        <v>116389</v>
      </c>
      <c r="I200" s="2">
        <v>122289</v>
      </c>
      <c r="J200" s="2">
        <v>126010</v>
      </c>
      <c r="K200" s="2">
        <v>128891</v>
      </c>
      <c r="L200" s="2">
        <v>134748</v>
      </c>
      <c r="M200" s="2">
        <v>146232</v>
      </c>
      <c r="N200" s="2">
        <v>148965</v>
      </c>
      <c r="O200" s="2">
        <v>152995</v>
      </c>
    </row>
    <row r="201" spans="1:15" x14ac:dyDescent="0.2">
      <c r="A201" s="1" t="s">
        <v>89</v>
      </c>
      <c r="E201" s="2">
        <v>66452</v>
      </c>
      <c r="F201" s="2">
        <v>75468</v>
      </c>
      <c r="G201" s="2">
        <v>81021</v>
      </c>
      <c r="H201" s="2">
        <v>85061</v>
      </c>
      <c r="I201" s="2">
        <v>87510</v>
      </c>
      <c r="J201" s="2">
        <v>92245</v>
      </c>
      <c r="K201" s="2">
        <v>98139</v>
      </c>
      <c r="L201" s="2">
        <v>103436</v>
      </c>
      <c r="M201" s="2">
        <v>106524</v>
      </c>
      <c r="N201" s="2">
        <v>111407</v>
      </c>
      <c r="O201" s="2">
        <v>115461</v>
      </c>
    </row>
    <row r="202" spans="1:15" x14ac:dyDescent="0.2">
      <c r="A202" s="1" t="s">
        <v>18</v>
      </c>
      <c r="C202" s="2">
        <v>25000</v>
      </c>
      <c r="E202" s="2">
        <v>26900</v>
      </c>
      <c r="F202" s="2">
        <v>27600</v>
      </c>
      <c r="G202" s="2">
        <v>32500</v>
      </c>
      <c r="H202" s="2">
        <v>43500</v>
      </c>
      <c r="I202" s="2">
        <v>63476</v>
      </c>
      <c r="J202" s="2">
        <v>94484</v>
      </c>
      <c r="K202" s="2">
        <v>99636</v>
      </c>
      <c r="L202" s="2">
        <v>100760</v>
      </c>
      <c r="M202" s="2">
        <v>103963</v>
      </c>
      <c r="N202" s="2">
        <v>107817</v>
      </c>
      <c r="O202" s="2">
        <v>108637</v>
      </c>
    </row>
    <row r="203" spans="1:15" x14ac:dyDescent="0.2">
      <c r="A203" s="1" t="s">
        <v>64</v>
      </c>
      <c r="E203" s="2">
        <v>30715</v>
      </c>
      <c r="F203" s="2">
        <v>35821</v>
      </c>
      <c r="G203" s="2">
        <v>41777</v>
      </c>
      <c r="H203" s="2">
        <v>48722</v>
      </c>
      <c r="I203" s="2">
        <v>56822</v>
      </c>
      <c r="J203" s="2">
        <v>66222</v>
      </c>
      <c r="K203" s="2">
        <v>77080</v>
      </c>
      <c r="L203" s="2">
        <v>90631</v>
      </c>
      <c r="M203" s="2">
        <v>108600</v>
      </c>
      <c r="N203" s="2">
        <v>105988</v>
      </c>
      <c r="O203" s="2">
        <v>107754</v>
      </c>
    </row>
    <row r="204" spans="1:15" x14ac:dyDescent="0.2">
      <c r="A204" s="1" t="s">
        <v>60</v>
      </c>
      <c r="E204" s="2">
        <v>45744</v>
      </c>
      <c r="F204" s="2">
        <v>54465</v>
      </c>
      <c r="G204" s="2">
        <v>63718</v>
      </c>
      <c r="H204" s="2">
        <v>74168</v>
      </c>
      <c r="I204" s="2">
        <v>83100</v>
      </c>
      <c r="J204" s="2">
        <v>89200</v>
      </c>
      <c r="K204" s="2">
        <v>91361</v>
      </c>
      <c r="L204" s="2">
        <v>93352</v>
      </c>
      <c r="M204" s="2">
        <v>92073</v>
      </c>
      <c r="N204" s="2">
        <v>95158</v>
      </c>
      <c r="O204" s="2">
        <v>102321</v>
      </c>
    </row>
    <row r="205" spans="1:15" x14ac:dyDescent="0.2">
      <c r="A205" s="1" t="s">
        <v>22</v>
      </c>
      <c r="E205" s="2">
        <v>33448</v>
      </c>
      <c r="F205" s="2">
        <v>36911</v>
      </c>
      <c r="G205" s="2">
        <v>40732</v>
      </c>
      <c r="H205" s="2">
        <v>44762</v>
      </c>
      <c r="I205" s="2">
        <v>48899</v>
      </c>
      <c r="J205" s="2">
        <v>53226</v>
      </c>
      <c r="K205" s="2">
        <v>57536</v>
      </c>
      <c r="L205" s="2">
        <v>62034</v>
      </c>
      <c r="M205" s="2">
        <v>71341</v>
      </c>
      <c r="N205" s="2">
        <v>81459</v>
      </c>
      <c r="O205" s="2">
        <v>91985</v>
      </c>
    </row>
    <row r="206" spans="1:15" x14ac:dyDescent="0.2">
      <c r="A206" s="1" t="s">
        <v>238</v>
      </c>
      <c r="E206" s="2">
        <v>75806</v>
      </c>
      <c r="F206" s="2">
        <v>84621</v>
      </c>
      <c r="G206" s="2">
        <v>90148</v>
      </c>
      <c r="H206" s="2">
        <v>93290</v>
      </c>
      <c r="I206" s="2">
        <v>95410</v>
      </c>
      <c r="J206" s="2">
        <v>95819</v>
      </c>
      <c r="K206" s="2">
        <v>90164</v>
      </c>
      <c r="L206" s="2">
        <v>92203</v>
      </c>
      <c r="M206" s="2">
        <v>92360</v>
      </c>
      <c r="N206" s="2">
        <v>90603</v>
      </c>
      <c r="O206" s="2">
        <v>89312</v>
      </c>
    </row>
    <row r="207" spans="1:15" x14ac:dyDescent="0.2">
      <c r="A207" s="1" t="s">
        <v>204</v>
      </c>
      <c r="E207" s="2">
        <v>56824</v>
      </c>
      <c r="F207" s="2">
        <v>59850</v>
      </c>
      <c r="G207" s="2">
        <v>62965</v>
      </c>
      <c r="H207" s="2">
        <v>66312</v>
      </c>
      <c r="I207" s="2">
        <v>69002</v>
      </c>
      <c r="J207" s="2">
        <v>72289</v>
      </c>
      <c r="K207" s="2">
        <v>75531</v>
      </c>
      <c r="L207" s="2">
        <v>79589</v>
      </c>
      <c r="M207" s="2">
        <v>83609</v>
      </c>
      <c r="N207" s="2">
        <v>86297</v>
      </c>
      <c r="O207" s="2">
        <v>88915</v>
      </c>
    </row>
    <row r="208" spans="1:15" x14ac:dyDescent="0.2">
      <c r="A208" s="1" t="s">
        <v>110</v>
      </c>
      <c r="E208" s="2">
        <v>32903</v>
      </c>
      <c r="F208" s="2">
        <v>35873</v>
      </c>
      <c r="G208" s="2">
        <v>41662</v>
      </c>
      <c r="H208" s="2">
        <v>47785</v>
      </c>
      <c r="I208" s="2">
        <v>54106</v>
      </c>
      <c r="J208" s="2">
        <v>60657</v>
      </c>
      <c r="K208" s="2">
        <v>66489</v>
      </c>
      <c r="L208" s="2">
        <v>70578</v>
      </c>
      <c r="M208" s="2">
        <v>73439</v>
      </c>
      <c r="N208" s="2">
        <v>76952</v>
      </c>
      <c r="O208" s="2">
        <v>79326</v>
      </c>
    </row>
    <row r="209" spans="1:15" x14ac:dyDescent="0.2">
      <c r="A209" s="1" t="s">
        <v>232</v>
      </c>
      <c r="E209" s="2">
        <v>54759</v>
      </c>
      <c r="F209" s="2">
        <v>51025</v>
      </c>
      <c r="G209" s="2">
        <v>47689</v>
      </c>
      <c r="H209" s="2">
        <v>48954</v>
      </c>
      <c r="I209" s="2">
        <v>52563</v>
      </c>
      <c r="J209" s="2">
        <v>59310</v>
      </c>
      <c r="K209" s="2">
        <v>64019</v>
      </c>
      <c r="L209" s="2">
        <v>64342</v>
      </c>
      <c r="M209" s="2">
        <v>68766</v>
      </c>
      <c r="N209" s="2">
        <v>71433</v>
      </c>
      <c r="O209" s="2">
        <v>73112</v>
      </c>
    </row>
    <row r="210" spans="1:15" x14ac:dyDescent="0.2">
      <c r="A210" s="1" t="s">
        <v>100</v>
      </c>
      <c r="E210" s="2">
        <v>51423</v>
      </c>
      <c r="F210" s="2">
        <v>56771</v>
      </c>
      <c r="G210" s="2">
        <v>60256</v>
      </c>
      <c r="H210" s="2">
        <v>64457</v>
      </c>
      <c r="I210" s="2">
        <v>70764</v>
      </c>
      <c r="J210" s="2">
        <v>75221</v>
      </c>
      <c r="K210" s="2">
        <v>75446</v>
      </c>
      <c r="L210" s="2">
        <v>74852</v>
      </c>
      <c r="M210" s="2">
        <v>72714</v>
      </c>
      <c r="N210" s="2">
        <v>72947</v>
      </c>
      <c r="O210" s="2">
        <v>71540</v>
      </c>
    </row>
    <row r="211" spans="1:15" x14ac:dyDescent="0.2">
      <c r="A211" s="1" t="s">
        <v>226</v>
      </c>
      <c r="E211" s="2">
        <v>6286</v>
      </c>
      <c r="F211" s="2">
        <v>7473</v>
      </c>
      <c r="G211" s="2">
        <v>8861</v>
      </c>
      <c r="H211" s="2">
        <v>10465</v>
      </c>
      <c r="I211" s="2">
        <v>12359</v>
      </c>
      <c r="J211" s="2">
        <v>14938</v>
      </c>
      <c r="K211" s="2">
        <v>16890</v>
      </c>
      <c r="L211" s="2">
        <v>21386</v>
      </c>
      <c r="M211" s="2">
        <v>44037</v>
      </c>
      <c r="N211" s="2">
        <v>57229</v>
      </c>
      <c r="O211" s="2">
        <v>69706</v>
      </c>
    </row>
    <row r="212" spans="1:15" x14ac:dyDescent="0.2">
      <c r="A212" s="1" t="s">
        <v>160</v>
      </c>
      <c r="E212" s="2">
        <v>49712</v>
      </c>
      <c r="F212" s="2">
        <v>53865</v>
      </c>
      <c r="G212" s="2">
        <v>57203</v>
      </c>
      <c r="H212" s="2">
        <v>59020</v>
      </c>
      <c r="I212" s="2">
        <v>59039</v>
      </c>
      <c r="J212" s="2">
        <v>59390</v>
      </c>
      <c r="K212" s="2">
        <v>60266</v>
      </c>
      <c r="L212" s="2">
        <v>64129</v>
      </c>
      <c r="M212" s="2">
        <v>66653</v>
      </c>
      <c r="N212" s="2">
        <v>67836</v>
      </c>
      <c r="O212" s="2">
        <v>69539</v>
      </c>
    </row>
    <row r="213" spans="1:15" x14ac:dyDescent="0.2">
      <c r="A213" s="1" t="s">
        <v>199</v>
      </c>
      <c r="E213" s="2">
        <v>6176</v>
      </c>
      <c r="F213" s="2">
        <v>6189</v>
      </c>
      <c r="G213" s="2">
        <v>8392</v>
      </c>
      <c r="H213" s="2">
        <v>13623</v>
      </c>
      <c r="I213" s="2">
        <v>19545</v>
      </c>
      <c r="J213" s="2">
        <v>26558</v>
      </c>
      <c r="K213" s="2">
        <v>33584</v>
      </c>
      <c r="L213" s="2">
        <v>44596</v>
      </c>
      <c r="M213" s="2">
        <v>52837</v>
      </c>
      <c r="N213" s="2">
        <v>64276</v>
      </c>
      <c r="O213" s="2">
        <v>66824</v>
      </c>
    </row>
    <row r="214" spans="1:15" x14ac:dyDescent="0.2">
      <c r="A214" s="1" t="s">
        <v>230</v>
      </c>
      <c r="E214" s="2">
        <v>45816</v>
      </c>
      <c r="F214" s="2">
        <v>51046</v>
      </c>
      <c r="G214" s="2">
        <v>54500</v>
      </c>
      <c r="H214" s="2">
        <v>59290</v>
      </c>
      <c r="I214" s="2">
        <v>65624</v>
      </c>
      <c r="J214" s="2">
        <v>68041</v>
      </c>
      <c r="K214" s="2">
        <v>68546</v>
      </c>
      <c r="L214" s="2">
        <v>63852</v>
      </c>
      <c r="M214" s="2">
        <v>62721</v>
      </c>
      <c r="N214" s="2">
        <v>63630</v>
      </c>
      <c r="O214" s="2">
        <v>66464</v>
      </c>
    </row>
    <row r="215" spans="1:15" x14ac:dyDescent="0.2">
      <c r="A215" s="1" t="s">
        <v>78</v>
      </c>
      <c r="E215" s="2">
        <v>45347</v>
      </c>
      <c r="F215" s="2">
        <v>46161</v>
      </c>
      <c r="G215" s="2">
        <v>46926</v>
      </c>
      <c r="H215" s="2">
        <v>50077</v>
      </c>
      <c r="I215" s="2">
        <v>53287</v>
      </c>
      <c r="J215" s="2">
        <v>53721</v>
      </c>
      <c r="K215" s="2">
        <v>53360</v>
      </c>
      <c r="L215" s="2">
        <v>55159</v>
      </c>
      <c r="M215" s="2">
        <v>62623</v>
      </c>
      <c r="N215" s="2">
        <v>62668</v>
      </c>
      <c r="O215" s="2">
        <v>64080</v>
      </c>
    </row>
    <row r="216" spans="1:15" x14ac:dyDescent="0.2">
      <c r="A216" s="1" t="s">
        <v>171</v>
      </c>
      <c r="E216" s="2">
        <v>38869</v>
      </c>
      <c r="F216" s="2">
        <v>41459</v>
      </c>
      <c r="G216" s="2">
        <v>44365</v>
      </c>
      <c r="H216" s="2">
        <v>48998</v>
      </c>
      <c r="I216" s="2">
        <v>52600</v>
      </c>
      <c r="J216" s="2">
        <v>53829</v>
      </c>
      <c r="K216" s="2">
        <v>54726</v>
      </c>
      <c r="L216" s="2">
        <v>56181</v>
      </c>
      <c r="M216" s="2">
        <v>57781</v>
      </c>
      <c r="N216" s="2">
        <v>60273</v>
      </c>
      <c r="O216" s="2">
        <v>62971</v>
      </c>
    </row>
    <row r="217" spans="1:15" x14ac:dyDescent="0.2">
      <c r="A217" s="1" t="s">
        <v>166</v>
      </c>
      <c r="C217" s="2">
        <v>13000</v>
      </c>
      <c r="E217" s="2">
        <v>19100</v>
      </c>
      <c r="F217" s="2">
        <v>19800</v>
      </c>
      <c r="G217" s="2">
        <v>20000</v>
      </c>
      <c r="H217" s="2">
        <v>24600</v>
      </c>
      <c r="I217" s="2">
        <v>27267</v>
      </c>
      <c r="J217" s="2">
        <v>29640</v>
      </c>
      <c r="K217" s="2">
        <v>32418</v>
      </c>
      <c r="L217" s="2">
        <v>38633</v>
      </c>
      <c r="M217" s="2">
        <v>47199</v>
      </c>
      <c r="N217" s="2">
        <v>53686</v>
      </c>
      <c r="O217" s="2">
        <v>57301</v>
      </c>
    </row>
    <row r="218" spans="1:15" x14ac:dyDescent="0.2">
      <c r="A218" s="1" t="s">
        <v>190</v>
      </c>
      <c r="E218" s="2">
        <v>22300</v>
      </c>
      <c r="F218" s="2">
        <v>26600</v>
      </c>
      <c r="G218" s="2">
        <v>32498</v>
      </c>
      <c r="H218" s="2">
        <v>39208</v>
      </c>
      <c r="I218" s="2">
        <v>46431</v>
      </c>
      <c r="J218" s="2">
        <v>49584</v>
      </c>
      <c r="K218" s="2">
        <v>50208</v>
      </c>
      <c r="L218" s="2">
        <v>53174</v>
      </c>
      <c r="M218" s="2">
        <v>55678</v>
      </c>
      <c r="N218" s="2">
        <v>55806</v>
      </c>
      <c r="O218" s="2">
        <v>56309</v>
      </c>
    </row>
    <row r="219" spans="1:15" x14ac:dyDescent="0.2">
      <c r="A219" s="1" t="s">
        <v>28</v>
      </c>
      <c r="E219" s="2">
        <v>10904</v>
      </c>
      <c r="F219" s="2">
        <v>12840</v>
      </c>
      <c r="G219" s="2">
        <v>15120</v>
      </c>
      <c r="H219" s="2">
        <v>17805</v>
      </c>
      <c r="I219" s="2">
        <v>21714</v>
      </c>
      <c r="J219" s="2">
        <v>26423</v>
      </c>
      <c r="K219" s="2">
        <v>30681</v>
      </c>
      <c r="L219" s="2">
        <v>38240</v>
      </c>
      <c r="M219" s="2">
        <v>45830</v>
      </c>
      <c r="N219" s="2">
        <v>49640</v>
      </c>
      <c r="O219" s="2">
        <v>53064</v>
      </c>
    </row>
    <row r="220" spans="1:15" x14ac:dyDescent="0.2">
      <c r="A220" s="1" t="s">
        <v>244</v>
      </c>
      <c r="E220" s="2">
        <v>31500</v>
      </c>
      <c r="F220" s="2">
        <v>32600</v>
      </c>
      <c r="G220" s="2">
        <v>34700</v>
      </c>
      <c r="H220" s="2">
        <v>37000</v>
      </c>
      <c r="I220" s="2">
        <v>38600</v>
      </c>
      <c r="J220" s="2">
        <v>40826</v>
      </c>
      <c r="K220" s="2">
        <v>43453</v>
      </c>
      <c r="L220" s="2">
        <v>45574</v>
      </c>
      <c r="M220" s="2">
        <v>47439</v>
      </c>
      <c r="N220" s="2">
        <v>43523</v>
      </c>
      <c r="O220" s="2">
        <v>45296</v>
      </c>
    </row>
    <row r="221" spans="1:15" x14ac:dyDescent="0.2">
      <c r="A221" s="1" t="s">
        <v>200</v>
      </c>
      <c r="E221" s="2">
        <v>44341</v>
      </c>
      <c r="F221" s="2">
        <v>49700</v>
      </c>
      <c r="G221" s="2">
        <v>51112</v>
      </c>
      <c r="H221" s="2">
        <v>48916</v>
      </c>
      <c r="I221" s="2">
        <v>46116</v>
      </c>
      <c r="J221" s="2">
        <v>45020</v>
      </c>
      <c r="K221" s="2">
        <v>44186</v>
      </c>
      <c r="L221" s="2">
        <v>43183</v>
      </c>
      <c r="M221" s="2">
        <v>41405</v>
      </c>
      <c r="N221" s="2">
        <v>39834</v>
      </c>
      <c r="O221" s="2">
        <v>38819</v>
      </c>
    </row>
    <row r="222" spans="1:15" x14ac:dyDescent="0.2">
      <c r="A222" s="1" t="s">
        <v>12</v>
      </c>
      <c r="E222" s="2">
        <v>6286</v>
      </c>
      <c r="F222" s="2">
        <v>6955</v>
      </c>
      <c r="G222" s="2">
        <v>7661</v>
      </c>
      <c r="H222" s="2">
        <v>8612</v>
      </c>
      <c r="I222" s="2">
        <v>10068</v>
      </c>
      <c r="J222" s="2">
        <v>14140</v>
      </c>
      <c r="K222" s="2">
        <v>17082</v>
      </c>
      <c r="L222" s="2">
        <v>20846</v>
      </c>
      <c r="M222" s="2">
        <v>26358</v>
      </c>
      <c r="N222" s="2">
        <v>32492</v>
      </c>
      <c r="O222" s="2">
        <v>38410</v>
      </c>
    </row>
    <row r="223" spans="1:15" x14ac:dyDescent="0.2">
      <c r="A223" s="1" t="s">
        <v>37</v>
      </c>
      <c r="E223" s="2">
        <v>13500</v>
      </c>
      <c r="F223" s="2">
        <v>14700</v>
      </c>
      <c r="G223" s="2">
        <v>16426</v>
      </c>
      <c r="H223" s="2">
        <v>18721</v>
      </c>
      <c r="I223" s="2">
        <v>21103</v>
      </c>
      <c r="J223" s="2">
        <v>23413</v>
      </c>
      <c r="K223" s="2">
        <v>25074</v>
      </c>
      <c r="L223" s="2">
        <v>26879</v>
      </c>
      <c r="M223" s="2">
        <v>28796</v>
      </c>
      <c r="N223" s="2">
        <v>30855</v>
      </c>
      <c r="O223" s="2">
        <v>32204</v>
      </c>
    </row>
    <row r="224" spans="1:15" x14ac:dyDescent="0.2">
      <c r="A224" s="1" t="s">
        <v>167</v>
      </c>
      <c r="E224" s="2">
        <v>18125</v>
      </c>
      <c r="F224" s="2">
        <v>18284</v>
      </c>
      <c r="G224" s="2">
        <v>20757</v>
      </c>
      <c r="H224" s="2">
        <v>22465</v>
      </c>
      <c r="I224" s="2">
        <v>23752</v>
      </c>
      <c r="J224" s="2">
        <v>25128</v>
      </c>
      <c r="K224" s="2">
        <v>26551</v>
      </c>
      <c r="L224" s="2">
        <v>28181</v>
      </c>
      <c r="M224" s="2">
        <v>29972</v>
      </c>
      <c r="N224" s="2">
        <v>30887</v>
      </c>
      <c r="O224" s="2">
        <v>31693</v>
      </c>
    </row>
    <row r="225" spans="1:15" x14ac:dyDescent="0.2">
      <c r="A225" s="1" t="s">
        <v>227</v>
      </c>
      <c r="E225" s="2">
        <v>22974</v>
      </c>
      <c r="F225" s="2">
        <v>23698</v>
      </c>
      <c r="G225" s="2">
        <v>24342</v>
      </c>
      <c r="H225" s="2">
        <v>25492</v>
      </c>
      <c r="I225" s="2">
        <v>26485</v>
      </c>
      <c r="J225" s="2">
        <v>29379</v>
      </c>
      <c r="K225" s="2">
        <v>29233</v>
      </c>
      <c r="L225" s="2">
        <v>27905</v>
      </c>
      <c r="M225" s="2">
        <v>29017</v>
      </c>
      <c r="N225" s="2">
        <v>27400</v>
      </c>
      <c r="O225" s="2">
        <v>27578</v>
      </c>
    </row>
    <row r="226" spans="1:15" x14ac:dyDescent="0.2">
      <c r="A226" s="1" t="s">
        <v>164</v>
      </c>
      <c r="E226" s="2">
        <v>12780</v>
      </c>
      <c r="F226" s="2">
        <v>13827</v>
      </c>
      <c r="G226" s="2">
        <v>15406</v>
      </c>
      <c r="H226" s="2">
        <v>17418</v>
      </c>
      <c r="I226" s="2">
        <v>19189</v>
      </c>
      <c r="J226" s="2">
        <v>19738</v>
      </c>
      <c r="K226" s="2">
        <v>21463</v>
      </c>
      <c r="L226" s="2">
        <v>22589</v>
      </c>
      <c r="M226" s="2">
        <v>23469</v>
      </c>
      <c r="N226" s="2">
        <v>24883</v>
      </c>
      <c r="O226" s="2">
        <v>26937</v>
      </c>
    </row>
    <row r="227" spans="1:15" x14ac:dyDescent="0.2">
      <c r="A227" s="1" t="s">
        <v>72</v>
      </c>
      <c r="B227" s="2">
        <v>12000</v>
      </c>
      <c r="D227" s="2">
        <v>14000</v>
      </c>
      <c r="E227" s="2">
        <v>14575</v>
      </c>
      <c r="F227" s="2">
        <v>16235</v>
      </c>
      <c r="G227" s="2">
        <v>17883</v>
      </c>
      <c r="H227" s="2">
        <v>19073</v>
      </c>
      <c r="I227" s="2">
        <v>20828</v>
      </c>
      <c r="J227" s="2">
        <v>19231</v>
      </c>
      <c r="K227" s="2">
        <v>18010</v>
      </c>
      <c r="L227" s="2">
        <v>17424</v>
      </c>
      <c r="M227" s="2">
        <v>18231</v>
      </c>
      <c r="N227" s="2">
        <v>19343</v>
      </c>
      <c r="O227" s="2">
        <v>20407</v>
      </c>
    </row>
    <row r="228" spans="1:15" x14ac:dyDescent="0.2">
      <c r="A228" s="1" t="s">
        <v>38</v>
      </c>
      <c r="E228" s="2">
        <v>6243</v>
      </c>
      <c r="F228" s="2">
        <v>6603</v>
      </c>
      <c r="G228" s="2">
        <v>7383</v>
      </c>
      <c r="H228" s="2">
        <v>8409</v>
      </c>
      <c r="I228" s="2">
        <v>9828</v>
      </c>
      <c r="J228" s="2">
        <v>10533</v>
      </c>
      <c r="K228" s="2">
        <v>10998</v>
      </c>
      <c r="L228" s="2">
        <v>13183</v>
      </c>
      <c r="M228" s="2">
        <v>15691</v>
      </c>
      <c r="N228" s="2">
        <v>18109</v>
      </c>
      <c r="O228" s="2">
        <v>20353</v>
      </c>
    </row>
    <row r="229" spans="1:15" x14ac:dyDescent="0.2">
      <c r="A229" s="1" t="s">
        <v>214</v>
      </c>
      <c r="E229" s="2">
        <v>7251</v>
      </c>
      <c r="F229" s="2">
        <v>8292</v>
      </c>
      <c r="G229" s="2">
        <v>9482</v>
      </c>
      <c r="H229" s="2">
        <v>10844</v>
      </c>
      <c r="I229" s="2">
        <v>12005</v>
      </c>
      <c r="J229" s="2">
        <v>12838</v>
      </c>
      <c r="K229" s="2">
        <v>13311</v>
      </c>
      <c r="L229" s="2">
        <v>13804</v>
      </c>
      <c r="M229" s="2">
        <v>15207</v>
      </c>
      <c r="N229" s="2">
        <v>17037</v>
      </c>
      <c r="O229" s="2">
        <v>18766</v>
      </c>
    </row>
    <row r="230" spans="1:15" x14ac:dyDescent="0.2">
      <c r="A230" s="1" t="s">
        <v>95</v>
      </c>
      <c r="E230" s="2">
        <v>5037</v>
      </c>
      <c r="F230" s="2">
        <v>5162</v>
      </c>
      <c r="G230" s="2">
        <v>5726</v>
      </c>
      <c r="H230" s="2">
        <v>5768</v>
      </c>
      <c r="I230" s="2">
        <v>5617</v>
      </c>
      <c r="J230" s="2">
        <v>6468</v>
      </c>
      <c r="K230" s="2">
        <v>7465</v>
      </c>
      <c r="L230" s="2">
        <v>9316</v>
      </c>
      <c r="M230" s="2">
        <v>11514</v>
      </c>
      <c r="N230" s="2">
        <v>14431</v>
      </c>
      <c r="O230" s="2">
        <v>17502</v>
      </c>
    </row>
    <row r="231" spans="1:15" x14ac:dyDescent="0.2">
      <c r="A231" s="1" t="s">
        <v>196</v>
      </c>
      <c r="E231" s="2">
        <v>6962</v>
      </c>
      <c r="F231" s="2">
        <v>7411</v>
      </c>
      <c r="G231" s="2">
        <v>7889</v>
      </c>
      <c r="H231" s="2">
        <v>8300</v>
      </c>
      <c r="I231" s="2">
        <v>8700</v>
      </c>
      <c r="J231" s="2">
        <v>8800</v>
      </c>
      <c r="K231" s="2">
        <v>10800</v>
      </c>
      <c r="L231" s="2">
        <v>13001</v>
      </c>
      <c r="M231" s="2">
        <v>13680</v>
      </c>
      <c r="N231" s="2">
        <v>14499</v>
      </c>
      <c r="O231" s="2">
        <v>15283</v>
      </c>
    </row>
    <row r="232" spans="1:15" x14ac:dyDescent="0.2">
      <c r="A232" s="1" t="s">
        <v>184</v>
      </c>
      <c r="E232" s="2">
        <v>3432</v>
      </c>
      <c r="F232" s="2">
        <v>3676</v>
      </c>
      <c r="G232" s="2">
        <v>4475</v>
      </c>
      <c r="H232" s="2">
        <v>5561</v>
      </c>
      <c r="I232" s="2">
        <v>6700</v>
      </c>
      <c r="J232" s="2">
        <v>7100</v>
      </c>
      <c r="K232" s="2">
        <v>7710</v>
      </c>
      <c r="L232" s="2">
        <v>8517</v>
      </c>
      <c r="M232" s="2">
        <v>9488</v>
      </c>
      <c r="N232" s="2">
        <v>10638</v>
      </c>
      <c r="O232" s="2">
        <v>11845</v>
      </c>
    </row>
    <row r="233" spans="1:15" x14ac:dyDescent="0.2">
      <c r="A233" s="1" t="s">
        <v>119</v>
      </c>
      <c r="E233" s="2">
        <v>5219</v>
      </c>
      <c r="F233" s="2">
        <v>5430</v>
      </c>
      <c r="G233" s="2">
        <v>5648</v>
      </c>
      <c r="H233" s="2">
        <v>5863</v>
      </c>
      <c r="I233" s="2">
        <v>6100</v>
      </c>
      <c r="J233" s="2">
        <v>6309</v>
      </c>
      <c r="K233" s="2">
        <v>6515</v>
      </c>
      <c r="L233" s="2">
        <v>6912</v>
      </c>
      <c r="M233" s="2">
        <v>8343</v>
      </c>
      <c r="N233" s="2">
        <v>10070</v>
      </c>
      <c r="O233" s="2">
        <v>11797</v>
      </c>
    </row>
    <row r="234" spans="1:15" x14ac:dyDescent="0.2">
      <c r="A234" s="1" t="s">
        <v>211</v>
      </c>
      <c r="E234" s="2">
        <v>4676</v>
      </c>
      <c r="F234" s="2">
        <v>4961</v>
      </c>
      <c r="G234" s="2">
        <v>5264</v>
      </c>
      <c r="H234" s="2">
        <v>5572</v>
      </c>
      <c r="I234" s="2">
        <v>5815</v>
      </c>
      <c r="J234" s="2">
        <v>6211</v>
      </c>
      <c r="K234" s="2">
        <v>7490</v>
      </c>
      <c r="L234" s="2">
        <v>8250</v>
      </c>
      <c r="M234" s="2">
        <v>9168</v>
      </c>
      <c r="N234" s="2">
        <v>10056</v>
      </c>
      <c r="O234" s="2">
        <v>10838</v>
      </c>
    </row>
    <row r="235" spans="1:15" x14ac:dyDescent="0.2">
      <c r="A235" s="1" t="s">
        <v>54</v>
      </c>
      <c r="E235" s="2">
        <v>5248</v>
      </c>
      <c r="F235" s="2">
        <v>5261</v>
      </c>
      <c r="G235" s="2">
        <v>5316</v>
      </c>
      <c r="H235" s="2">
        <v>5381</v>
      </c>
      <c r="I235" s="2">
        <v>5676</v>
      </c>
      <c r="J235" s="2">
        <v>6065</v>
      </c>
      <c r="K235" s="2">
        <v>6469</v>
      </c>
      <c r="L235" s="2">
        <v>7941</v>
      </c>
      <c r="M235" s="2">
        <v>6669</v>
      </c>
      <c r="N235" s="2">
        <v>6930</v>
      </c>
      <c r="O235" s="2">
        <v>7212</v>
      </c>
    </row>
    <row r="236" spans="1:15" x14ac:dyDescent="0.2">
      <c r="A236" s="1" t="s">
        <v>168</v>
      </c>
      <c r="E236" s="2">
        <v>4594</v>
      </c>
      <c r="F236" s="2">
        <v>4686</v>
      </c>
      <c r="G236" s="2">
        <v>4919</v>
      </c>
      <c r="H236" s="2">
        <v>5077</v>
      </c>
      <c r="I236" s="2">
        <v>5475</v>
      </c>
      <c r="J236" s="2">
        <v>5873</v>
      </c>
      <c r="K236" s="2">
        <v>5990</v>
      </c>
      <c r="L236" s="2">
        <v>6156</v>
      </c>
      <c r="M236" s="2">
        <v>6424</v>
      </c>
      <c r="N236" s="2">
        <v>6688</v>
      </c>
      <c r="O236" s="2">
        <v>6896</v>
      </c>
    </row>
    <row r="237" spans="1:15" x14ac:dyDescent="0.2">
      <c r="A237" s="1" t="s">
        <v>40</v>
      </c>
      <c r="E237" s="2">
        <v>13480</v>
      </c>
      <c r="F237" s="2">
        <v>12766</v>
      </c>
      <c r="G237" s="2">
        <v>12145</v>
      </c>
      <c r="H237" s="2">
        <v>11776</v>
      </c>
      <c r="I237" s="2">
        <v>11591</v>
      </c>
      <c r="J237" s="2">
        <v>12121</v>
      </c>
      <c r="K237" s="2">
        <v>11770</v>
      </c>
      <c r="L237" s="2">
        <v>11323</v>
      </c>
      <c r="M237" s="2">
        <v>10728</v>
      </c>
      <c r="N237" s="2">
        <v>10926</v>
      </c>
      <c r="O237" s="2">
        <v>6409</v>
      </c>
    </row>
    <row r="238" spans="1:15" x14ac:dyDescent="0.2">
      <c r="A238" s="1" t="s">
        <v>17</v>
      </c>
      <c r="E238" s="2">
        <v>2261</v>
      </c>
      <c r="F238" s="2">
        <v>2202</v>
      </c>
      <c r="G238" s="2">
        <v>2145</v>
      </c>
      <c r="H238" s="2">
        <v>2073</v>
      </c>
      <c r="I238" s="2">
        <v>1994</v>
      </c>
      <c r="J238" s="2">
        <v>1919</v>
      </c>
      <c r="K238" s="2">
        <v>1858</v>
      </c>
      <c r="L238" s="2">
        <v>1863</v>
      </c>
      <c r="M238" s="2">
        <v>2003</v>
      </c>
      <c r="N238" s="2">
        <v>2452</v>
      </c>
      <c r="O238" s="2">
        <v>2898</v>
      </c>
    </row>
    <row r="239" spans="1:15" x14ac:dyDescent="0.2">
      <c r="A239" s="1" t="s">
        <v>130</v>
      </c>
      <c r="E239" s="2">
        <v>4495</v>
      </c>
      <c r="F239" s="2">
        <v>4674</v>
      </c>
      <c r="G239" s="2">
        <v>4830</v>
      </c>
      <c r="H239" s="2">
        <v>5109</v>
      </c>
      <c r="I239" s="2">
        <v>5040</v>
      </c>
      <c r="J239" s="2">
        <v>4125</v>
      </c>
      <c r="K239" s="2">
        <v>3420</v>
      </c>
      <c r="L239" s="2">
        <v>2756</v>
      </c>
      <c r="M239" s="2">
        <v>2258</v>
      </c>
      <c r="N239" s="2">
        <v>2246</v>
      </c>
      <c r="O239" s="2">
        <v>1877</v>
      </c>
    </row>
    <row r="240" spans="1:15" x14ac:dyDescent="0.2">
      <c r="A240" s="1" t="s">
        <v>176</v>
      </c>
      <c r="E240" s="2">
        <v>1570</v>
      </c>
      <c r="F240" s="2">
        <v>1599</v>
      </c>
      <c r="G240" s="2">
        <v>1862</v>
      </c>
      <c r="H240" s="2">
        <v>1853</v>
      </c>
      <c r="I240" s="2">
        <v>1581</v>
      </c>
      <c r="J240" s="2">
        <v>1569</v>
      </c>
      <c r="K240" s="2">
        <v>1556</v>
      </c>
      <c r="L240" s="2">
        <v>1593</v>
      </c>
      <c r="M240" s="2">
        <v>1602</v>
      </c>
      <c r="N240" s="2">
        <v>1478</v>
      </c>
      <c r="O240" s="2">
        <v>1517</v>
      </c>
    </row>
    <row r="241" spans="1:15" x14ac:dyDescent="0.2">
      <c r="A241" s="1" t="s">
        <v>170</v>
      </c>
      <c r="E241" s="2">
        <v>905</v>
      </c>
      <c r="F241" s="2">
        <v>906</v>
      </c>
      <c r="G241" s="2">
        <v>906</v>
      </c>
      <c r="H241" s="2">
        <v>855</v>
      </c>
      <c r="I241" s="2">
        <v>648</v>
      </c>
      <c r="J241" s="2">
        <v>729</v>
      </c>
      <c r="K241" s="2">
        <v>726</v>
      </c>
      <c r="L241" s="2">
        <v>747</v>
      </c>
      <c r="M241" s="2">
        <v>770</v>
      </c>
      <c r="N241" s="2">
        <v>781</v>
      </c>
      <c r="O241" s="2">
        <v>787</v>
      </c>
    </row>
    <row r="242" spans="1:15" x14ac:dyDescent="0.2">
      <c r="A242" s="1" t="s">
        <v>58</v>
      </c>
      <c r="E242" s="2">
        <v>130</v>
      </c>
      <c r="F242" s="2">
        <v>143</v>
      </c>
      <c r="G242" s="2">
        <v>145</v>
      </c>
      <c r="H242" s="2">
        <v>103</v>
      </c>
      <c r="I242" s="2">
        <v>90</v>
      </c>
      <c r="J242" s="2">
        <v>69</v>
      </c>
      <c r="K242" s="2">
        <v>63</v>
      </c>
      <c r="L242" s="2">
        <v>62</v>
      </c>
      <c r="M242" s="2">
        <v>65</v>
      </c>
      <c r="N242" s="2">
        <v>61</v>
      </c>
      <c r="O242" s="2">
        <v>58</v>
      </c>
    </row>
    <row r="243" spans="1:15" x14ac:dyDescent="0.2">
      <c r="A243" s="1" t="s">
        <v>163</v>
      </c>
      <c r="B243" s="2">
        <v>15614000</v>
      </c>
      <c r="E243" s="2">
        <v>18388000</v>
      </c>
      <c r="M243" s="2">
        <v>16111000</v>
      </c>
    </row>
    <row r="244" spans="1:15" x14ac:dyDescent="0.2">
      <c r="A244" s="1" t="s">
        <v>117</v>
      </c>
      <c r="B244" s="2">
        <v>42208000</v>
      </c>
      <c r="E244" s="2">
        <v>49983000</v>
      </c>
      <c r="M244" s="2">
        <v>63254000</v>
      </c>
    </row>
    <row r="245" spans="1:15" x14ac:dyDescent="0.2">
      <c r="A245" s="1" t="s">
        <v>75</v>
      </c>
      <c r="I245" s="2">
        <v>4879841</v>
      </c>
      <c r="J245" s="2">
        <v>5415204</v>
      </c>
      <c r="K245" s="2">
        <v>6483356</v>
      </c>
      <c r="L245" s="2">
        <v>7916723</v>
      </c>
      <c r="M245" s="2">
        <v>9632403</v>
      </c>
    </row>
    <row r="246" spans="1:15" x14ac:dyDescent="0.2">
      <c r="A246" s="1" t="s">
        <v>217</v>
      </c>
      <c r="I246" s="2">
        <v>1510883</v>
      </c>
      <c r="J246" s="2">
        <v>1678236</v>
      </c>
      <c r="K246" s="2">
        <v>1897991</v>
      </c>
      <c r="L246" s="2">
        <v>2219923</v>
      </c>
      <c r="M246" s="2">
        <v>2681173</v>
      </c>
    </row>
    <row r="248" spans="1:15" ht="12.75" customHeight="1" x14ac:dyDescent="0.2">
      <c r="A248" s="1" t="s">
        <v>249</v>
      </c>
      <c r="B248" s="3">
        <f>SUM(B2:B247)</f>
        <v>1630851080</v>
      </c>
      <c r="C248" s="3">
        <f t="shared" ref="C248:O248" si="0">SUM(C2:C247)</f>
        <v>1633000608</v>
      </c>
      <c r="D248" s="3">
        <f t="shared" si="0"/>
        <v>1439518787</v>
      </c>
      <c r="E248" s="3">
        <f t="shared" si="0"/>
        <v>2868545003</v>
      </c>
      <c r="F248" s="3">
        <f t="shared" si="0"/>
        <v>3063138190</v>
      </c>
      <c r="G248" s="3">
        <f t="shared" si="0"/>
        <v>3362852849</v>
      </c>
      <c r="H248" s="3">
        <f t="shared" si="0"/>
        <v>3679825347</v>
      </c>
      <c r="I248" s="3">
        <f t="shared" si="0"/>
        <v>4064354458</v>
      </c>
      <c r="J248" s="3">
        <f t="shared" si="0"/>
        <v>4466471935</v>
      </c>
      <c r="K248" s="3">
        <f t="shared" si="0"/>
        <v>4857578556</v>
      </c>
      <c r="L248" s="3">
        <f t="shared" si="0"/>
        <v>5276984884</v>
      </c>
      <c r="M248" s="3">
        <f t="shared" si="0"/>
        <v>5809674855</v>
      </c>
      <c r="N248" s="3">
        <f t="shared" si="0"/>
        <v>6155965144</v>
      </c>
      <c r="O248" s="3">
        <f t="shared" si="0"/>
        <v>6549730967</v>
      </c>
    </row>
    <row r="250" spans="1:15" ht="12.75" customHeight="1" x14ac:dyDescent="0.2">
      <c r="A250" s="7" t="s">
        <v>246</v>
      </c>
    </row>
  </sheetData>
  <autoFilter ref="A1:O246">
    <sortState ref="A2:O246">
      <sortCondition descending="1" ref="O1:O246"/>
    </sortState>
  </autoFilter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output</vt:lpstr>
      <vt:lpstr>Selected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Witold Budziszewski</dc:creator>
  <cp:lastModifiedBy>Witold Budziszewski</cp:lastModifiedBy>
  <dcterms:created xsi:type="dcterms:W3CDTF">2011-09-19T18:59:15Z</dcterms:created>
  <dcterms:modified xsi:type="dcterms:W3CDTF">2011-09-19T22:19:40Z</dcterms:modified>
</cp:coreProperties>
</file>