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84"/>
  </bookViews>
  <sheets>
    <sheet name="Commerces" sheetId="3" r:id="rId1"/>
    <sheet name="Bureaux" sheetId="2" r:id="rId2"/>
    <sheet name="Habitation" sheetId="4" r:id="rId3"/>
    <sheet name="Tourisme" sheetId="5" r:id="rId4"/>
    <sheet name="Enseignement supérieur" sheetId="6" r:id="rId5"/>
    <sheet name="Achalandage et mobilité" sheetId="1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6" l="1"/>
  <c r="G22" i="6"/>
  <c r="G21" i="6"/>
  <c r="F20" i="6"/>
  <c r="G20" i="6" s="1"/>
  <c r="E20" i="6"/>
  <c r="F10" i="6"/>
  <c r="F14" i="6" s="1"/>
  <c r="G14" i="6" s="1"/>
  <c r="E10" i="6"/>
  <c r="E14" i="6" s="1"/>
  <c r="G9" i="6"/>
  <c r="G8" i="6"/>
  <c r="G7" i="6"/>
  <c r="F27" i="5"/>
  <c r="F26" i="5"/>
  <c r="F25" i="5"/>
  <c r="F24" i="5"/>
  <c r="F23" i="5"/>
  <c r="F22" i="5"/>
  <c r="F18" i="5"/>
  <c r="F17" i="5"/>
  <c r="F16" i="5"/>
  <c r="F15" i="5"/>
  <c r="F14" i="5"/>
  <c r="F13" i="5"/>
  <c r="F9" i="5"/>
  <c r="F8" i="5"/>
  <c r="F7" i="5"/>
  <c r="F6" i="5"/>
  <c r="F5" i="5"/>
  <c r="F4" i="5"/>
  <c r="G10" i="4"/>
  <c r="G9" i="4"/>
  <c r="G8" i="4"/>
  <c r="G5" i="4"/>
  <c r="G4" i="4"/>
  <c r="G23" i="2"/>
  <c r="G22" i="2"/>
  <c r="G21" i="2"/>
  <c r="G20" i="2"/>
  <c r="G18" i="2"/>
  <c r="G17" i="2"/>
  <c r="G16" i="2"/>
  <c r="G15" i="2"/>
  <c r="G13" i="2"/>
  <c r="G12" i="2"/>
  <c r="G11" i="2"/>
  <c r="G10" i="2"/>
  <c r="G8" i="2"/>
  <c r="G7" i="2"/>
  <c r="G6" i="2"/>
  <c r="G5" i="2"/>
  <c r="G33" i="1"/>
  <c r="G32" i="1"/>
  <c r="G31" i="1"/>
  <c r="G30" i="1"/>
  <c r="G29" i="1"/>
  <c r="G26" i="1"/>
  <c r="G25" i="1"/>
  <c r="G24" i="1"/>
  <c r="G23" i="1"/>
  <c r="G22" i="1"/>
  <c r="G21" i="1"/>
  <c r="F15" i="6" l="1"/>
  <c r="G10" i="6"/>
</calcChain>
</file>

<file path=xl/sharedStrings.xml><?xml version="1.0" encoding="utf-8"?>
<sst xmlns="http://schemas.openxmlformats.org/spreadsheetml/2006/main" count="226" uniqueCount="93">
  <si>
    <t>Sources</t>
  </si>
  <si>
    <t xml:space="preserve">Fréquence </t>
  </si>
  <si>
    <t xml:space="preserve">Dernière période de référence </t>
  </si>
  <si>
    <t xml:space="preserve">Période de comparaison </t>
  </si>
  <si>
    <t>Variation  (fleche / couleur/ %)</t>
  </si>
  <si>
    <t xml:space="preserve">Mobilité </t>
  </si>
  <si>
    <t xml:space="preserve">Indicateur </t>
  </si>
  <si>
    <t xml:space="preserve">Mois/ trimestre </t>
  </si>
  <si>
    <t>Données</t>
  </si>
  <si>
    <t>Donnée</t>
  </si>
  <si>
    <t>comptages piétonniers (entre 8h et 18h) Quotidien</t>
  </si>
  <si>
    <t>Mois</t>
  </si>
  <si>
    <t>Ste-Catherine/Crescent</t>
  </si>
  <si>
    <t>Ste-Catherine/Guy</t>
  </si>
  <si>
    <t>Ste-Catherine/Peel</t>
  </si>
  <si>
    <t>Ste-Catherine/St-Alexandre et Bleury</t>
  </si>
  <si>
    <t>Utilisation des parcomètres</t>
  </si>
  <si>
    <t>Août</t>
  </si>
  <si>
    <t>vs 2019</t>
  </si>
  <si>
    <t>Mars</t>
  </si>
  <si>
    <t>Avril</t>
  </si>
  <si>
    <t>Mai</t>
  </si>
  <si>
    <t>Juin</t>
  </si>
  <si>
    <t xml:space="preserve">Juillet </t>
  </si>
  <si>
    <t>STM (Nombre d'entrants par mois (12 stations métro au  Centre-Ville)  )</t>
  </si>
  <si>
    <t>Bixi (Nombre d'utilisateurs mensuels  provenant de l'extérieur du territoire de destination Centre-Ville)</t>
  </si>
  <si>
    <t>Fonction Bureau</t>
  </si>
  <si>
    <t>Indicateur (pour le territoire destination Cente-Ville)</t>
  </si>
  <si>
    <t>Altus in Site</t>
  </si>
  <si>
    <t>trimestre</t>
  </si>
  <si>
    <t>T2 2019</t>
  </si>
  <si>
    <t>T2 2020</t>
  </si>
  <si>
    <t>Aoüt vs T2 2019</t>
  </si>
  <si>
    <t>Immeubles classe A, B et C</t>
  </si>
  <si>
    <t>Disponibilités en % Location et sous location</t>
  </si>
  <si>
    <t>Disponibilités en pi.ca. Location et sous location</t>
  </si>
  <si>
    <t>Disponibilités en %  sous location</t>
  </si>
  <si>
    <t>Disponibilités en pi.ca.  sous location</t>
  </si>
  <si>
    <t>Immeubles classe A</t>
  </si>
  <si>
    <t>Immeubles classe B</t>
  </si>
  <si>
    <t>Immeubles classe C</t>
  </si>
  <si>
    <t xml:space="preserve">Commercial </t>
  </si>
  <si>
    <t>Enquête terrain</t>
  </si>
  <si>
    <t>Aout 2020</t>
  </si>
  <si>
    <t>Nombre d'établissements</t>
  </si>
  <si>
    <t>Restaurant service restreint</t>
  </si>
  <si>
    <t>Ouvert</t>
  </si>
  <si>
    <t xml:space="preserve">Fermé temporairement </t>
  </si>
  <si>
    <t>Femé définitivement / vacant</t>
  </si>
  <si>
    <t>Restaurant service complet</t>
  </si>
  <si>
    <t>Biens mode</t>
  </si>
  <si>
    <t>Biens courants (SAQ, pharmacie, dep, épicerie)</t>
  </si>
  <si>
    <t>Électronique et téléphonie</t>
  </si>
  <si>
    <t>Meubles, déco et accessoires maison</t>
  </si>
  <si>
    <t>Services personnels (coiffure, ongles, esthétique, nettoyeur)</t>
  </si>
  <si>
    <t>Grands magasins</t>
  </si>
  <si>
    <t>Services financiers et immobiliers</t>
  </si>
  <si>
    <t>Autres</t>
  </si>
  <si>
    <t>Local vacant</t>
  </si>
  <si>
    <t>Total</t>
  </si>
  <si>
    <t>Galeries Marchandes</t>
  </si>
  <si>
    <t>Rue Ste-Catherine</t>
  </si>
  <si>
    <t>Immeubles à Bureaux / Gare</t>
  </si>
  <si>
    <t>Ailleurs au Centre-ville</t>
  </si>
  <si>
    <t>Résidentiel  (arrondissement Ville-Marie)</t>
  </si>
  <si>
    <t>Altus/SCHL/Centris</t>
  </si>
  <si>
    <t>T3 2019 à T2 2020</t>
  </si>
  <si>
    <t>T3 2018 à T2 2019</t>
  </si>
  <si>
    <t>Mises en chantier Condos</t>
  </si>
  <si>
    <t>Mises en chantier Locatifs</t>
  </si>
  <si>
    <t>Ventes de Condos Neufs</t>
  </si>
  <si>
    <t>Reventes de condos (Ventes)</t>
  </si>
  <si>
    <t>Reventes de condos (Inscriptions)</t>
  </si>
  <si>
    <t>Hotellerie</t>
  </si>
  <si>
    <t>Mensuel</t>
  </si>
  <si>
    <t>Taux d'occupation (Ile de Montréal)</t>
  </si>
  <si>
    <t>Juillet</t>
  </si>
  <si>
    <t>Tarifs quotidiens moyens (Ile de Montréal)</t>
  </si>
  <si>
    <t>Nombre de Nuités (arrondissement Ville-Marie)</t>
  </si>
  <si>
    <t>(68,3 % des chambres dans Ville marie sur total Ile de Montréal)</t>
  </si>
  <si>
    <t>Enseignement supérieur</t>
  </si>
  <si>
    <t>Semestre</t>
  </si>
  <si>
    <t>Autome 2019</t>
  </si>
  <si>
    <t>Autome 2020</t>
  </si>
  <si>
    <t>Concordia</t>
  </si>
  <si>
    <t>Origine</t>
  </si>
  <si>
    <t>Québec</t>
  </si>
  <si>
    <t>Reste du Canada</t>
  </si>
  <si>
    <t>International</t>
  </si>
  <si>
    <t>Lieu des cours</t>
  </si>
  <si>
    <t>% des cours sur le Campus</t>
  </si>
  <si>
    <t>% des cours en ligne</t>
  </si>
  <si>
    <t>Dawson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</si>
</sst>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yyyy"/>
    <numFmt numFmtId="165" formatCode="_ * #,##0_)_ ;_ * \(#,##0\)_ ;_ * \-??_)_ ;_ @_ "/>
    <numFmt numFmtId="166" formatCode="0\ %"/>
    <numFmt numFmtId="167" formatCode="0.0%"/>
    <numFmt numFmtId="168" formatCode="_ * #,##0_)&quot; $&quot;_ ;_ * \(#,##0&quot;) $&quot;_ ;_ * \-??_)&quot; $&quot;_ ;_ @_ "/>
  </numFmts>
  <fonts count="5" x14ac:knownFonts="1"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1" fillId="0" borderId="0" xfId="0" applyFont="1" applyAlignment="1">
      <alignment horizontal="left"/>
    </xf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shrinkToFit="1"/>
    </xf>
    <xf numFmtId="0" fontId="0" fillId="0" borderId="0" xfId="0" applyFont="1" applyAlignment="1">
      <alignment horizontal="right"/>
    </xf>
    <xf numFmtId="3" fontId="2" fillId="0" borderId="0" xfId="0" applyNumberFormat="1" applyFont="1"/>
    <xf numFmtId="167" fontId="2" fillId="0" borderId="0" xfId="0" applyNumberFormat="1" applyFo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166" fontId="3" fillId="0" borderId="0" xfId="0" applyNumberFormat="1" applyFont="1"/>
    <xf numFmtId="0" fontId="1" fillId="0" borderId="0" xfId="0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168" fontId="2" fillId="0" borderId="0" xfId="0" applyNumberFormat="1" applyFont="1"/>
    <xf numFmtId="0" fontId="2" fillId="0" borderId="0" xfId="0" applyFont="1" applyAlignment="1">
      <alignment wrapText="1"/>
    </xf>
    <xf numFmtId="0" fontId="0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Normal="100" workbookViewId="0">
      <selection activeCell="A2" sqref="A2"/>
    </sheetView>
  </sheetViews>
  <sheetFormatPr baseColWidth="10" defaultColWidth="8.6640625" defaultRowHeight="14" x14ac:dyDescent="0.3"/>
  <cols>
    <col min="1" max="1" width="73.6640625" customWidth="1"/>
    <col min="2" max="2" width="33.33203125" customWidth="1"/>
    <col min="3" max="3" width="25.4140625" customWidth="1"/>
    <col min="4" max="4" width="28.33203125" customWidth="1"/>
    <col min="5" max="5" width="25.83203125" customWidth="1"/>
    <col min="6" max="6" width="13.5" customWidth="1"/>
    <col min="7" max="7" width="24.9140625" customWidth="1"/>
    <col min="8" max="1025" width="73.6640625" customWidth="1"/>
  </cols>
  <sheetData>
    <row r="1" spans="1:7" s="3" customFormat="1" ht="30" customHeight="1" x14ac:dyDescent="0.35">
      <c r="A1" s="5" t="s">
        <v>41</v>
      </c>
      <c r="B1" s="4" t="s">
        <v>0</v>
      </c>
      <c r="C1" s="4" t="s">
        <v>1</v>
      </c>
      <c r="D1" s="4" t="s">
        <v>2</v>
      </c>
      <c r="E1" s="2" t="s">
        <v>3</v>
      </c>
      <c r="F1" s="2"/>
      <c r="G1" s="4" t="s">
        <v>4</v>
      </c>
    </row>
    <row r="2" spans="1:7" s="3" customFormat="1" ht="14.25" customHeight="1" x14ac:dyDescent="0.35">
      <c r="A2" s="7" t="s">
        <v>6</v>
      </c>
      <c r="B2" s="5" t="s">
        <v>42</v>
      </c>
      <c r="C2" s="5" t="s">
        <v>29</v>
      </c>
      <c r="D2" s="5" t="s">
        <v>43</v>
      </c>
    </row>
    <row r="3" spans="1:7" s="3" customFormat="1" ht="14.25" customHeight="1" x14ac:dyDescent="0.35">
      <c r="A3" s="5" t="s">
        <v>44</v>
      </c>
      <c r="B3" s="5"/>
      <c r="C3" s="5"/>
      <c r="D3" s="5"/>
    </row>
    <row r="4" spans="1:7" s="3" customFormat="1" ht="14.25" customHeight="1" x14ac:dyDescent="0.35">
      <c r="A4" s="21" t="s">
        <v>45</v>
      </c>
      <c r="B4" s="10"/>
      <c r="C4" s="10"/>
      <c r="D4" s="5">
        <v>508</v>
      </c>
    </row>
    <row r="5" spans="1:7" s="3" customFormat="1" ht="14.25" customHeight="1" x14ac:dyDescent="0.35">
      <c r="A5" s="22" t="s">
        <v>46</v>
      </c>
      <c r="B5" s="7"/>
      <c r="D5" s="14">
        <v>0.67322834645669305</v>
      </c>
    </row>
    <row r="6" spans="1:7" s="3" customFormat="1" ht="14.25" customHeight="1" x14ac:dyDescent="0.35">
      <c r="A6" s="22" t="s">
        <v>47</v>
      </c>
      <c r="B6" s="7"/>
      <c r="D6" s="23">
        <v>0.28346456692913402</v>
      </c>
    </row>
    <row r="7" spans="1:7" s="3" customFormat="1" ht="14.25" customHeight="1" x14ac:dyDescent="0.35">
      <c r="A7" s="22" t="s">
        <v>48</v>
      </c>
      <c r="B7" s="7"/>
      <c r="D7" s="14">
        <v>4.33070866141732E-2</v>
      </c>
    </row>
    <row r="8" spans="1:7" s="3" customFormat="1" ht="14.25" customHeight="1" x14ac:dyDescent="0.35">
      <c r="A8" s="21" t="s">
        <v>49</v>
      </c>
      <c r="B8" s="7"/>
      <c r="C8" s="10"/>
      <c r="D8" s="5">
        <v>244</v>
      </c>
    </row>
    <row r="9" spans="1:7" s="3" customFormat="1" ht="14.25" customHeight="1" x14ac:dyDescent="0.35">
      <c r="A9" s="22" t="s">
        <v>46</v>
      </c>
      <c r="B9" s="7"/>
      <c r="D9" s="14">
        <v>0.75409836065573799</v>
      </c>
    </row>
    <row r="10" spans="1:7" s="3" customFormat="1" ht="14.25" customHeight="1" x14ac:dyDescent="0.35">
      <c r="A10" s="22" t="s">
        <v>47</v>
      </c>
      <c r="B10" s="7"/>
      <c r="D10" s="23">
        <v>0.151639344262295</v>
      </c>
    </row>
    <row r="11" spans="1:7" s="3" customFormat="1" ht="14.25" customHeight="1" x14ac:dyDescent="0.35">
      <c r="A11" s="22" t="s">
        <v>48</v>
      </c>
      <c r="B11" s="7"/>
      <c r="D11" s="23">
        <v>9.4262295081967207E-2</v>
      </c>
    </row>
    <row r="12" spans="1:7" s="3" customFormat="1" ht="14.25" customHeight="1" x14ac:dyDescent="0.35">
      <c r="A12" s="21" t="s">
        <v>50</v>
      </c>
      <c r="B12" s="7"/>
      <c r="C12" s="10"/>
      <c r="D12" s="5">
        <v>330</v>
      </c>
    </row>
    <row r="13" spans="1:7" s="3" customFormat="1" ht="14.25" customHeight="1" x14ac:dyDescent="0.35">
      <c r="A13" s="22" t="s">
        <v>46</v>
      </c>
      <c r="B13" s="7"/>
      <c r="D13" s="14">
        <v>0.84242424242424196</v>
      </c>
    </row>
    <row r="14" spans="1:7" s="3" customFormat="1" ht="14.25" customHeight="1" x14ac:dyDescent="0.35">
      <c r="A14" s="22" t="s">
        <v>47</v>
      </c>
      <c r="B14" s="7"/>
      <c r="D14" s="14">
        <v>5.75757575757576E-2</v>
      </c>
    </row>
    <row r="15" spans="1:7" s="3" customFormat="1" ht="14.25" customHeight="1" x14ac:dyDescent="0.35">
      <c r="A15" s="22" t="s">
        <v>48</v>
      </c>
      <c r="B15" s="7"/>
      <c r="D15" s="23">
        <v>0.1</v>
      </c>
    </row>
    <row r="16" spans="1:7" s="3" customFormat="1" ht="14.25" customHeight="1" x14ac:dyDescent="0.35">
      <c r="A16" s="21" t="s">
        <v>51</v>
      </c>
      <c r="B16" s="7"/>
      <c r="C16" s="10"/>
      <c r="D16" s="5">
        <v>191</v>
      </c>
    </row>
    <row r="17" spans="1:4" s="3" customFormat="1" ht="14.25" customHeight="1" x14ac:dyDescent="0.35">
      <c r="A17" s="22" t="s">
        <v>46</v>
      </c>
      <c r="B17" s="7"/>
      <c r="D17" s="14">
        <v>0.80104712041884796</v>
      </c>
    </row>
    <row r="18" spans="1:4" s="3" customFormat="1" ht="14.25" customHeight="1" x14ac:dyDescent="0.35">
      <c r="A18" s="22" t="s">
        <v>47</v>
      </c>
      <c r="B18" s="7"/>
      <c r="D18" s="23">
        <v>0.15706806282722499</v>
      </c>
    </row>
    <row r="19" spans="1:4" s="3" customFormat="1" ht="14.25" customHeight="1" x14ac:dyDescent="0.35">
      <c r="A19" s="22" t="s">
        <v>48</v>
      </c>
      <c r="B19" s="7"/>
      <c r="D19" s="14">
        <v>4.1884816753926697E-2</v>
      </c>
    </row>
    <row r="20" spans="1:4" s="3" customFormat="1" ht="14.25" customHeight="1" x14ac:dyDescent="0.35">
      <c r="A20" s="21" t="s">
        <v>52</v>
      </c>
      <c r="B20" s="7"/>
      <c r="C20" s="10"/>
      <c r="D20" s="5">
        <v>51</v>
      </c>
    </row>
    <row r="21" spans="1:4" s="3" customFormat="1" ht="14.25" customHeight="1" x14ac:dyDescent="0.35">
      <c r="A21" s="22" t="s">
        <v>46</v>
      </c>
      <c r="B21" s="7"/>
      <c r="D21" s="14">
        <v>0.86274509803921595</v>
      </c>
    </row>
    <row r="22" spans="1:4" s="3" customFormat="1" ht="14.25" customHeight="1" x14ac:dyDescent="0.35">
      <c r="A22" s="22" t="s">
        <v>47</v>
      </c>
      <c r="B22" s="7"/>
      <c r="D22" s="14">
        <v>7.8431372549019607E-2</v>
      </c>
    </row>
    <row r="23" spans="1:4" s="3" customFormat="1" ht="14.25" customHeight="1" x14ac:dyDescent="0.35">
      <c r="A23" s="22" t="s">
        <v>48</v>
      </c>
      <c r="B23" s="7"/>
      <c r="D23" s="14">
        <v>5.8823529411764698E-2</v>
      </c>
    </row>
    <row r="24" spans="1:4" s="3" customFormat="1" ht="14.25" customHeight="1" x14ac:dyDescent="0.35">
      <c r="A24" s="21" t="s">
        <v>53</v>
      </c>
      <c r="B24" s="7"/>
      <c r="C24" s="10"/>
      <c r="D24" s="5">
        <v>17</v>
      </c>
    </row>
    <row r="25" spans="1:4" s="3" customFormat="1" ht="14.25" customHeight="1" x14ac:dyDescent="0.35">
      <c r="A25" s="22" t="s">
        <v>46</v>
      </c>
      <c r="B25" s="7"/>
      <c r="D25" s="14">
        <v>1</v>
      </c>
    </row>
    <row r="26" spans="1:4" s="3" customFormat="1" ht="14.25" customHeight="1" x14ac:dyDescent="0.35">
      <c r="A26" s="22" t="s">
        <v>47</v>
      </c>
      <c r="B26" s="7"/>
      <c r="D26" s="14">
        <v>0</v>
      </c>
    </row>
    <row r="27" spans="1:4" s="3" customFormat="1" ht="14.25" customHeight="1" x14ac:dyDescent="0.35">
      <c r="A27" s="22" t="s">
        <v>48</v>
      </c>
      <c r="B27" s="7"/>
      <c r="D27" s="14">
        <v>0</v>
      </c>
    </row>
    <row r="28" spans="1:4" s="3" customFormat="1" ht="14.25" customHeight="1" x14ac:dyDescent="0.35">
      <c r="A28" s="21" t="s">
        <v>54</v>
      </c>
      <c r="B28" s="7"/>
      <c r="C28" s="10"/>
      <c r="D28" s="5">
        <v>141</v>
      </c>
    </row>
    <row r="29" spans="1:4" s="3" customFormat="1" ht="14.25" customHeight="1" x14ac:dyDescent="0.35">
      <c r="A29" s="22" t="s">
        <v>46</v>
      </c>
      <c r="B29" s="7"/>
      <c r="D29" s="14">
        <v>0.85815602836879401</v>
      </c>
    </row>
    <row r="30" spans="1:4" s="3" customFormat="1" ht="14.25" customHeight="1" x14ac:dyDescent="0.35">
      <c r="A30" s="22" t="s">
        <v>47</v>
      </c>
      <c r="B30" s="7"/>
      <c r="D30" s="14">
        <v>0.11347517730496499</v>
      </c>
    </row>
    <row r="31" spans="1:4" s="3" customFormat="1" ht="14.25" customHeight="1" x14ac:dyDescent="0.35">
      <c r="A31" s="22" t="s">
        <v>48</v>
      </c>
      <c r="B31" s="7"/>
      <c r="D31" s="14">
        <v>2.8368794326241099E-2</v>
      </c>
    </row>
    <row r="32" spans="1:4" s="3" customFormat="1" ht="14.25" customHeight="1" x14ac:dyDescent="0.35">
      <c r="A32" s="21" t="s">
        <v>55</v>
      </c>
      <c r="B32" s="7"/>
      <c r="C32" s="10"/>
      <c r="D32" s="5">
        <v>4</v>
      </c>
    </row>
    <row r="33" spans="1:4" s="3" customFormat="1" ht="14.25" customHeight="1" x14ac:dyDescent="0.35">
      <c r="A33" s="22" t="s">
        <v>46</v>
      </c>
      <c r="B33" s="7"/>
      <c r="D33" s="14">
        <v>1</v>
      </c>
    </row>
    <row r="34" spans="1:4" s="3" customFormat="1" ht="14.25" customHeight="1" x14ac:dyDescent="0.35">
      <c r="A34" s="22" t="s">
        <v>47</v>
      </c>
      <c r="B34" s="7"/>
      <c r="D34" s="14">
        <v>0</v>
      </c>
    </row>
    <row r="35" spans="1:4" s="3" customFormat="1" ht="14.25" customHeight="1" x14ac:dyDescent="0.35">
      <c r="A35" s="22" t="s">
        <v>48</v>
      </c>
      <c r="B35" s="7"/>
      <c r="D35" s="14">
        <v>0</v>
      </c>
    </row>
    <row r="36" spans="1:4" s="3" customFormat="1" ht="14.25" customHeight="1" x14ac:dyDescent="0.35">
      <c r="A36" s="21" t="s">
        <v>56</v>
      </c>
      <c r="B36" s="7"/>
      <c r="C36" s="10"/>
      <c r="D36" s="5">
        <v>47</v>
      </c>
    </row>
    <row r="37" spans="1:4" s="3" customFormat="1" ht="14.25" customHeight="1" x14ac:dyDescent="0.35">
      <c r="A37" s="22" t="s">
        <v>46</v>
      </c>
      <c r="B37" s="7"/>
      <c r="D37" s="14">
        <v>0.97872340425531901</v>
      </c>
    </row>
    <row r="38" spans="1:4" s="3" customFormat="1" ht="14.25" customHeight="1" x14ac:dyDescent="0.35">
      <c r="A38" s="22" t="s">
        <v>47</v>
      </c>
      <c r="B38" s="7"/>
      <c r="D38" s="14">
        <v>0</v>
      </c>
    </row>
    <row r="39" spans="1:4" s="3" customFormat="1" ht="14.25" customHeight="1" x14ac:dyDescent="0.35">
      <c r="A39" s="22" t="s">
        <v>48</v>
      </c>
      <c r="B39" s="7"/>
      <c r="D39" s="14">
        <v>2.1276595744680799E-2</v>
      </c>
    </row>
    <row r="40" spans="1:4" s="3" customFormat="1" ht="14.25" customHeight="1" x14ac:dyDescent="0.35">
      <c r="A40" s="21" t="s">
        <v>57</v>
      </c>
      <c r="B40" s="7"/>
      <c r="C40" s="10"/>
      <c r="D40" s="5">
        <v>131</v>
      </c>
    </row>
    <row r="41" spans="1:4" s="3" customFormat="1" ht="14.25" customHeight="1" x14ac:dyDescent="0.35">
      <c r="A41" s="22" t="s">
        <v>46</v>
      </c>
      <c r="B41" s="7"/>
      <c r="D41" s="14">
        <v>0.78625954198473302</v>
      </c>
    </row>
    <row r="42" spans="1:4" s="3" customFormat="1" ht="14.25" customHeight="1" x14ac:dyDescent="0.35">
      <c r="A42" s="22" t="s">
        <v>47</v>
      </c>
      <c r="B42" s="7"/>
      <c r="D42" s="23">
        <v>0.15267175572519101</v>
      </c>
    </row>
    <row r="43" spans="1:4" s="3" customFormat="1" ht="14.25" customHeight="1" x14ac:dyDescent="0.35">
      <c r="A43" s="22" t="s">
        <v>48</v>
      </c>
      <c r="B43" s="7"/>
      <c r="D43" s="14">
        <v>6.1068702290076299E-2</v>
      </c>
    </row>
    <row r="44" spans="1:4" s="3" customFormat="1" ht="14.25" customHeight="1" x14ac:dyDescent="0.35">
      <c r="A44" s="21" t="s">
        <v>58</v>
      </c>
      <c r="B44" s="7"/>
      <c r="C44" s="10"/>
      <c r="D44" s="5">
        <v>68</v>
      </c>
    </row>
    <row r="45" spans="1:4" s="3" customFormat="1" ht="14.25" customHeight="1" x14ac:dyDescent="0.35">
      <c r="A45" s="22" t="s">
        <v>48</v>
      </c>
      <c r="B45" s="7"/>
      <c r="D45" s="14">
        <v>1</v>
      </c>
    </row>
    <row r="46" spans="1:4" s="3" customFormat="1" ht="14.25" customHeight="1" x14ac:dyDescent="0.35">
      <c r="A46" s="24" t="s">
        <v>59</v>
      </c>
      <c r="B46" s="7"/>
      <c r="D46" s="5">
        <v>1732</v>
      </c>
    </row>
    <row r="47" spans="1:4" s="3" customFormat="1" ht="14.25" customHeight="1" x14ac:dyDescent="0.35">
      <c r="A47" s="22" t="s">
        <v>46</v>
      </c>
      <c r="B47" s="7"/>
      <c r="D47" s="25">
        <v>0.74595842956120095</v>
      </c>
    </row>
    <row r="48" spans="1:4" s="3" customFormat="1" ht="14.25" customHeight="1" x14ac:dyDescent="0.35">
      <c r="A48" s="22" t="s">
        <v>47</v>
      </c>
      <c r="B48" s="7"/>
      <c r="D48" s="25">
        <v>0.15588914549653601</v>
      </c>
    </row>
    <row r="49" spans="1:4" s="3" customFormat="1" ht="14.25" customHeight="1" x14ac:dyDescent="0.35">
      <c r="A49" s="22" t="s">
        <v>48</v>
      </c>
      <c r="D49" s="25">
        <v>9.8152424942263297E-2</v>
      </c>
    </row>
    <row r="50" spans="1:4" s="3" customFormat="1" ht="14.25" customHeight="1" x14ac:dyDescent="0.35">
      <c r="A50" s="26"/>
      <c r="D50" s="25"/>
    </row>
    <row r="51" spans="1:4" s="3" customFormat="1" ht="14.25" customHeight="1" x14ac:dyDescent="0.35">
      <c r="A51" s="21" t="s">
        <v>60</v>
      </c>
      <c r="D51" s="5">
        <v>428</v>
      </c>
    </row>
    <row r="52" spans="1:4" s="3" customFormat="1" ht="14.25" customHeight="1" x14ac:dyDescent="0.35">
      <c r="A52" s="22" t="s">
        <v>46</v>
      </c>
      <c r="D52" s="15">
        <v>0.82</v>
      </c>
    </row>
    <row r="53" spans="1:4" s="3" customFormat="1" ht="14.25" customHeight="1" x14ac:dyDescent="0.35">
      <c r="A53" s="22" t="s">
        <v>47</v>
      </c>
      <c r="D53" s="15">
        <v>0.1</v>
      </c>
    </row>
    <row r="54" spans="1:4" s="3" customFormat="1" ht="14.25" customHeight="1" x14ac:dyDescent="0.35">
      <c r="A54" s="22" t="s">
        <v>48</v>
      </c>
      <c r="D54" s="15">
        <v>0.08</v>
      </c>
    </row>
    <row r="55" spans="1:4" s="3" customFormat="1" ht="14.25" customHeight="1" x14ac:dyDescent="0.35">
      <c r="A55" s="21" t="s">
        <v>61</v>
      </c>
      <c r="D55" s="5">
        <v>332</v>
      </c>
    </row>
    <row r="56" spans="1:4" s="3" customFormat="1" ht="14.25" customHeight="1" x14ac:dyDescent="0.35">
      <c r="A56" s="22" t="s">
        <v>46</v>
      </c>
      <c r="D56" s="15">
        <v>0.82</v>
      </c>
    </row>
    <row r="57" spans="1:4" s="3" customFormat="1" ht="14.25" customHeight="1" x14ac:dyDescent="0.35">
      <c r="A57" s="22" t="s">
        <v>47</v>
      </c>
      <c r="D57" s="15">
        <v>7.0000000000000007E-2</v>
      </c>
    </row>
    <row r="58" spans="1:4" s="3" customFormat="1" ht="14.25" customHeight="1" x14ac:dyDescent="0.35">
      <c r="A58" s="22" t="s">
        <v>48</v>
      </c>
      <c r="D58" s="27">
        <v>0.11</v>
      </c>
    </row>
    <row r="59" spans="1:4" s="3" customFormat="1" ht="14.25" customHeight="1" x14ac:dyDescent="0.35">
      <c r="A59" s="21" t="s">
        <v>62</v>
      </c>
      <c r="D59" s="5">
        <v>94</v>
      </c>
    </row>
    <row r="60" spans="1:4" s="3" customFormat="1" ht="14.25" customHeight="1" x14ac:dyDescent="0.35">
      <c r="A60" s="22" t="s">
        <v>46</v>
      </c>
      <c r="D60" s="15">
        <v>0.46</v>
      </c>
    </row>
    <row r="61" spans="1:4" s="3" customFormat="1" ht="14.25" customHeight="1" x14ac:dyDescent="0.35">
      <c r="A61" s="22" t="s">
        <v>47</v>
      </c>
      <c r="D61" s="27">
        <v>0.53</v>
      </c>
    </row>
    <row r="62" spans="1:4" s="3" customFormat="1" ht="14.25" customHeight="1" x14ac:dyDescent="0.35">
      <c r="A62" s="22" t="s">
        <v>48</v>
      </c>
      <c r="D62" s="15">
        <v>0.01</v>
      </c>
    </row>
    <row r="63" spans="1:4" s="3" customFormat="1" ht="14.25" customHeight="1" x14ac:dyDescent="0.35">
      <c r="A63" s="21" t="s">
        <v>63</v>
      </c>
      <c r="D63" s="5">
        <v>878</v>
      </c>
    </row>
    <row r="64" spans="1:4" s="3" customFormat="1" ht="14.25" customHeight="1" x14ac:dyDescent="0.35">
      <c r="A64" s="22" t="s">
        <v>46</v>
      </c>
      <c r="D64" s="15">
        <v>0.71</v>
      </c>
    </row>
    <row r="65" spans="1:4" s="3" customFormat="1" ht="14.25" customHeight="1" x14ac:dyDescent="0.35">
      <c r="A65" s="22" t="s">
        <v>47</v>
      </c>
      <c r="D65" s="27">
        <v>0.18</v>
      </c>
    </row>
    <row r="66" spans="1:4" s="3" customFormat="1" ht="14.25" customHeight="1" x14ac:dyDescent="0.35">
      <c r="A66" s="22" t="s">
        <v>48</v>
      </c>
      <c r="D66" s="27">
        <v>0.11</v>
      </c>
    </row>
    <row r="67" spans="1:4" s="3" customFormat="1" ht="14.25" customHeight="1" x14ac:dyDescent="0.35">
      <c r="A67" s="26"/>
      <c r="D67" s="11"/>
    </row>
  </sheetData>
  <mergeCells count="1"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baseColWidth="10" defaultColWidth="8.6640625" defaultRowHeight="14" x14ac:dyDescent="0.3"/>
  <cols>
    <col min="1" max="1" width="45.25" customWidth="1"/>
    <col min="2" max="3" width="10.4140625" customWidth="1"/>
    <col min="4" max="7" width="25.4140625" customWidth="1"/>
    <col min="8" max="8" width="18.08203125" customWidth="1"/>
    <col min="9" max="1025" width="10.4140625" customWidth="1"/>
  </cols>
  <sheetData>
    <row r="1" spans="1:7" ht="14.5" x14ac:dyDescent="0.3">
      <c r="A1" s="3"/>
      <c r="B1" s="4" t="s">
        <v>0</v>
      </c>
      <c r="C1" s="4" t="s">
        <v>1</v>
      </c>
      <c r="D1" s="4" t="s">
        <v>2</v>
      </c>
      <c r="E1" s="2" t="s">
        <v>3</v>
      </c>
      <c r="F1" s="2"/>
      <c r="G1" s="4" t="s">
        <v>4</v>
      </c>
    </row>
    <row r="2" spans="1:7" ht="14.5" x14ac:dyDescent="0.35">
      <c r="A2" s="5" t="s">
        <v>26</v>
      </c>
      <c r="B2" s="6"/>
      <c r="C2" s="3"/>
      <c r="D2" s="3"/>
      <c r="E2" s="3"/>
      <c r="F2" s="3"/>
      <c r="G2" s="3"/>
    </row>
    <row r="3" spans="1:7" ht="14.5" x14ac:dyDescent="0.35">
      <c r="A3" s="13" t="s">
        <v>27</v>
      </c>
      <c r="B3" s="10" t="s">
        <v>28</v>
      </c>
      <c r="C3" s="10" t="s">
        <v>29</v>
      </c>
      <c r="D3" s="8" t="s">
        <v>17</v>
      </c>
      <c r="E3" s="8" t="s">
        <v>30</v>
      </c>
      <c r="F3" s="8" t="s">
        <v>31</v>
      </c>
      <c r="G3" s="8" t="s">
        <v>32</v>
      </c>
    </row>
    <row r="4" spans="1:7" ht="14.5" x14ac:dyDescent="0.35">
      <c r="A4" s="13" t="s">
        <v>33</v>
      </c>
      <c r="B4" s="7"/>
      <c r="C4" s="10"/>
      <c r="D4" s="10"/>
      <c r="E4" s="10"/>
      <c r="F4" s="10"/>
      <c r="G4" s="10"/>
    </row>
    <row r="5" spans="1:7" ht="14.5" x14ac:dyDescent="0.35">
      <c r="A5" s="10" t="s">
        <v>34</v>
      </c>
      <c r="B5" s="10"/>
      <c r="C5" s="10"/>
      <c r="D5" s="20">
        <v>0.11</v>
      </c>
      <c r="E5" s="20">
        <v>0.115</v>
      </c>
      <c r="F5" s="20">
        <v>9.8000000000000004E-2</v>
      </c>
      <c r="G5" s="20">
        <f>D5-E5</f>
        <v>-5.0000000000000044E-3</v>
      </c>
    </row>
    <row r="6" spans="1:7" ht="14.5" x14ac:dyDescent="0.35">
      <c r="A6" s="10" t="s">
        <v>35</v>
      </c>
      <c r="B6" s="10"/>
      <c r="C6" s="10"/>
      <c r="D6" s="19">
        <v>4404568</v>
      </c>
      <c r="E6" s="19">
        <v>4516851</v>
      </c>
      <c r="F6" s="19">
        <v>3910680</v>
      </c>
      <c r="G6" s="19">
        <f>D6-E6</f>
        <v>-112283</v>
      </c>
    </row>
    <row r="7" spans="1:7" ht="14.5" x14ac:dyDescent="0.35">
      <c r="A7" s="10" t="s">
        <v>36</v>
      </c>
      <c r="B7" s="3"/>
      <c r="C7" s="3"/>
      <c r="D7" s="20">
        <v>4.0000000000000001E-3</v>
      </c>
      <c r="E7" s="20">
        <v>5.0000000000000001E-3</v>
      </c>
      <c r="F7" s="20">
        <v>4.0000000000000001E-3</v>
      </c>
      <c r="G7" s="20">
        <f>D7-E7</f>
        <v>-1E-3</v>
      </c>
    </row>
    <row r="8" spans="1:7" ht="14.5" x14ac:dyDescent="0.35">
      <c r="A8" s="10" t="s">
        <v>37</v>
      </c>
      <c r="B8" s="3"/>
      <c r="C8" s="3"/>
      <c r="D8" s="19">
        <v>171516</v>
      </c>
      <c r="E8" s="19">
        <v>184194</v>
      </c>
      <c r="F8" s="19">
        <v>172825</v>
      </c>
      <c r="G8" s="19">
        <f>D8-E8</f>
        <v>-12678</v>
      </c>
    </row>
    <row r="9" spans="1:7" ht="14.5" x14ac:dyDescent="0.35">
      <c r="A9" s="13" t="s">
        <v>38</v>
      </c>
      <c r="B9" s="3"/>
      <c r="C9" s="3"/>
      <c r="D9" s="3"/>
      <c r="E9" s="3"/>
      <c r="F9" s="3"/>
      <c r="G9" s="3"/>
    </row>
    <row r="10" spans="1:7" ht="14.5" x14ac:dyDescent="0.35">
      <c r="A10" s="10" t="s">
        <v>34</v>
      </c>
      <c r="B10" s="3"/>
      <c r="C10" s="3"/>
      <c r="D10" s="20">
        <v>9.1999999999999998E-2</v>
      </c>
      <c r="E10" s="20">
        <v>0.107</v>
      </c>
      <c r="F10" s="20">
        <v>8.5000000000000006E-2</v>
      </c>
      <c r="G10" s="20">
        <f>D10-E10</f>
        <v>-1.4999999999999999E-2</v>
      </c>
    </row>
    <row r="11" spans="1:7" ht="14.5" x14ac:dyDescent="0.35">
      <c r="A11" s="10" t="s">
        <v>35</v>
      </c>
      <c r="B11" s="3"/>
      <c r="C11" s="3"/>
      <c r="D11" s="19">
        <v>2197736</v>
      </c>
      <c r="E11" s="19">
        <v>2508439</v>
      </c>
      <c r="F11" s="19">
        <v>2037186</v>
      </c>
      <c r="G11" s="19">
        <f>D11-E11</f>
        <v>-310703</v>
      </c>
    </row>
    <row r="12" spans="1:7" ht="14.5" x14ac:dyDescent="0.35">
      <c r="A12" s="10" t="s">
        <v>36</v>
      </c>
      <c r="B12" s="3"/>
      <c r="C12" s="3"/>
      <c r="D12" s="20">
        <v>6.0000000000000001E-3</v>
      </c>
      <c r="E12" s="20">
        <v>7.0000000000000001E-3</v>
      </c>
      <c r="F12" s="20">
        <v>6.0000000000000001E-3</v>
      </c>
      <c r="G12" s="20">
        <f>D12-E12</f>
        <v>-1E-3</v>
      </c>
    </row>
    <row r="13" spans="1:7" ht="14.5" x14ac:dyDescent="0.35">
      <c r="A13" s="10" t="s">
        <v>37</v>
      </c>
      <c r="B13" s="3"/>
      <c r="C13" s="3"/>
      <c r="D13" s="10">
        <v>142202</v>
      </c>
      <c r="E13" s="10">
        <v>175674</v>
      </c>
      <c r="F13" s="10">
        <v>143511</v>
      </c>
      <c r="G13" s="19">
        <f>D13-E13</f>
        <v>-33472</v>
      </c>
    </row>
    <row r="14" spans="1:7" ht="14.5" x14ac:dyDescent="0.35">
      <c r="A14" s="13" t="s">
        <v>39</v>
      </c>
      <c r="B14" s="3"/>
      <c r="C14" s="3"/>
      <c r="D14" s="3"/>
      <c r="E14" s="3"/>
      <c r="F14" s="3"/>
      <c r="G14" s="3"/>
    </row>
    <row r="15" spans="1:7" ht="14.5" x14ac:dyDescent="0.35">
      <c r="A15" s="10" t="s">
        <v>34</v>
      </c>
      <c r="B15" s="3"/>
      <c r="C15" s="3"/>
      <c r="D15" s="20">
        <v>0.13300000000000001</v>
      </c>
      <c r="E15" s="20">
        <v>0.13300000000000001</v>
      </c>
      <c r="F15" s="20">
        <v>0.115</v>
      </c>
      <c r="G15" s="20">
        <f>D15-E15</f>
        <v>0</v>
      </c>
    </row>
    <row r="16" spans="1:7" ht="14.5" x14ac:dyDescent="0.35">
      <c r="A16" s="10" t="s">
        <v>35</v>
      </c>
      <c r="B16" s="3"/>
      <c r="C16" s="3"/>
      <c r="D16" s="19">
        <v>1845592</v>
      </c>
      <c r="E16" s="19">
        <v>1844962</v>
      </c>
      <c r="F16" s="19">
        <v>1596027</v>
      </c>
      <c r="G16" s="19">
        <f>D16-E16</f>
        <v>630</v>
      </c>
    </row>
    <row r="17" spans="1:7" ht="14.5" x14ac:dyDescent="0.35">
      <c r="A17" s="10" t="s">
        <v>36</v>
      </c>
      <c r="B17" s="3"/>
      <c r="C17" s="3"/>
      <c r="D17" s="20">
        <v>2E-3</v>
      </c>
      <c r="E17" s="20">
        <v>1E-3</v>
      </c>
      <c r="F17" s="20">
        <v>2E-3</v>
      </c>
      <c r="G17" s="20">
        <f>D17-E17</f>
        <v>1E-3</v>
      </c>
    </row>
    <row r="18" spans="1:7" ht="14.5" x14ac:dyDescent="0.35">
      <c r="A18" s="10" t="s">
        <v>37</v>
      </c>
      <c r="B18" s="3"/>
      <c r="C18" s="3"/>
      <c r="D18" s="19">
        <v>27114</v>
      </c>
      <c r="E18" s="19">
        <v>8520</v>
      </c>
      <c r="F18" s="19">
        <v>27114</v>
      </c>
      <c r="G18" s="19">
        <f>D18-E18</f>
        <v>18594</v>
      </c>
    </row>
    <row r="19" spans="1:7" ht="14.5" x14ac:dyDescent="0.35">
      <c r="A19" s="13" t="s">
        <v>40</v>
      </c>
      <c r="B19" s="3"/>
      <c r="C19" s="3"/>
      <c r="D19" s="3"/>
      <c r="E19" s="3"/>
      <c r="F19" s="3"/>
      <c r="G19" s="3"/>
    </row>
    <row r="20" spans="1:7" ht="14.5" x14ac:dyDescent="0.35">
      <c r="A20" s="10" t="s">
        <v>34</v>
      </c>
      <c r="B20" s="3"/>
      <c r="C20" s="3"/>
      <c r="D20" s="20">
        <v>0.18</v>
      </c>
      <c r="E20" s="20">
        <v>8.5000000000000006E-2</v>
      </c>
      <c r="F20" s="20">
        <v>0.13800000000000001</v>
      </c>
      <c r="G20" s="20">
        <f>D20-E20</f>
        <v>9.4999999999999987E-2</v>
      </c>
    </row>
    <row r="21" spans="1:7" ht="14.5" x14ac:dyDescent="0.35">
      <c r="A21" s="10" t="s">
        <v>35</v>
      </c>
      <c r="B21" s="3"/>
      <c r="C21" s="3"/>
      <c r="D21" s="19">
        <v>361240</v>
      </c>
      <c r="E21" s="19">
        <v>163450</v>
      </c>
      <c r="F21" s="19">
        <v>277467</v>
      </c>
      <c r="G21" s="19">
        <f>D21-E21</f>
        <v>197790</v>
      </c>
    </row>
    <row r="22" spans="1:7" ht="14.5" x14ac:dyDescent="0.35">
      <c r="A22" s="10" t="s">
        <v>36</v>
      </c>
      <c r="B22" s="3"/>
      <c r="C22" s="3"/>
      <c r="D22" s="20">
        <v>1E-3</v>
      </c>
      <c r="E22" s="20">
        <v>0</v>
      </c>
      <c r="F22" s="20">
        <v>1E-3</v>
      </c>
      <c r="G22" s="20">
        <f>D22-E22</f>
        <v>1E-3</v>
      </c>
    </row>
    <row r="23" spans="1:7" ht="14.5" x14ac:dyDescent="0.35">
      <c r="A23" s="10" t="s">
        <v>37</v>
      </c>
      <c r="B23" s="3"/>
      <c r="C23" s="3"/>
      <c r="D23" s="19">
        <v>2200</v>
      </c>
      <c r="E23" s="19">
        <v>0</v>
      </c>
      <c r="F23" s="19">
        <v>2200</v>
      </c>
      <c r="G23" s="19">
        <f>D23-E23</f>
        <v>2200</v>
      </c>
    </row>
    <row r="24" spans="1:7" x14ac:dyDescent="0.3">
      <c r="A24" s="3"/>
      <c r="B24" s="3"/>
      <c r="C24" s="3"/>
      <c r="D24" s="3"/>
      <c r="E24" s="3"/>
      <c r="F24" s="3"/>
      <c r="G24" s="3"/>
    </row>
  </sheetData>
  <mergeCells count="1"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/>
  </sheetViews>
  <sheetFormatPr baseColWidth="10" defaultColWidth="8.6640625" defaultRowHeight="14" x14ac:dyDescent="0.3"/>
  <cols>
    <col min="1" max="1" width="39.5" customWidth="1"/>
    <col min="2" max="2" width="25.58203125" customWidth="1"/>
    <col min="3" max="3" width="20.6640625" customWidth="1"/>
    <col min="4" max="4" width="29.5" customWidth="1"/>
    <col min="5" max="5" width="28.5" customWidth="1"/>
    <col min="6" max="6" width="10.4140625" customWidth="1"/>
    <col min="7" max="7" width="27.9140625" customWidth="1"/>
    <col min="8" max="1025" width="10.4140625" customWidth="1"/>
  </cols>
  <sheetData>
    <row r="1" spans="1:7" s="3" customFormat="1" ht="30" customHeight="1" x14ac:dyDescent="0.3">
      <c r="B1" s="4" t="s">
        <v>0</v>
      </c>
      <c r="C1" s="4" t="s">
        <v>1</v>
      </c>
      <c r="D1" s="4" t="s">
        <v>2</v>
      </c>
      <c r="E1" s="2" t="s">
        <v>3</v>
      </c>
      <c r="F1" s="2"/>
      <c r="G1" s="4" t="s">
        <v>4</v>
      </c>
    </row>
    <row r="2" spans="1:7" s="3" customFormat="1" ht="14.25" customHeight="1" x14ac:dyDescent="0.35">
      <c r="A2" s="6" t="s">
        <v>64</v>
      </c>
      <c r="B2" s="6" t="s">
        <v>65</v>
      </c>
      <c r="C2" s="5" t="s">
        <v>29</v>
      </c>
      <c r="D2" s="8" t="s">
        <v>66</v>
      </c>
      <c r="E2" s="8" t="s">
        <v>67</v>
      </c>
    </row>
    <row r="3" spans="1:7" s="3" customFormat="1" ht="14.25" customHeight="1" x14ac:dyDescent="0.35">
      <c r="A3" s="5" t="s">
        <v>6</v>
      </c>
      <c r="B3" s="7"/>
    </row>
    <row r="4" spans="1:7" s="3" customFormat="1" ht="14.25" customHeight="1" x14ac:dyDescent="0.35">
      <c r="A4" s="11" t="s">
        <v>68</v>
      </c>
      <c r="D4" s="10">
        <v>1067</v>
      </c>
      <c r="E4" s="10">
        <v>1396</v>
      </c>
      <c r="G4" s="14">
        <f>(D4-E4)/E4</f>
        <v>-0.23567335243553009</v>
      </c>
    </row>
    <row r="5" spans="1:7" s="3" customFormat="1" ht="14.25" customHeight="1" x14ac:dyDescent="0.35">
      <c r="A5" s="11" t="s">
        <v>69</v>
      </c>
      <c r="D5" s="10">
        <v>1249</v>
      </c>
      <c r="E5" s="10">
        <v>1195</v>
      </c>
      <c r="G5" s="14">
        <f>(D5-E5)/E5</f>
        <v>4.5188284518828455E-2</v>
      </c>
    </row>
    <row r="6" spans="1:7" s="3" customFormat="1" ht="14.25" customHeight="1" x14ac:dyDescent="0.3"/>
    <row r="7" spans="1:7" s="3" customFormat="1" ht="14.25" customHeight="1" x14ac:dyDescent="0.35">
      <c r="D7" s="8" t="s">
        <v>31</v>
      </c>
      <c r="E7" s="8" t="s">
        <v>30</v>
      </c>
    </row>
    <row r="8" spans="1:7" s="3" customFormat="1" ht="14.25" customHeight="1" x14ac:dyDescent="0.35">
      <c r="A8" s="11" t="s">
        <v>70</v>
      </c>
      <c r="D8" s="10">
        <v>117</v>
      </c>
      <c r="E8" s="10">
        <v>1030</v>
      </c>
      <c r="G8" s="14">
        <f>(D8-E8)/E8</f>
        <v>-0.88640776699029122</v>
      </c>
    </row>
    <row r="9" spans="1:7" s="3" customFormat="1" ht="14.25" customHeight="1" x14ac:dyDescent="0.35">
      <c r="A9" s="11" t="s">
        <v>71</v>
      </c>
      <c r="D9" s="10">
        <v>237</v>
      </c>
      <c r="E9" s="10">
        <v>492</v>
      </c>
      <c r="G9" s="14">
        <f>(D9-E9)/E9</f>
        <v>-0.51829268292682928</v>
      </c>
    </row>
    <row r="10" spans="1:7" s="3" customFormat="1" ht="14.25" customHeight="1" x14ac:dyDescent="0.35">
      <c r="A10" s="11" t="s">
        <v>72</v>
      </c>
      <c r="D10" s="10">
        <v>941</v>
      </c>
      <c r="E10" s="10">
        <v>981</v>
      </c>
      <c r="G10" s="14">
        <f>(D10-E10)/E10</f>
        <v>-4.0774719673802244E-2</v>
      </c>
    </row>
    <row r="11" spans="1:7" s="3" customFormat="1" ht="14.25" customHeight="1" x14ac:dyDescent="0.3"/>
  </sheetData>
  <mergeCells count="1"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/>
  </sheetViews>
  <sheetFormatPr baseColWidth="10" defaultColWidth="8.6640625" defaultRowHeight="14" x14ac:dyDescent="0.3"/>
  <cols>
    <col min="1" max="1" width="53" customWidth="1"/>
    <col min="2" max="3" width="10.4140625" customWidth="1"/>
    <col min="4" max="4" width="29.83203125" customWidth="1"/>
    <col min="5" max="5" width="35.75" customWidth="1"/>
    <col min="6" max="6" width="28.4140625" customWidth="1"/>
    <col min="7" max="1025" width="10.4140625" customWidth="1"/>
  </cols>
  <sheetData>
    <row r="1" spans="1:6" ht="14.5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14.5" x14ac:dyDescent="0.35">
      <c r="A2" s="13" t="s">
        <v>73</v>
      </c>
      <c r="B2" s="3"/>
      <c r="C2" s="3"/>
      <c r="D2" s="3"/>
      <c r="E2" s="3"/>
      <c r="F2" s="3"/>
    </row>
    <row r="3" spans="1:6" ht="14.5" x14ac:dyDescent="0.35">
      <c r="A3" s="5" t="s">
        <v>6</v>
      </c>
      <c r="B3" s="3"/>
      <c r="C3" s="10" t="s">
        <v>74</v>
      </c>
      <c r="D3" s="8">
        <v>2020</v>
      </c>
      <c r="E3" s="8">
        <v>2019</v>
      </c>
      <c r="F3" s="11" t="s">
        <v>18</v>
      </c>
    </row>
    <row r="4" spans="1:6" ht="14.5" x14ac:dyDescent="0.35">
      <c r="A4" s="5" t="s">
        <v>75</v>
      </c>
      <c r="B4" s="3"/>
      <c r="C4" s="3"/>
      <c r="D4" s="14">
        <v>0.26</v>
      </c>
      <c r="E4" s="14">
        <v>0.61</v>
      </c>
      <c r="F4" s="15">
        <f t="shared" ref="F4:F9" si="0">(D4-E4)/E4</f>
        <v>-0.57377049180327866</v>
      </c>
    </row>
    <row r="5" spans="1:6" ht="14.5" x14ac:dyDescent="0.35">
      <c r="A5" s="10" t="s">
        <v>19</v>
      </c>
      <c r="B5" s="3"/>
      <c r="C5" s="3"/>
      <c r="D5" s="14">
        <v>0.06</v>
      </c>
      <c r="E5" s="14">
        <v>0.73</v>
      </c>
      <c r="F5" s="15">
        <f t="shared" si="0"/>
        <v>-0.91780821917808209</v>
      </c>
    </row>
    <row r="6" spans="1:6" ht="14.5" x14ac:dyDescent="0.35">
      <c r="A6" s="10" t="s">
        <v>20</v>
      </c>
      <c r="B6" s="3"/>
      <c r="C6" s="3"/>
      <c r="D6" s="14">
        <v>0.11</v>
      </c>
      <c r="E6" s="14">
        <v>0.83</v>
      </c>
      <c r="F6" s="15">
        <f t="shared" si="0"/>
        <v>-0.86746987951807231</v>
      </c>
    </row>
    <row r="7" spans="1:6" ht="14.5" x14ac:dyDescent="0.35">
      <c r="A7" s="10" t="s">
        <v>21</v>
      </c>
      <c r="B7" s="3"/>
      <c r="C7" s="3"/>
      <c r="D7" s="14">
        <v>0.12</v>
      </c>
      <c r="E7" s="14">
        <v>0.86</v>
      </c>
      <c r="F7" s="15">
        <f t="shared" si="0"/>
        <v>-0.86046511627906974</v>
      </c>
    </row>
    <row r="8" spans="1:6" ht="14.5" x14ac:dyDescent="0.35">
      <c r="A8" s="10" t="s">
        <v>22</v>
      </c>
      <c r="B8" s="10"/>
      <c r="C8" s="10"/>
      <c r="D8" s="14">
        <v>0.13</v>
      </c>
      <c r="E8" s="14">
        <v>0.83</v>
      </c>
      <c r="F8" s="15">
        <f t="shared" si="0"/>
        <v>-0.84337349397590355</v>
      </c>
    </row>
    <row r="9" spans="1:6" ht="14.5" x14ac:dyDescent="0.35">
      <c r="A9" s="10" t="s">
        <v>76</v>
      </c>
      <c r="B9" s="10"/>
      <c r="C9" s="10"/>
      <c r="D9" s="14">
        <v>0.19</v>
      </c>
      <c r="E9" s="14">
        <v>0.88</v>
      </c>
      <c r="F9" s="15">
        <f t="shared" si="0"/>
        <v>-0.78409090909090906</v>
      </c>
    </row>
    <row r="10" spans="1:6" ht="14.5" x14ac:dyDescent="0.35">
      <c r="A10" s="10" t="s">
        <v>17</v>
      </c>
      <c r="B10" s="10"/>
      <c r="C10" s="10"/>
      <c r="D10" s="10"/>
      <c r="E10" s="10"/>
      <c r="F10" s="11"/>
    </row>
    <row r="11" spans="1:6" x14ac:dyDescent="0.3">
      <c r="A11" s="3"/>
      <c r="B11" s="3"/>
      <c r="C11" s="3"/>
      <c r="D11" s="3"/>
      <c r="E11" s="3"/>
      <c r="F11" s="18"/>
    </row>
    <row r="12" spans="1:6" ht="14.5" x14ac:dyDescent="0.35">
      <c r="A12" s="5" t="s">
        <v>77</v>
      </c>
      <c r="B12" s="3"/>
      <c r="C12" s="10" t="s">
        <v>74</v>
      </c>
      <c r="D12" s="3"/>
      <c r="E12" s="3"/>
      <c r="F12" s="11" t="s">
        <v>18</v>
      </c>
    </row>
    <row r="13" spans="1:6" ht="14.5" x14ac:dyDescent="0.35">
      <c r="A13" s="10" t="s">
        <v>19</v>
      </c>
      <c r="B13" s="3"/>
      <c r="C13" s="3"/>
      <c r="D13" s="28">
        <v>154</v>
      </c>
      <c r="E13" s="28">
        <v>157</v>
      </c>
      <c r="F13" s="14">
        <f t="shared" ref="F13:F18" si="1">(D13-E13)/E13</f>
        <v>-1.9108280254777069E-2</v>
      </c>
    </row>
    <row r="14" spans="1:6" ht="14.5" x14ac:dyDescent="0.35">
      <c r="A14" s="10" t="s">
        <v>20</v>
      </c>
      <c r="B14" s="3"/>
      <c r="C14" s="3"/>
      <c r="D14" s="28">
        <v>111</v>
      </c>
      <c r="E14" s="28">
        <v>173</v>
      </c>
      <c r="F14" s="14">
        <f t="shared" si="1"/>
        <v>-0.3583815028901734</v>
      </c>
    </row>
    <row r="15" spans="1:6" ht="14.5" x14ac:dyDescent="0.35">
      <c r="A15" s="10" t="s">
        <v>21</v>
      </c>
      <c r="B15" s="3"/>
      <c r="C15" s="3"/>
      <c r="D15" s="28">
        <v>91</v>
      </c>
      <c r="E15" s="28">
        <v>203</v>
      </c>
      <c r="F15" s="14">
        <f t="shared" si="1"/>
        <v>-0.55172413793103448</v>
      </c>
    </row>
    <row r="16" spans="1:6" ht="14.5" x14ac:dyDescent="0.35">
      <c r="A16" s="10" t="s">
        <v>22</v>
      </c>
      <c r="B16" s="10"/>
      <c r="C16" s="10"/>
      <c r="D16" s="28">
        <v>104</v>
      </c>
      <c r="E16" s="28">
        <v>240</v>
      </c>
      <c r="F16" s="14">
        <f t="shared" si="1"/>
        <v>-0.56666666666666665</v>
      </c>
    </row>
    <row r="17" spans="1:6" ht="14.5" x14ac:dyDescent="0.35">
      <c r="A17" s="10" t="s">
        <v>76</v>
      </c>
      <c r="B17" s="10"/>
      <c r="C17" s="10"/>
      <c r="D17" s="28">
        <v>128</v>
      </c>
      <c r="E17" s="28">
        <v>205</v>
      </c>
      <c r="F17" s="14">
        <f t="shared" si="1"/>
        <v>-0.37560975609756098</v>
      </c>
    </row>
    <row r="18" spans="1:6" ht="14.5" x14ac:dyDescent="0.35">
      <c r="A18" s="10" t="s">
        <v>17</v>
      </c>
      <c r="B18" s="10"/>
      <c r="C18" s="10"/>
      <c r="D18" s="28">
        <v>139</v>
      </c>
      <c r="E18" s="28">
        <v>213</v>
      </c>
      <c r="F18" s="14">
        <f t="shared" si="1"/>
        <v>-0.34741784037558687</v>
      </c>
    </row>
    <row r="19" spans="1:6" x14ac:dyDescent="0.3">
      <c r="A19" s="3"/>
      <c r="B19" s="3"/>
      <c r="C19" s="3"/>
      <c r="D19" s="3"/>
      <c r="E19" s="3"/>
      <c r="F19" s="3"/>
    </row>
    <row r="20" spans="1:6" ht="14.5" x14ac:dyDescent="0.35">
      <c r="A20" s="5" t="s">
        <v>78</v>
      </c>
      <c r="B20" s="3"/>
      <c r="C20" s="10" t="s">
        <v>74</v>
      </c>
      <c r="D20" s="3"/>
      <c r="E20" s="3"/>
      <c r="F20" s="3"/>
    </row>
    <row r="21" spans="1:6" ht="14.5" x14ac:dyDescent="0.35">
      <c r="A21" s="29" t="s">
        <v>79</v>
      </c>
      <c r="B21" s="3"/>
      <c r="C21" s="3"/>
      <c r="D21" s="3"/>
      <c r="E21" s="3"/>
      <c r="F21" s="3"/>
    </row>
    <row r="22" spans="1:6" ht="14.5" x14ac:dyDescent="0.35">
      <c r="A22" s="10" t="s">
        <v>19</v>
      </c>
      <c r="B22" s="3"/>
      <c r="C22" s="3"/>
      <c r="D22" s="19">
        <v>88072.167000000001</v>
      </c>
      <c r="E22" s="19">
        <v>207232.44500000001</v>
      </c>
      <c r="F22" s="14">
        <f t="shared" ref="F22:F27" si="2">(D22-E22)/E22</f>
        <v>-0.57500782756290891</v>
      </c>
    </row>
    <row r="23" spans="1:6" ht="14.5" x14ac:dyDescent="0.35">
      <c r="A23" s="10" t="s">
        <v>20</v>
      </c>
      <c r="B23" s="3"/>
      <c r="C23" s="3"/>
      <c r="D23" s="19">
        <v>18401.385999999999</v>
      </c>
      <c r="E23" s="19">
        <v>237877.28899999999</v>
      </c>
      <c r="F23" s="14">
        <f t="shared" si="2"/>
        <v>-0.92264336760622823</v>
      </c>
    </row>
    <row r="24" spans="1:6" ht="14.5" x14ac:dyDescent="0.35">
      <c r="A24" s="10" t="s">
        <v>21</v>
      </c>
      <c r="B24" s="3"/>
      <c r="C24" s="3"/>
      <c r="D24" s="19">
        <v>36573.284</v>
      </c>
      <c r="E24" s="19">
        <v>284011.89</v>
      </c>
      <c r="F24" s="14">
        <f t="shared" si="2"/>
        <v>-0.8712262222542867</v>
      </c>
    </row>
    <row r="25" spans="1:6" ht="14.5" x14ac:dyDescent="0.35">
      <c r="A25" s="10" t="s">
        <v>22</v>
      </c>
      <c r="B25" s="3"/>
      <c r="C25" s="3"/>
      <c r="D25" s="19">
        <v>38818.987999999998</v>
      </c>
      <c r="E25" s="19">
        <v>285557.51899999997</v>
      </c>
      <c r="F25" s="14">
        <f t="shared" si="2"/>
        <v>-0.86405895339075267</v>
      </c>
    </row>
    <row r="26" spans="1:6" ht="14.5" x14ac:dyDescent="0.35">
      <c r="A26" s="10" t="s">
        <v>76</v>
      </c>
      <c r="B26" s="3"/>
      <c r="C26" s="3"/>
      <c r="D26" s="19">
        <v>45347.785000000003</v>
      </c>
      <c r="E26" s="19">
        <v>287994.46299999999</v>
      </c>
      <c r="F26" s="14">
        <f t="shared" si="2"/>
        <v>-0.84253938590479083</v>
      </c>
    </row>
    <row r="27" spans="1:6" ht="14.5" x14ac:dyDescent="0.35">
      <c r="A27" s="10" t="s">
        <v>17</v>
      </c>
      <c r="B27" s="3"/>
      <c r="C27" s="3"/>
      <c r="D27" s="19">
        <v>66580.888999999996</v>
      </c>
      <c r="E27" s="19">
        <v>303011.58399999997</v>
      </c>
      <c r="F27" s="14">
        <f t="shared" si="2"/>
        <v>-0.78026949293133296</v>
      </c>
    </row>
    <row r="28" spans="1:6" x14ac:dyDescent="0.3">
      <c r="A28" s="3"/>
      <c r="B28" s="3"/>
      <c r="C28" s="3"/>
      <c r="D28" s="3"/>
      <c r="E28" s="3"/>
      <c r="F28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baseColWidth="10" defaultColWidth="8.6640625" defaultRowHeight="14" x14ac:dyDescent="0.3"/>
  <cols>
    <col min="1" max="1" width="36.4140625" customWidth="1"/>
    <col min="2" max="2" width="8.83203125" customWidth="1"/>
    <col min="3" max="3" width="20" customWidth="1"/>
    <col min="4" max="4" width="30.75" customWidth="1"/>
    <col min="5" max="5" width="23.75" customWidth="1"/>
    <col min="6" max="6" width="22.08203125" customWidth="1"/>
    <col min="7" max="7" width="26.33203125" customWidth="1"/>
    <col min="8" max="8" width="44.58203125" customWidth="1"/>
    <col min="9" max="1025" width="10.4140625" customWidth="1"/>
  </cols>
  <sheetData>
    <row r="1" spans="1:7" ht="14.5" x14ac:dyDescent="0.3">
      <c r="A1" s="3"/>
      <c r="B1" s="4" t="s">
        <v>0</v>
      </c>
      <c r="C1" s="4" t="s">
        <v>1</v>
      </c>
      <c r="D1" s="4" t="s">
        <v>2</v>
      </c>
      <c r="E1" s="2" t="s">
        <v>3</v>
      </c>
      <c r="F1" s="2"/>
      <c r="G1" s="4" t="s">
        <v>4</v>
      </c>
    </row>
    <row r="2" spans="1:7" ht="14.5" x14ac:dyDescent="0.35">
      <c r="A2" s="5" t="s">
        <v>80</v>
      </c>
      <c r="B2" s="3"/>
      <c r="C2" s="10" t="s">
        <v>81</v>
      </c>
      <c r="D2" s="3"/>
      <c r="E2" s="8" t="s">
        <v>82</v>
      </c>
      <c r="F2" s="8" t="s">
        <v>83</v>
      </c>
      <c r="G2" s="3"/>
    </row>
    <row r="3" spans="1:7" ht="14.5" x14ac:dyDescent="0.35">
      <c r="A3" s="5"/>
      <c r="B3" s="3"/>
      <c r="C3" s="3"/>
      <c r="D3" s="3"/>
      <c r="E3" s="3"/>
      <c r="F3" s="3"/>
      <c r="G3" s="3"/>
    </row>
    <row r="4" spans="1:7" ht="14.5" x14ac:dyDescent="0.35">
      <c r="A4" s="5" t="s">
        <v>84</v>
      </c>
      <c r="B4" s="3"/>
      <c r="C4" s="3"/>
      <c r="D4" s="3"/>
      <c r="E4" s="3"/>
      <c r="F4" s="3"/>
      <c r="G4" s="3"/>
    </row>
    <row r="5" spans="1:7" x14ac:dyDescent="0.3">
      <c r="A5" s="1" t="s">
        <v>85</v>
      </c>
      <c r="B5" s="3"/>
      <c r="C5" s="3"/>
      <c r="D5" s="3"/>
      <c r="E5" s="3"/>
      <c r="F5" s="3"/>
      <c r="G5" s="3"/>
    </row>
    <row r="6" spans="1:7" x14ac:dyDescent="0.3">
      <c r="A6" s="1"/>
      <c r="B6" s="3"/>
      <c r="C6" s="3"/>
      <c r="D6" s="3"/>
      <c r="E6" s="3"/>
      <c r="F6" s="3"/>
      <c r="G6" s="3"/>
    </row>
    <row r="7" spans="1:7" ht="14.5" x14ac:dyDescent="0.35">
      <c r="A7" s="30" t="s">
        <v>86</v>
      </c>
      <c r="B7" s="10"/>
      <c r="C7" s="10"/>
      <c r="D7" s="10"/>
      <c r="E7" s="31">
        <v>24326</v>
      </c>
      <c r="F7" s="31">
        <v>24671</v>
      </c>
      <c r="G7" s="14">
        <f>(F7-E7)/E7</f>
        <v>1.418235632656417E-2</v>
      </c>
    </row>
    <row r="8" spans="1:7" ht="14.5" x14ac:dyDescent="0.35">
      <c r="A8" s="30" t="s">
        <v>87</v>
      </c>
      <c r="B8" s="10"/>
      <c r="C8" s="10"/>
      <c r="D8" s="10"/>
      <c r="E8" s="31">
        <v>3100</v>
      </c>
      <c r="F8" s="31">
        <v>3416</v>
      </c>
      <c r="G8" s="14">
        <f>(F8-E8)/E8</f>
        <v>0.10193548387096774</v>
      </c>
    </row>
    <row r="9" spans="1:7" ht="14.5" x14ac:dyDescent="0.35">
      <c r="A9" s="30" t="s">
        <v>88</v>
      </c>
      <c r="B9" s="10"/>
      <c r="C9" s="10"/>
      <c r="D9" s="10"/>
      <c r="E9" s="31">
        <v>8146</v>
      </c>
      <c r="F9" s="31">
        <v>7728</v>
      </c>
      <c r="G9" s="14">
        <f>(F9-E9)/E9</f>
        <v>-5.1313528111956788E-2</v>
      </c>
    </row>
    <row r="10" spans="1:7" ht="14.5" x14ac:dyDescent="0.35">
      <c r="A10" s="32" t="s">
        <v>59</v>
      </c>
      <c r="B10" s="10"/>
      <c r="C10" s="10"/>
      <c r="D10" s="10"/>
      <c r="E10" s="31">
        <f>SUM(E7:E9)</f>
        <v>35572</v>
      </c>
      <c r="F10" s="31">
        <f>SUM(F7:F9)</f>
        <v>35815</v>
      </c>
      <c r="G10" s="14">
        <f>(F10-E10)/E10</f>
        <v>6.831215562802204E-3</v>
      </c>
    </row>
    <row r="11" spans="1:7" ht="14.5" x14ac:dyDescent="0.35">
      <c r="A11" s="33"/>
      <c r="B11" s="10"/>
      <c r="C11" s="10"/>
      <c r="D11" s="10"/>
      <c r="E11" s="10"/>
      <c r="F11" s="10"/>
      <c r="G11" s="10"/>
    </row>
    <row r="12" spans="1:7" ht="14.5" x14ac:dyDescent="0.35">
      <c r="A12" s="1" t="s">
        <v>89</v>
      </c>
      <c r="B12" s="10"/>
      <c r="C12" s="10"/>
      <c r="D12" s="10"/>
      <c r="E12" s="10"/>
      <c r="F12" s="10"/>
      <c r="G12" s="10"/>
    </row>
    <row r="13" spans="1:7" ht="14.5" x14ac:dyDescent="0.35">
      <c r="A13" s="1"/>
      <c r="B13" s="10"/>
      <c r="C13" s="10"/>
      <c r="D13" s="10"/>
      <c r="E13" s="10"/>
      <c r="F13" s="10"/>
      <c r="G13" s="10"/>
    </row>
    <row r="14" spans="1:7" ht="14.5" x14ac:dyDescent="0.35">
      <c r="A14" s="30" t="s">
        <v>90</v>
      </c>
      <c r="B14" s="10"/>
      <c r="C14" s="10"/>
      <c r="D14" s="10"/>
      <c r="E14" s="12">
        <f>E10</f>
        <v>35572</v>
      </c>
      <c r="F14" s="12">
        <f>F10*0.1</f>
        <v>3581.5</v>
      </c>
      <c r="G14" s="12">
        <f>F14-E14</f>
        <v>-31990.5</v>
      </c>
    </row>
    <row r="15" spans="1:7" ht="14.5" x14ac:dyDescent="0.35">
      <c r="A15" s="30" t="s">
        <v>91</v>
      </c>
      <c r="B15" s="10"/>
      <c r="C15" s="10"/>
      <c r="D15" s="10"/>
      <c r="E15" s="10">
        <v>0</v>
      </c>
      <c r="F15" s="12">
        <f>F10*0.9</f>
        <v>32233.5</v>
      </c>
      <c r="G15" s="12"/>
    </row>
    <row r="16" spans="1:7" ht="14.5" x14ac:dyDescent="0.35">
      <c r="A16" s="33"/>
      <c r="B16" s="3"/>
      <c r="C16" s="3"/>
      <c r="D16" s="3"/>
      <c r="E16" s="10"/>
      <c r="F16" s="10"/>
      <c r="G16" s="10"/>
    </row>
    <row r="17" spans="1:7" ht="14.5" x14ac:dyDescent="0.35">
      <c r="A17" s="5" t="s">
        <v>92</v>
      </c>
      <c r="B17" s="3"/>
      <c r="C17" s="3"/>
      <c r="D17" s="3"/>
      <c r="E17" s="10"/>
      <c r="F17" s="10"/>
      <c r="G17" s="10"/>
    </row>
    <row r="18" spans="1:7" ht="14.5" x14ac:dyDescent="0.35">
      <c r="A18" s="1" t="s">
        <v>85</v>
      </c>
      <c r="B18" s="3"/>
      <c r="C18" s="3"/>
      <c r="D18" s="3"/>
      <c r="E18" s="10"/>
      <c r="F18" s="10"/>
      <c r="G18" s="10"/>
    </row>
    <row r="19" spans="1:7" ht="14.5" x14ac:dyDescent="0.35">
      <c r="A19" s="1"/>
      <c r="B19" s="3"/>
      <c r="C19" s="3"/>
      <c r="D19" s="3"/>
      <c r="E19" s="10"/>
      <c r="F19" s="10"/>
      <c r="G19" s="10"/>
    </row>
    <row r="20" spans="1:7" ht="14.5" x14ac:dyDescent="0.35">
      <c r="A20" s="30" t="s">
        <v>86</v>
      </c>
      <c r="B20" s="3"/>
      <c r="C20" s="3"/>
      <c r="D20" s="3"/>
      <c r="E20" s="31">
        <f>E23-E21-E22</f>
        <v>8008</v>
      </c>
      <c r="F20" s="31">
        <f>F23-F22-F21</f>
        <v>8243</v>
      </c>
      <c r="G20" s="14">
        <f>(F20-E20)/E20</f>
        <v>2.9345654345654344E-2</v>
      </c>
    </row>
    <row r="21" spans="1:7" ht="14.5" x14ac:dyDescent="0.35">
      <c r="A21" s="30" t="s">
        <v>87</v>
      </c>
      <c r="B21" s="3"/>
      <c r="C21" s="3"/>
      <c r="D21" s="3"/>
      <c r="E21" s="31">
        <v>26</v>
      </c>
      <c r="F21" s="31">
        <v>26</v>
      </c>
      <c r="G21" s="14">
        <f>(F21-E21)/E21</f>
        <v>0</v>
      </c>
    </row>
    <row r="22" spans="1:7" ht="14.5" x14ac:dyDescent="0.35">
      <c r="A22" s="30" t="s">
        <v>88</v>
      </c>
      <c r="B22" s="3"/>
      <c r="C22" s="3"/>
      <c r="D22" s="3"/>
      <c r="E22" s="31">
        <v>190</v>
      </c>
      <c r="F22" s="31">
        <v>239</v>
      </c>
      <c r="G22" s="14">
        <f>(F22-E22)/E22</f>
        <v>0.25789473684210529</v>
      </c>
    </row>
    <row r="23" spans="1:7" ht="14.5" x14ac:dyDescent="0.35">
      <c r="A23" s="32" t="s">
        <v>59</v>
      </c>
      <c r="B23" s="3"/>
      <c r="C23" s="3"/>
      <c r="D23" s="3"/>
      <c r="E23" s="31">
        <v>8224</v>
      </c>
      <c r="F23" s="31">
        <v>8508</v>
      </c>
      <c r="G23" s="14">
        <f>(F23-E23)/E23</f>
        <v>3.4533073929961092E-2</v>
      </c>
    </row>
  </sheetData>
  <mergeCells count="4">
    <mergeCell ref="E1:F1"/>
    <mergeCell ref="A5:A6"/>
    <mergeCell ref="A12:A13"/>
    <mergeCell ref="A18:A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D45" sqref="D45"/>
    </sheetView>
  </sheetViews>
  <sheetFormatPr baseColWidth="10" defaultColWidth="8.6640625" defaultRowHeight="14" x14ac:dyDescent="0.3"/>
  <cols>
    <col min="1" max="1" width="52" customWidth="1"/>
    <col min="2" max="2" width="10.4140625" customWidth="1"/>
    <col min="3" max="3" width="17.25" customWidth="1"/>
    <col min="4" max="4" width="26.9140625" customWidth="1"/>
    <col min="5" max="5" width="17.08203125" customWidth="1"/>
    <col min="6" max="6" width="10.4140625" customWidth="1"/>
    <col min="7" max="7" width="26.33203125" customWidth="1"/>
    <col min="8" max="1025" width="10.4140625" customWidth="1"/>
  </cols>
  <sheetData>
    <row r="1" spans="1:7" ht="14.5" x14ac:dyDescent="0.3">
      <c r="A1" s="3"/>
      <c r="B1" s="4" t="s">
        <v>0</v>
      </c>
      <c r="C1" s="4" t="s">
        <v>1</v>
      </c>
      <c r="D1" s="4" t="s">
        <v>2</v>
      </c>
      <c r="E1" s="2" t="s">
        <v>3</v>
      </c>
      <c r="F1" s="2"/>
      <c r="G1" s="4" t="s">
        <v>4</v>
      </c>
    </row>
    <row r="2" spans="1:7" ht="14.5" x14ac:dyDescent="0.35">
      <c r="A2" s="5" t="s">
        <v>5</v>
      </c>
      <c r="B2" s="6"/>
      <c r="C2" s="3"/>
      <c r="D2" s="3"/>
      <c r="E2" s="3"/>
      <c r="F2" s="3"/>
      <c r="G2" s="3"/>
    </row>
    <row r="3" spans="1:7" ht="14.5" x14ac:dyDescent="0.35">
      <c r="A3" s="7" t="s">
        <v>6</v>
      </c>
      <c r="B3" s="7"/>
      <c r="C3" s="8" t="s">
        <v>7</v>
      </c>
      <c r="D3" s="9">
        <v>44044</v>
      </c>
      <c r="E3" s="8">
        <v>2019</v>
      </c>
      <c r="F3" s="8">
        <v>2020</v>
      </c>
      <c r="G3" s="3"/>
    </row>
    <row r="4" spans="1:7" ht="14.5" x14ac:dyDescent="0.35">
      <c r="A4" s="3"/>
      <c r="B4" s="3"/>
      <c r="C4" s="3"/>
      <c r="D4" s="10" t="s">
        <v>8</v>
      </c>
      <c r="E4" s="10" t="s">
        <v>9</v>
      </c>
      <c r="F4" s="10" t="s">
        <v>9</v>
      </c>
      <c r="G4" s="3"/>
    </row>
    <row r="5" spans="1:7" ht="14.5" x14ac:dyDescent="0.35">
      <c r="A5" s="6" t="s">
        <v>10</v>
      </c>
      <c r="B5" s="3"/>
      <c r="C5" s="10" t="s">
        <v>11</v>
      </c>
      <c r="D5" s="3"/>
      <c r="E5" s="3"/>
      <c r="F5" s="3"/>
      <c r="G5" s="3"/>
    </row>
    <row r="6" spans="1:7" ht="14.5" x14ac:dyDescent="0.35">
      <c r="A6" s="11" t="s">
        <v>12</v>
      </c>
      <c r="B6" s="3"/>
      <c r="C6" s="3"/>
      <c r="D6" s="12">
        <v>10232</v>
      </c>
      <c r="E6" s="3"/>
      <c r="F6" s="3"/>
      <c r="G6" s="3"/>
    </row>
    <row r="7" spans="1:7" ht="14.5" x14ac:dyDescent="0.35">
      <c r="A7" s="11" t="s">
        <v>13</v>
      </c>
      <c r="B7" s="3"/>
      <c r="C7" s="3"/>
      <c r="D7" s="12">
        <v>11893</v>
      </c>
      <c r="E7" s="3"/>
      <c r="F7" s="3"/>
      <c r="G7" s="3"/>
    </row>
    <row r="8" spans="1:7" ht="14.5" x14ac:dyDescent="0.35">
      <c r="A8" s="11" t="s">
        <v>14</v>
      </c>
      <c r="B8" s="10"/>
      <c r="C8" s="10"/>
      <c r="D8" s="12">
        <v>17726</v>
      </c>
      <c r="E8" s="3"/>
      <c r="F8" s="3"/>
      <c r="G8" s="3"/>
    </row>
    <row r="9" spans="1:7" ht="14.5" x14ac:dyDescent="0.35">
      <c r="A9" s="11" t="s">
        <v>15</v>
      </c>
      <c r="B9" s="3"/>
      <c r="C9" s="3"/>
      <c r="D9" s="12">
        <v>10426</v>
      </c>
      <c r="E9" s="3"/>
      <c r="F9" s="3"/>
      <c r="G9" s="3"/>
    </row>
    <row r="10" spans="1:7" x14ac:dyDescent="0.3">
      <c r="A10" s="3"/>
      <c r="B10" s="3"/>
      <c r="C10" s="3"/>
      <c r="D10" s="3"/>
      <c r="E10" s="3"/>
      <c r="F10" s="3"/>
      <c r="G10" s="3"/>
    </row>
    <row r="11" spans="1:7" ht="14.5" x14ac:dyDescent="0.35">
      <c r="A11" s="13" t="s">
        <v>16</v>
      </c>
      <c r="B11" s="3"/>
      <c r="C11" s="10" t="s">
        <v>11</v>
      </c>
      <c r="D11" s="10" t="s">
        <v>17</v>
      </c>
      <c r="E11" s="8">
        <v>2019</v>
      </c>
      <c r="F11" s="8">
        <v>2020</v>
      </c>
      <c r="G11" s="11" t="s">
        <v>18</v>
      </c>
    </row>
    <row r="12" spans="1:7" ht="14.5" x14ac:dyDescent="0.35">
      <c r="A12" s="11" t="s">
        <v>19</v>
      </c>
      <c r="B12" s="3"/>
      <c r="C12" s="3"/>
      <c r="D12" s="3"/>
      <c r="E12" s="14">
        <v>0.88400000000000001</v>
      </c>
      <c r="F12" s="14">
        <v>0.47299999999999998</v>
      </c>
      <c r="G12" s="15">
        <v>-0.37</v>
      </c>
    </row>
    <row r="13" spans="1:7" ht="14.5" x14ac:dyDescent="0.35">
      <c r="A13" s="11" t="s">
        <v>20</v>
      </c>
      <c r="B13" s="3"/>
      <c r="C13" s="3"/>
      <c r="D13" s="3"/>
      <c r="E13" s="14">
        <v>0.871</v>
      </c>
      <c r="F13" s="14">
        <v>0.27300000000000002</v>
      </c>
      <c r="G13" s="15">
        <v>-0.6</v>
      </c>
    </row>
    <row r="14" spans="1:7" ht="14.5" x14ac:dyDescent="0.35">
      <c r="A14" s="11" t="s">
        <v>21</v>
      </c>
      <c r="B14" s="3"/>
      <c r="C14" s="3"/>
      <c r="D14" s="3"/>
      <c r="E14" s="14">
        <v>0.88800000000000001</v>
      </c>
      <c r="F14" s="14">
        <v>0.44</v>
      </c>
      <c r="G14" s="15">
        <v>-0.45</v>
      </c>
    </row>
    <row r="15" spans="1:7" ht="14.5" x14ac:dyDescent="0.35">
      <c r="A15" s="11" t="s">
        <v>22</v>
      </c>
      <c r="B15" s="10"/>
      <c r="C15" s="10"/>
      <c r="D15" s="10"/>
      <c r="E15" s="14">
        <v>0.9</v>
      </c>
      <c r="F15" s="14">
        <v>0.65400000000000003</v>
      </c>
      <c r="G15" s="15">
        <v>-0.25</v>
      </c>
    </row>
    <row r="16" spans="1:7" ht="14.5" x14ac:dyDescent="0.35">
      <c r="A16" s="11" t="s">
        <v>23</v>
      </c>
      <c r="B16" s="10"/>
      <c r="C16" s="10"/>
      <c r="D16" s="10"/>
      <c r="E16" s="14">
        <v>0.88900000000000001</v>
      </c>
      <c r="F16" s="14">
        <v>0.6</v>
      </c>
      <c r="G16" s="15">
        <v>-0.28999999999999998</v>
      </c>
    </row>
    <row r="17" spans="1:7" ht="14.5" x14ac:dyDescent="0.35">
      <c r="A17" s="11" t="s">
        <v>17</v>
      </c>
      <c r="B17" s="10"/>
      <c r="C17" s="10"/>
      <c r="D17" s="10"/>
      <c r="E17" s="14">
        <v>0.86499999999999999</v>
      </c>
      <c r="F17" s="14">
        <v>0.71199999999999997</v>
      </c>
      <c r="G17" s="15">
        <v>-0.15</v>
      </c>
    </row>
    <row r="18" spans="1:7" ht="14.5" x14ac:dyDescent="0.35">
      <c r="A18" s="7"/>
      <c r="B18" s="3"/>
      <c r="C18" s="3"/>
      <c r="D18" s="3"/>
      <c r="E18" s="14"/>
      <c r="F18" s="14"/>
      <c r="G18" s="15"/>
    </row>
    <row r="19" spans="1:7" ht="28" customHeight="1" x14ac:dyDescent="0.35">
      <c r="A19" s="16" t="s">
        <v>24</v>
      </c>
      <c r="B19" s="3"/>
      <c r="C19" s="10" t="s">
        <v>11</v>
      </c>
      <c r="D19" s="10" t="s">
        <v>17</v>
      </c>
      <c r="E19" s="8">
        <v>2019</v>
      </c>
      <c r="F19" s="8">
        <v>2020</v>
      </c>
      <c r="G19" s="11" t="s">
        <v>18</v>
      </c>
    </row>
    <row r="20" spans="1:7" ht="14.5" x14ac:dyDescent="0.35">
      <c r="A20" s="17"/>
      <c r="B20" s="3"/>
      <c r="C20" s="3"/>
      <c r="D20" s="3"/>
      <c r="E20" s="14"/>
      <c r="F20" s="14"/>
      <c r="G20" s="18"/>
    </row>
    <row r="21" spans="1:7" ht="14.5" x14ac:dyDescent="0.35">
      <c r="A21" s="11" t="s">
        <v>19</v>
      </c>
      <c r="B21" s="3"/>
      <c r="C21" s="3"/>
      <c r="D21" s="3"/>
      <c r="E21" s="19">
        <v>8121854</v>
      </c>
      <c r="F21" s="19">
        <v>4068475</v>
      </c>
      <c r="G21" s="15">
        <f t="shared" ref="G21:G26" si="0">(F21-E21)/E21</f>
        <v>-0.4990706555424414</v>
      </c>
    </row>
    <row r="22" spans="1:7" ht="14.5" x14ac:dyDescent="0.35">
      <c r="A22" s="11" t="s">
        <v>20</v>
      </c>
      <c r="B22" s="3"/>
      <c r="C22" s="3"/>
      <c r="D22" s="3"/>
      <c r="E22" s="19">
        <v>7631445</v>
      </c>
      <c r="F22" s="19">
        <v>412980</v>
      </c>
      <c r="G22" s="15">
        <f t="shared" si="0"/>
        <v>-0.9458844294887796</v>
      </c>
    </row>
    <row r="23" spans="1:7" ht="14.5" x14ac:dyDescent="0.35">
      <c r="A23" s="11" t="s">
        <v>21</v>
      </c>
      <c r="B23" s="3"/>
      <c r="C23" s="3"/>
      <c r="D23" s="3"/>
      <c r="E23" s="19">
        <v>7548992</v>
      </c>
      <c r="F23" s="19">
        <v>528823</v>
      </c>
      <c r="G23" s="15">
        <f t="shared" si="0"/>
        <v>-0.92994786588726019</v>
      </c>
    </row>
    <row r="24" spans="1:7" ht="14.5" x14ac:dyDescent="0.35">
      <c r="A24" s="11" t="s">
        <v>22</v>
      </c>
      <c r="B24" s="10"/>
      <c r="C24" s="10"/>
      <c r="D24" s="10"/>
      <c r="E24" s="19">
        <v>6921972</v>
      </c>
      <c r="F24" s="19">
        <v>973049</v>
      </c>
      <c r="G24" s="15">
        <f t="shared" si="0"/>
        <v>-0.85942604217410878</v>
      </c>
    </row>
    <row r="25" spans="1:7" ht="14.5" x14ac:dyDescent="0.35">
      <c r="A25" s="11" t="s">
        <v>23</v>
      </c>
      <c r="B25" s="10"/>
      <c r="C25" s="10"/>
      <c r="D25" s="10"/>
      <c r="E25" s="19">
        <v>7164370</v>
      </c>
      <c r="F25" s="19">
        <v>1474688</v>
      </c>
      <c r="G25" s="15">
        <f t="shared" si="0"/>
        <v>-0.79416361801526159</v>
      </c>
    </row>
    <row r="26" spans="1:7" ht="14.5" x14ac:dyDescent="0.35">
      <c r="A26" s="11" t="s">
        <v>17</v>
      </c>
      <c r="B26" s="10"/>
      <c r="C26" s="10"/>
      <c r="D26" s="10"/>
      <c r="E26" s="19">
        <v>7037713</v>
      </c>
      <c r="F26" s="19">
        <v>1781342</v>
      </c>
      <c r="G26" s="15">
        <f t="shared" si="0"/>
        <v>-0.74688623989071445</v>
      </c>
    </row>
    <row r="27" spans="1:7" ht="14.5" x14ac:dyDescent="0.35">
      <c r="A27" s="7"/>
      <c r="B27" s="3"/>
      <c r="C27" s="3"/>
      <c r="D27" s="3"/>
      <c r="E27" s="14"/>
      <c r="F27" s="14"/>
      <c r="G27" s="15"/>
    </row>
    <row r="28" spans="1:7" ht="29" x14ac:dyDescent="0.35">
      <c r="A28" s="16" t="s">
        <v>25</v>
      </c>
      <c r="B28" s="3"/>
      <c r="C28" s="3"/>
      <c r="D28" s="3"/>
      <c r="E28" s="3"/>
      <c r="F28" s="3"/>
      <c r="G28" s="11" t="s">
        <v>18</v>
      </c>
    </row>
    <row r="29" spans="1:7" ht="14.5" x14ac:dyDescent="0.35">
      <c r="A29" s="11" t="s">
        <v>20</v>
      </c>
      <c r="B29" s="3"/>
      <c r="C29" s="3"/>
      <c r="D29" s="3"/>
      <c r="E29" s="12">
        <v>33847</v>
      </c>
      <c r="F29" s="10">
        <v>7523</v>
      </c>
      <c r="G29" s="14">
        <f>(F29-E29)/E29</f>
        <v>-0.77773510207699348</v>
      </c>
    </row>
    <row r="30" spans="1:7" ht="14.5" x14ac:dyDescent="0.35">
      <c r="A30" s="11" t="s">
        <v>21</v>
      </c>
      <c r="B30" s="3"/>
      <c r="C30" s="3"/>
      <c r="D30" s="3"/>
      <c r="E30" s="12">
        <v>118248</v>
      </c>
      <c r="F30" s="10">
        <v>41490</v>
      </c>
      <c r="G30" s="14">
        <f>(F30-E30)/E30</f>
        <v>-0.6491272579663081</v>
      </c>
    </row>
    <row r="31" spans="1:7" ht="14.5" x14ac:dyDescent="0.35">
      <c r="A31" s="11" t="s">
        <v>22</v>
      </c>
      <c r="B31" s="10"/>
      <c r="C31" s="10"/>
      <c r="D31" s="10"/>
      <c r="E31" s="12">
        <v>142046</v>
      </c>
      <c r="F31" s="10">
        <v>64621</v>
      </c>
      <c r="G31" s="14">
        <f>(F31-E31)/E31</f>
        <v>-0.54506990693155744</v>
      </c>
    </row>
    <row r="32" spans="1:7" ht="14.5" x14ac:dyDescent="0.35">
      <c r="A32" s="11" t="s">
        <v>23</v>
      </c>
      <c r="B32" s="10"/>
      <c r="C32" s="10"/>
      <c r="D32" s="10"/>
      <c r="E32" s="12">
        <v>169084</v>
      </c>
      <c r="F32" s="10">
        <v>79805</v>
      </c>
      <c r="G32" s="14">
        <f>(F32-E32)/E32</f>
        <v>-0.52801566085495966</v>
      </c>
    </row>
    <row r="33" spans="1:7" ht="14.5" x14ac:dyDescent="0.35">
      <c r="A33" s="11" t="s">
        <v>17</v>
      </c>
      <c r="B33" s="10"/>
      <c r="C33" s="10"/>
      <c r="D33" s="10"/>
      <c r="E33" s="12">
        <v>156537</v>
      </c>
      <c r="F33" s="10">
        <v>75884</v>
      </c>
      <c r="G33" s="14">
        <f>(F33-E33)/E33</f>
        <v>-0.51523282035557094</v>
      </c>
    </row>
    <row r="34" spans="1:7" x14ac:dyDescent="0.3">
      <c r="A34" s="3"/>
      <c r="B34" s="3"/>
      <c r="C34" s="3"/>
      <c r="D34" s="3"/>
      <c r="E34" s="3"/>
      <c r="F34" s="3"/>
      <c r="G34" s="3"/>
    </row>
  </sheetData>
  <mergeCells count="1"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Commerces</vt:lpstr>
      <vt:lpstr>Bureaux</vt:lpstr>
      <vt:lpstr>Habitation</vt:lpstr>
      <vt:lpstr>Tourisme</vt:lpstr>
      <vt:lpstr>Enseignement supérieur</vt:lpstr>
      <vt:lpstr>Achalandage et mobilité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M. LOZEAU</cp:lastModifiedBy>
  <cp:revision>0</cp:revision>
  <dcterms:modified xsi:type="dcterms:W3CDTF">2020-11-04T13:46:33Z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