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125" yWindow="2445" windowWidth="3675" windowHeight="9465" tabRatio="874"/>
  </bookViews>
  <sheets>
    <sheet name="SOMM GLOBAL" sheetId="1" r:id="rId1"/>
    <sheet name="SOMM CM" sheetId="2" r:id="rId2"/>
    <sheet name="SOMM_AGGL" sheetId="3" r:id="rId3"/>
    <sheet name="TAXES " sheetId="105" r:id="rId4"/>
    <sheet name="TAXES CM" sheetId="106" r:id="rId5"/>
    <sheet name="TAXES_AGGL" sheetId="4" r:id="rId6"/>
    <sheet name="QP" sheetId="5" r:id="rId7"/>
    <sheet name="QP A" sheetId="107" r:id="rId8"/>
    <sheet name="QP MR" sheetId="6" r:id="rId9"/>
    <sheet name="TRANSF" sheetId="7" r:id="rId10"/>
    <sheet name="TRANSF CM" sheetId="109" r:id="rId11"/>
    <sheet name="TRANSF A" sheetId="110" r:id="rId12"/>
    <sheet name="SERV REND" sheetId="8" r:id="rId13"/>
    <sheet name="SERV REND CM" sheetId="111" r:id="rId14"/>
    <sheet name="SERV REND A" sheetId="112" r:id="rId15"/>
    <sheet name="AMENDE PÉNA" sheetId="9" r:id="rId16"/>
    <sheet name="IMPO DROITS" sheetId="10" r:id="rId17"/>
    <sheet name="IMPO DROITS CM" sheetId="114" r:id="rId18"/>
    <sheet name="IMPO DROITS A" sheetId="113" r:id="rId19"/>
    <sheet name="INT" sheetId="11" r:id="rId20"/>
    <sheet name="INT CM" sheetId="116" r:id="rId21"/>
    <sheet name="INT A" sheetId="115" r:id="rId22"/>
    <sheet name="AUT REV" sheetId="12" r:id="rId23"/>
    <sheet name="AUT REV CM" sheetId="117" r:id="rId24"/>
    <sheet name="AUT REV A" sheetId="118" r:id="rId25"/>
    <sheet name="AFFECT REV" sheetId="13" r:id="rId26"/>
    <sheet name="AFFECT REV CM" sheetId="120" r:id="rId27"/>
    <sheet name="AFFECT REV A" sheetId="119" r:id="rId28"/>
    <sheet name="SERV ADM" sheetId="14" r:id="rId29"/>
    <sheet name="SEC PUB" sheetId="25" r:id="rId30"/>
    <sheet name="SERV INST" sheetId="28" r:id="rId31"/>
    <sheet name="MOBATT" sheetId="35" r:id="rId32"/>
    <sheet name="QDV" sheetId="42" r:id="rId33"/>
    <sheet name="CITOYE" sheetId="100" r:id="rId34"/>
    <sheet name="ARR" sheetId="48" r:id="rId35"/>
    <sheet name="ARR SOURCES" sheetId="49" r:id="rId36"/>
    <sheet name="DETTE BRUTE" sheetId="70" r:id="rId37"/>
    <sheet name="FRAIS FIN CM" sheetId="122" r:id="rId38"/>
    <sheet name="FRAIS FIN A" sheetId="121" r:id="rId39"/>
    <sheet name="REMB DET LT CM" sheetId="124" r:id="rId40"/>
    <sheet name="REMB DET LT A" sheetId="123" r:id="rId41"/>
    <sheet name="PCI" sheetId="74" r:id="rId42"/>
    <sheet name="PCI CM" sheetId="125" r:id="rId43"/>
    <sheet name="PCI A" sheetId="126" r:id="rId44"/>
    <sheet name="CONT" sheetId="76" r:id="rId45"/>
    <sheet name="DÉP COMM" sheetId="75" r:id="rId46"/>
    <sheet name="TAE" sheetId="78" r:id="rId47"/>
    <sheet name="RÉP EFF" sheetId="81" r:id="rId48"/>
    <sheet name="ÉVOL RÉMU" sheetId="83" r:id="rId49"/>
    <sheet name="RÉMU COTI EMPL" sheetId="84" r:id="rId50"/>
    <sheet name="RÉMU COT EMPL SOURC FIN" sheetId="85" r:id="rId51"/>
    <sheet name="ACT FISC-BUDG" sheetId="86" r:id="rId52"/>
    <sheet name="ACT FISC-REEL" sheetId="98" r:id="rId53"/>
    <sheet name="Feuil1" sheetId="99" r:id="rId54"/>
  </sheets>
  <definedNames>
    <definedName name="_xlnm.Print_Area" localSheetId="51">'ACT FISC-BUDG'!$A$1:$J$42</definedName>
    <definedName name="_xlnm.Print_Area" localSheetId="52">'ACT FISC-REEL'!$A$1:$I$42</definedName>
    <definedName name="_xlnm.Print_Area" localSheetId="25">'AFFECT REV'!$A$1:$H$16</definedName>
    <definedName name="_xlnm.Print_Area" localSheetId="15">'AMENDE PÉNA'!$A$1:$H$7</definedName>
    <definedName name="_xlnm.Print_Area" localSheetId="34">ARR!$A$1:$H$25</definedName>
    <definedName name="_xlnm.Print_Area" localSheetId="35">'ARR SOURCES'!$A$1:$G$27</definedName>
    <definedName name="_xlnm.Print_Area" localSheetId="22">'AUT REV'!$A$1:$H$9</definedName>
    <definedName name="_xlnm.Print_Area" localSheetId="33">CITOYE!$A$1:$H$9</definedName>
    <definedName name="_xlnm.Print_Area" localSheetId="44">CONT!$A$1:$H$78</definedName>
    <definedName name="_xlnm.Print_Area" localSheetId="45">'DÉP COMM'!$A$1:$H$23</definedName>
    <definedName name="_xlnm.Print_Area" localSheetId="36">'DETTE BRUTE'!$A$1:$H$9</definedName>
    <definedName name="_xlnm.Print_Area" localSheetId="48">'ÉVOL RÉMU'!$A$1:$H$16</definedName>
    <definedName name="_xlnm.Print_Area" localSheetId="16">'IMPO DROITS'!$A$1:$H$8</definedName>
    <definedName name="_xlnm.Print_Area" localSheetId="19">INT!$A$1:$H$9</definedName>
    <definedName name="_xlnm.Print_Area" localSheetId="31">MOBATT!$A$1:$H$11</definedName>
    <definedName name="_xlnm.Print_Area" localSheetId="41">PCI!$A$1:$H$11</definedName>
    <definedName name="_xlnm.Print_Area" localSheetId="32">QDV!$A$1:$H$12</definedName>
    <definedName name="_xlnm.Print_Area" localSheetId="6">QP!$A$1:$H$16</definedName>
    <definedName name="_xlnm.Print_Area" localSheetId="8">'QP MR'!$A$1:$H$22</definedName>
    <definedName name="_xlnm.Print_Area" localSheetId="50">'RÉMU COT EMPL SOURC FIN'!$A$1:$F$23</definedName>
    <definedName name="_xlnm.Print_Area" localSheetId="49">'RÉMU COTI EMPL'!$A$1:$F$26</definedName>
    <definedName name="_xlnm.Print_Area" localSheetId="47">'RÉP EFF'!$A$1:$J$85</definedName>
    <definedName name="_xlnm.Print_Area" localSheetId="29">'SEC PUB'!$A$1:$H$8</definedName>
    <definedName name="_xlnm.Print_Area" localSheetId="28">'SERV ADM'!$A$1:$H$18</definedName>
    <definedName name="_xlnm.Print_Area" localSheetId="30">'SERV INST'!$A$1:$H$12</definedName>
    <definedName name="_xlnm.Print_Area" localSheetId="12">'SERV REND'!$A$1:$H$8</definedName>
    <definedName name="_xlnm.Print_Area" localSheetId="1">'SOMM CM'!$A$1:$H$44</definedName>
    <definedName name="_xlnm.Print_Area" localSheetId="0">'SOMM GLOBAL'!$A$1:$H$42</definedName>
    <definedName name="_xlnm.Print_Area" localSheetId="2">SOMM_AGGL!$A$1:$H$40</definedName>
    <definedName name="_xlnm.Print_Area" localSheetId="46">TAE!$A$1:$H$8</definedName>
    <definedName name="_xlnm.Print_Area" localSheetId="5">TAXES_AGGL!$A$1:$H$25</definedName>
    <definedName name="_xlnm.Print_Area" localSheetId="9">TRANSF!$A$1:$H$26</definedName>
  </definedNames>
  <calcPr calcId="145621"/>
  <customWorkbookViews>
    <customWorkbookView name="Camille GUAY-MARLEAU - Affichage personnalisé" guid="{7AEBF0C5-8149-4E3C-AD6E-EA586E9CAE29}" mergeInterval="0" personalView="1" maximized="1" windowWidth="1280" windowHeight="733" tabRatio="919" activeSheetId="87"/>
    <customWorkbookView name="ularo6e - Affichage personnalisé" guid="{6DAC9F00-70BA-4F05-ACC4-6962A67EAE0E}" mergeInterval="0" personalView="1" maximized="1" windowWidth="1920" windowHeight="795" tabRatio="732" activeSheetId="100"/>
    <customWorkbookView name="ugagn82 - Affichage personnalisé" guid="{393A5D01-195C-4235-B9AD-3B1B3031B186}" mergeInterval="0" personalView="1" maximized="1" windowWidth="1916" windowHeight="795" tabRatio="785" activeSheetId="108"/>
    <customWorkbookView name="Éric GERMAIN - Affichage personnalisé" guid="{ECE1A6C0-27D8-4C8B-9621-1AFB7B02431B}" mergeInterval="0" personalView="1" maximized="1" windowWidth="1680" windowHeight="850" tabRatio="732" activeSheetId="87"/>
    <customWorkbookView name="Johanne BEAUDET - Affichage personnalisé" guid="{26A92FCC-B791-423F-B5F8-96704230A5BC}" mergeInterval="0" personalView="1" maximized="1" windowWidth="1920" windowHeight="795" tabRatio="874" activeSheetId="14"/>
  </customWorkbookViews>
</workbook>
</file>

<file path=xl/calcChain.xml><?xml version="1.0" encoding="utf-8"?>
<calcChain xmlns="http://schemas.openxmlformats.org/spreadsheetml/2006/main">
  <c r="H10" i="126" l="1"/>
  <c r="G10" i="126"/>
  <c r="F10" i="126"/>
  <c r="E10" i="126"/>
  <c r="D10" i="126"/>
  <c r="C10" i="126"/>
  <c r="B10" i="126"/>
  <c r="H10" i="125"/>
  <c r="G10" i="125"/>
  <c r="F10" i="125"/>
  <c r="E10" i="125"/>
  <c r="D10" i="125"/>
  <c r="C10" i="125"/>
  <c r="B10" i="125"/>
  <c r="H17" i="123"/>
  <c r="D17" i="123"/>
  <c r="H15" i="123"/>
  <c r="G15" i="123"/>
  <c r="G17" i="123" s="1"/>
  <c r="F15" i="123"/>
  <c r="F17" i="123" s="1"/>
  <c r="E15" i="123"/>
  <c r="E17" i="123" s="1"/>
  <c r="D15" i="123"/>
  <c r="C15" i="123"/>
  <c r="C17" i="123" s="1"/>
  <c r="B15" i="123"/>
  <c r="B17" i="123" s="1"/>
  <c r="B17" i="124"/>
  <c r="H15" i="124"/>
  <c r="H17" i="124" s="1"/>
  <c r="G15" i="124"/>
  <c r="G17" i="124" s="1"/>
  <c r="F15" i="124"/>
  <c r="F17" i="124" s="1"/>
  <c r="E15" i="124"/>
  <c r="E17" i="124" s="1"/>
  <c r="D15" i="124"/>
  <c r="D17" i="124" s="1"/>
  <c r="C15" i="124"/>
  <c r="C17" i="124" s="1"/>
  <c r="B15" i="124"/>
  <c r="H14" i="121"/>
  <c r="H16" i="121" s="1"/>
  <c r="G14" i="121"/>
  <c r="G16" i="121" s="1"/>
  <c r="F14" i="121"/>
  <c r="F16" i="121" s="1"/>
  <c r="E14" i="121"/>
  <c r="E16" i="121" s="1"/>
  <c r="D14" i="121"/>
  <c r="D16" i="121" s="1"/>
  <c r="C14" i="121"/>
  <c r="C16" i="121" s="1"/>
  <c r="B14" i="121"/>
  <c r="B16" i="121" s="1"/>
  <c r="G16" i="122"/>
  <c r="H14" i="122"/>
  <c r="H16" i="122" s="1"/>
  <c r="G14" i="122"/>
  <c r="F14" i="122"/>
  <c r="F16" i="122" s="1"/>
  <c r="E14" i="122"/>
  <c r="E16" i="122" s="1"/>
  <c r="D14" i="122"/>
  <c r="D16" i="122" s="1"/>
  <c r="C14" i="122"/>
  <c r="C16" i="122" s="1"/>
  <c r="B14" i="122"/>
  <c r="B16" i="122" s="1"/>
  <c r="H15" i="119" a="1"/>
  <c r="H15" i="119" s="1"/>
  <c r="G15" i="119" a="1"/>
  <c r="G15" i="119" s="1"/>
  <c r="F15" i="119" a="1"/>
  <c r="F15" i="119" s="1"/>
  <c r="E15" i="119" a="1"/>
  <c r="E15" i="119" s="1"/>
  <c r="D15" i="119" a="1"/>
  <c r="D15" i="119" s="1"/>
  <c r="C15" i="119" a="1"/>
  <c r="C15" i="119" s="1"/>
  <c r="B15" i="119" a="1"/>
  <c r="B15" i="119" s="1"/>
  <c r="H15" i="120" a="1"/>
  <c r="H15" i="120" s="1"/>
  <c r="G15" i="120" a="1"/>
  <c r="G15" i="120" s="1"/>
  <c r="F15" i="120" a="1"/>
  <c r="F15" i="120" s="1"/>
  <c r="E15" i="120" a="1"/>
  <c r="E15" i="120" s="1"/>
  <c r="D15" i="120" a="1"/>
  <c r="D15" i="120" s="1"/>
  <c r="C15" i="120" a="1"/>
  <c r="C15" i="120" s="1"/>
  <c r="B15" i="120" a="1"/>
  <c r="B15" i="120" s="1"/>
  <c r="H8" i="118" a="1"/>
  <c r="H8" i="118" s="1"/>
  <c r="G8" i="118" a="1"/>
  <c r="G8" i="118" s="1"/>
  <c r="F8" i="118" a="1"/>
  <c r="F8" i="118" s="1"/>
  <c r="E8" i="118" a="1"/>
  <c r="E8" i="118" s="1"/>
  <c r="D8" i="118" a="1"/>
  <c r="D8" i="118" s="1"/>
  <c r="C8" i="118" a="1"/>
  <c r="C8" i="118" s="1"/>
  <c r="B8" i="118" a="1"/>
  <c r="B8" i="118" s="1"/>
  <c r="H8" i="117" a="1"/>
  <c r="H8" i="117" s="1"/>
  <c r="G8" i="117" a="1"/>
  <c r="G8" i="117" s="1"/>
  <c r="F8" i="117" a="1"/>
  <c r="F8" i="117" s="1"/>
  <c r="E8" i="117" a="1"/>
  <c r="E8" i="117" s="1"/>
  <c r="D8" i="117" a="1"/>
  <c r="D8" i="117" s="1"/>
  <c r="C8" i="117" a="1"/>
  <c r="C8" i="117" s="1"/>
  <c r="B8" i="117" a="1"/>
  <c r="B8" i="117" s="1"/>
  <c r="H8" i="115" a="1"/>
  <c r="H8" i="115" s="1"/>
  <c r="G8" i="115" a="1"/>
  <c r="G8" i="115" s="1"/>
  <c r="F8" i="115" a="1"/>
  <c r="F8" i="115" s="1"/>
  <c r="E8" i="115" a="1"/>
  <c r="E8" i="115" s="1"/>
  <c r="D8" i="115" a="1"/>
  <c r="D8" i="115" s="1"/>
  <c r="C8" i="115" a="1"/>
  <c r="C8" i="115" s="1"/>
  <c r="B8" i="115" a="1"/>
  <c r="B8" i="115" s="1"/>
  <c r="H8" i="116" a="1"/>
  <c r="H8" i="116" s="1"/>
  <c r="G8" i="116" a="1"/>
  <c r="G8" i="116" s="1"/>
  <c r="F8" i="116" a="1"/>
  <c r="F8" i="116" s="1"/>
  <c r="E8" i="116" a="1"/>
  <c r="E8" i="116" s="1"/>
  <c r="D8" i="116" a="1"/>
  <c r="D8" i="116" s="1"/>
  <c r="C8" i="116" a="1"/>
  <c r="C8" i="116" s="1"/>
  <c r="B8" i="116" a="1"/>
  <c r="B8" i="116" s="1"/>
  <c r="H7" i="113" a="1"/>
  <c r="H7" i="113" s="1"/>
  <c r="G7" i="113" a="1"/>
  <c r="G7" i="113" s="1"/>
  <c r="F7" i="113" a="1"/>
  <c r="F7" i="113" s="1"/>
  <c r="E7" i="113" a="1"/>
  <c r="E7" i="113" s="1"/>
  <c r="D7" i="113" a="1"/>
  <c r="D7" i="113" s="1"/>
  <c r="C7" i="113" a="1"/>
  <c r="C7" i="113" s="1"/>
  <c r="B7" i="113" a="1"/>
  <c r="B7" i="113" s="1"/>
  <c r="H7" i="114" a="1"/>
  <c r="H7" i="114" s="1"/>
  <c r="G7" i="114" a="1"/>
  <c r="G7" i="114" s="1"/>
  <c r="F7" i="114" a="1"/>
  <c r="F7" i="114" s="1"/>
  <c r="E7" i="114" a="1"/>
  <c r="E7" i="114" s="1"/>
  <c r="D7" i="114" a="1"/>
  <c r="D7" i="114" s="1"/>
  <c r="C7" i="114" a="1"/>
  <c r="C7" i="114" s="1"/>
  <c r="B7" i="114" a="1"/>
  <c r="B7" i="114" s="1"/>
  <c r="H7" i="112" a="1"/>
  <c r="H7" i="112" s="1"/>
  <c r="G7" i="112" a="1"/>
  <c r="G7" i="112" s="1"/>
  <c r="F7" i="112" a="1"/>
  <c r="F7" i="112" s="1"/>
  <c r="E7" i="112" a="1"/>
  <c r="E7" i="112" s="1"/>
  <c r="D7" i="112" a="1"/>
  <c r="D7" i="112" s="1"/>
  <c r="C7" i="112" a="1"/>
  <c r="C7" i="112" s="1"/>
  <c r="B7" i="112" a="1"/>
  <c r="B7" i="112" s="1"/>
  <c r="H7" i="111" a="1"/>
  <c r="H7" i="111" s="1"/>
  <c r="G7" i="111" a="1"/>
  <c r="G7" i="111" s="1"/>
  <c r="F7" i="111" a="1"/>
  <c r="F7" i="111" s="1"/>
  <c r="E7" i="111"/>
  <c r="E7" i="111" a="1"/>
  <c r="D7" i="111" a="1"/>
  <c r="D7" i="111" s="1"/>
  <c r="C7" i="111" a="1"/>
  <c r="C7" i="111" s="1"/>
  <c r="B7" i="111" a="1"/>
  <c r="B7" i="111" s="1"/>
  <c r="H25" i="110" a="1"/>
  <c r="H25" i="110" s="1"/>
  <c r="G25" i="110" a="1"/>
  <c r="G25" i="110" s="1"/>
  <c r="F25" i="110" a="1"/>
  <c r="F25" i="110" s="1"/>
  <c r="E25" i="110" a="1"/>
  <c r="E25" i="110" s="1"/>
  <c r="D25" i="110" a="1"/>
  <c r="D25" i="110" s="1"/>
  <c r="C25" i="110" a="1"/>
  <c r="C25" i="110" s="1"/>
  <c r="B25" i="110" a="1"/>
  <c r="B25" i="110" s="1"/>
  <c r="H25" i="109" a="1"/>
  <c r="H25" i="109" s="1"/>
  <c r="G25" i="109"/>
  <c r="G25" i="109" a="1"/>
  <c r="F25" i="109" a="1"/>
  <c r="F25" i="109" s="1"/>
  <c r="E25" i="109" a="1"/>
  <c r="E25" i="109" s="1"/>
  <c r="D25" i="109" a="1"/>
  <c r="D25" i="109" s="1"/>
  <c r="C25" i="109" a="1"/>
  <c r="C25" i="109" s="1"/>
  <c r="B25" i="109" a="1"/>
  <c r="B25" i="109" s="1"/>
  <c r="H15" i="107"/>
  <c r="G15" i="107"/>
  <c r="F15" i="107" a="1"/>
  <c r="F15" i="107" s="1"/>
  <c r="E15" i="107" a="1"/>
  <c r="E15" i="107" s="1"/>
  <c r="D15" i="107" a="1"/>
  <c r="D15" i="107" s="1"/>
  <c r="C15" i="107" a="1"/>
  <c r="C15" i="107" s="1"/>
  <c r="B15" i="107" a="1"/>
  <c r="B15" i="107" s="1"/>
  <c r="H24" i="106" l="1" a="1"/>
  <c r="H24" i="106"/>
  <c r="G24" i="106" a="1"/>
  <c r="G24" i="106"/>
  <c r="F24" i="106" a="1"/>
  <c r="F24" i="106"/>
  <c r="E24" i="106" a="1"/>
  <c r="E24" i="106"/>
  <c r="D24" i="106" a="1"/>
  <c r="D24" i="106"/>
  <c r="C24" i="106" a="1"/>
  <c r="C24" i="106"/>
  <c r="B24" i="106" a="1"/>
  <c r="B24" i="106"/>
  <c r="H15" i="106" a="1"/>
  <c r="H15" i="106"/>
  <c r="G15" i="106" a="1"/>
  <c r="G15" i="106"/>
  <c r="F15" i="106" a="1"/>
  <c r="F15" i="106"/>
  <c r="E15" i="106" a="1"/>
  <c r="E15" i="106"/>
  <c r="D15" i="106" a="1"/>
  <c r="D15" i="106"/>
  <c r="C15" i="106" a="1"/>
  <c r="C15" i="106"/>
  <c r="B15" i="106" a="1"/>
  <c r="B15" i="106"/>
  <c r="H24" i="105" a="1"/>
  <c r="H24" i="105"/>
  <c r="G24" i="105" a="1"/>
  <c r="G24" i="105"/>
  <c r="F24" i="105" a="1"/>
  <c r="F24" i="105"/>
  <c r="E24" i="105" a="1"/>
  <c r="E24" i="105"/>
  <c r="D24" i="105" a="1"/>
  <c r="D24" i="105"/>
  <c r="C24" i="105" a="1"/>
  <c r="C24" i="105"/>
  <c r="B24" i="105" a="1"/>
  <c r="B24" i="105"/>
  <c r="H15" i="105" a="1"/>
  <c r="H15" i="105"/>
  <c r="G15" i="105" a="1"/>
  <c r="G15" i="105"/>
  <c r="F15" i="105" a="1"/>
  <c r="F15" i="105"/>
  <c r="E15" i="105" a="1"/>
  <c r="E15" i="105"/>
  <c r="D15" i="105" a="1"/>
  <c r="D15" i="105"/>
  <c r="C15" i="105" a="1"/>
  <c r="C15" i="105"/>
  <c r="B15" i="105" a="1"/>
  <c r="B15" i="105"/>
  <c r="F8" i="84"/>
  <c r="E8" i="84"/>
  <c r="E20" i="84"/>
  <c r="E25" i="84" s="1"/>
  <c r="C8" i="84"/>
  <c r="F15" i="83"/>
  <c r="E15" i="83"/>
  <c r="B7" i="78"/>
  <c r="H77" i="76"/>
  <c r="G77" i="76"/>
  <c r="H25" i="76"/>
  <c r="F77" i="76"/>
  <c r="F25" i="76"/>
  <c r="C77" i="76"/>
  <c r="E51" i="76"/>
  <c r="D51" i="76"/>
  <c r="D25" i="76"/>
  <c r="E25" i="76"/>
  <c r="B25" i="76"/>
  <c r="F22" i="75" a="1"/>
  <c r="F22" i="75" s="1"/>
  <c r="C22" i="75" a="1"/>
  <c r="H22" i="75" a="1"/>
  <c r="H15" i="13" a="1"/>
  <c r="H15" i="13" s="1"/>
  <c r="F10" i="74"/>
  <c r="F15" i="13"/>
  <c r="B22" i="75" a="1"/>
  <c r="E10" i="74"/>
  <c r="C10" i="74"/>
  <c r="B10" i="74"/>
  <c r="E15" i="13" a="1"/>
  <c r="D15" i="13" a="1"/>
  <c r="C21" i="6"/>
  <c r="E15" i="5" a="1"/>
  <c r="D7" i="8" a="1"/>
  <c r="D7" i="8" s="1"/>
  <c r="C15" i="4" a="1"/>
  <c r="C15" i="4" s="1"/>
  <c r="H8" i="12" a="1"/>
  <c r="H8" i="12" s="1"/>
  <c r="H7" i="8" a="1"/>
  <c r="H7" i="8" s="1"/>
  <c r="H15" i="4" a="1"/>
  <c r="G15" i="4" a="1"/>
  <c r="G15" i="4" s="1"/>
  <c r="B10" i="83"/>
  <c r="C10" i="83"/>
  <c r="D10" i="83"/>
  <c r="E10" i="83"/>
  <c r="G10" i="83"/>
  <c r="G13" i="83"/>
  <c r="H13" i="83"/>
  <c r="H15" i="83" s="1"/>
  <c r="D15" i="83"/>
  <c r="H51" i="76"/>
  <c r="D77" i="76"/>
  <c r="G22" i="75" a="1"/>
  <c r="B15" i="13" a="1"/>
  <c r="C15" i="13" a="1"/>
  <c r="C15" i="13" s="1"/>
  <c r="G15" i="13" a="1"/>
  <c r="B8" i="12" a="1"/>
  <c r="C8" i="12" a="1"/>
  <c r="C8" i="12" s="1"/>
  <c r="D8" i="12" a="1"/>
  <c r="D8" i="12" s="1"/>
  <c r="E8" i="12" a="1"/>
  <c r="F8" i="12" a="1"/>
  <c r="G8" i="12" a="1"/>
  <c r="G8" i="12" s="1"/>
  <c r="B8" i="11" a="1"/>
  <c r="B8" i="11" s="1"/>
  <c r="C8" i="11" a="1"/>
  <c r="C8" i="11" s="1"/>
  <c r="D8" i="11" a="1"/>
  <c r="D8" i="11" s="1"/>
  <c r="E8" i="11" a="1"/>
  <c r="F8" i="11" a="1"/>
  <c r="F8" i="11" s="1"/>
  <c r="G8" i="11" a="1"/>
  <c r="H8" i="11" a="1"/>
  <c r="H8" i="11" s="1"/>
  <c r="B7" i="10" a="1"/>
  <c r="C7" i="10" a="1"/>
  <c r="D7" i="10" a="1"/>
  <c r="D7" i="10" s="1"/>
  <c r="E7" i="10" a="1"/>
  <c r="E7" i="10" s="1"/>
  <c r="F7" i="10" a="1"/>
  <c r="F7" i="10" s="1"/>
  <c r="G7" i="10" a="1"/>
  <c r="G7" i="10" s="1"/>
  <c r="H7" i="10" a="1"/>
  <c r="H7" i="10" s="1"/>
  <c r="C14" i="9"/>
  <c r="B7" i="8" a="1"/>
  <c r="B7" i="8" s="1"/>
  <c r="C7" i="8" a="1"/>
  <c r="E7" i="8" a="1"/>
  <c r="F7" i="8" a="1"/>
  <c r="F7" i="8" s="1"/>
  <c r="G7" i="8" a="1"/>
  <c r="G7" i="8" s="1"/>
  <c r="B25" i="7" a="1"/>
  <c r="B25" i="7" s="1"/>
  <c r="C25" i="7" a="1"/>
  <c r="D25" i="7" a="1"/>
  <c r="E25" i="7" a="1"/>
  <c r="E25" i="7" s="1"/>
  <c r="F25" i="7" a="1"/>
  <c r="G25" i="7" a="1"/>
  <c r="G25" i="7" s="1"/>
  <c r="H25" i="7" a="1"/>
  <c r="C31" i="6"/>
  <c r="B15" i="4" a="1"/>
  <c r="B15" i="4" s="1"/>
  <c r="D15" i="4" a="1"/>
  <c r="D15" i="4" s="1"/>
  <c r="E15" i="4" a="1"/>
  <c r="F15" i="4" a="1"/>
  <c r="B24" i="4" a="1"/>
  <c r="B24" i="4" s="1"/>
  <c r="C24" i="4" a="1"/>
  <c r="C24" i="4" s="1"/>
  <c r="D24" i="4" a="1"/>
  <c r="D24" i="4" s="1"/>
  <c r="E24" i="4" a="1"/>
  <c r="E24" i="4" s="1"/>
  <c r="F24" i="4" a="1"/>
  <c r="F24" i="4" s="1"/>
  <c r="G24" i="4" a="1"/>
  <c r="G24" i="4"/>
  <c r="H24" i="4" a="1"/>
  <c r="H24" i="4" s="1"/>
  <c r="G25" i="76"/>
  <c r="H7" i="78"/>
  <c r="C25" i="76"/>
  <c r="G51" i="76"/>
  <c r="F7" i="78"/>
  <c r="C7" i="78"/>
  <c r="B77" i="76"/>
  <c r="D22" i="75" a="1"/>
  <c r="D22" i="75" s="1"/>
  <c r="E22" i="75" a="1"/>
  <c r="B51" i="76"/>
  <c r="E22" i="75"/>
  <c r="F10" i="83"/>
  <c r="F12" i="83" s="1"/>
  <c r="E7" i="78"/>
  <c r="E8" i="11"/>
  <c r="B8" i="12"/>
  <c r="C7" i="10"/>
  <c r="C25" i="7"/>
  <c r="B21" i="6"/>
  <c r="D25" i="7"/>
  <c r="E77" i="76"/>
  <c r="B8" i="84"/>
  <c r="B20" i="84"/>
  <c r="B25" i="84" s="1"/>
  <c r="C20" i="84"/>
  <c r="C25" i="84" s="1"/>
  <c r="H25" i="7"/>
  <c r="B15" i="83"/>
  <c r="F20" i="84"/>
  <c r="F25" i="84"/>
  <c r="C15" i="5" a="1"/>
  <c r="D15" i="5" a="1"/>
  <c r="D15" i="5" s="1"/>
  <c r="F15" i="5" a="1"/>
  <c r="G15" i="5" a="1"/>
  <c r="G15" i="5" s="1"/>
  <c r="H15" i="5" a="1"/>
  <c r="B15" i="5" a="1"/>
  <c r="B15" i="5" s="1"/>
  <c r="C7" i="8"/>
  <c r="C15" i="83"/>
  <c r="E15" i="13"/>
  <c r="E21" i="6"/>
  <c r="F8" i="12"/>
  <c r="F21" i="6"/>
  <c r="H21" i="6"/>
  <c r="E7" i="8"/>
  <c r="D21" i="6"/>
  <c r="B7" i="10"/>
  <c r="G21" i="6"/>
  <c r="C15" i="5"/>
  <c r="G15" i="83"/>
  <c r="C51" i="76"/>
  <c r="F51" i="76"/>
  <c r="G7" i="78"/>
  <c r="E8" i="12"/>
  <c r="H10" i="74"/>
  <c r="F15" i="5"/>
  <c r="H15" i="5"/>
  <c r="D7" i="78"/>
  <c r="E15" i="5"/>
  <c r="D15" i="13"/>
  <c r="D10" i="74"/>
  <c r="G8" i="11"/>
  <c r="H15" i="4"/>
  <c r="F15" i="4"/>
  <c r="E15" i="4"/>
  <c r="B15" i="13"/>
  <c r="H10" i="83"/>
  <c r="G10" i="74"/>
  <c r="D8" i="84"/>
  <c r="D20" i="84" s="1"/>
  <c r="D25" i="84" s="1"/>
  <c r="G15" i="13"/>
  <c r="F25" i="7"/>
  <c r="C22" i="75"/>
  <c r="G22" i="75"/>
  <c r="B22" i="75"/>
  <c r="H22" i="75"/>
</calcChain>
</file>

<file path=xl/sharedStrings.xml><?xml version="1.0" encoding="utf-8"?>
<sst xmlns="http://schemas.openxmlformats.org/spreadsheetml/2006/main" count="1029" uniqueCount="386">
  <si>
    <t>SÉCURITÉ PUBLIQUE – GLOBAL</t>
  </si>
  <si>
    <t>Arriérés de taxes</t>
  </si>
  <si>
    <t>Fonds d'amortissement</t>
  </si>
  <si>
    <t>Encaisse et autres intérêts</t>
  </si>
  <si>
    <t>Cession d'éléments d'actif</t>
  </si>
  <si>
    <t>Contributions des organismes municipaux</t>
  </si>
  <si>
    <t>Régimes de retraite</t>
  </si>
  <si>
    <t>Réserve financière de l'eau</t>
  </si>
  <si>
    <t>Contributions corporatives aux organismes</t>
  </si>
  <si>
    <t>Services courants</t>
  </si>
  <si>
    <t>Services passés</t>
  </si>
  <si>
    <t>Frais de financement corporatifs</t>
  </si>
  <si>
    <t>Frais de financement additionnels</t>
  </si>
  <si>
    <t>Remboursement de la dette à long terme corporative</t>
  </si>
  <si>
    <t>Remboursement additionnel de la dette à long terme</t>
  </si>
  <si>
    <t>Charges sociales et autres cotisations</t>
  </si>
  <si>
    <t>Dépenses générales</t>
  </si>
  <si>
    <t>Service de l'eau</t>
  </si>
  <si>
    <t>Alimentation en eau potable</t>
  </si>
  <si>
    <t>Dettes de la voirie artérielle (2006-2008)</t>
  </si>
  <si>
    <t>Service des premiers répondants</t>
  </si>
  <si>
    <t>Tarifaire (compteurs d'eau)</t>
  </si>
  <si>
    <t>Financement des investissements admissibles à la TECQ</t>
  </si>
  <si>
    <t>Financement des investissements admissibles au FCCQ</t>
  </si>
  <si>
    <t>Droits sur les divertissements</t>
  </si>
  <si>
    <t>Dépenses de financement corporatives</t>
  </si>
  <si>
    <t>Dépenses communes</t>
  </si>
  <si>
    <t>Dépenses de contributions</t>
  </si>
  <si>
    <t>Cadres de gestion</t>
  </si>
  <si>
    <t>Contremaîtres</t>
  </si>
  <si>
    <t>Professionnels</t>
  </si>
  <si>
    <t>Cols blancs</t>
  </si>
  <si>
    <t>Cols bleus</t>
  </si>
  <si>
    <t>Pompiers</t>
  </si>
  <si>
    <t>Policiers</t>
  </si>
  <si>
    <t>Préposés aux traverses d'écoliers</t>
  </si>
  <si>
    <t>Juges</t>
  </si>
  <si>
    <t>ÉVOLUTION DE LA RÉMUNÉRATION GLOBALE</t>
  </si>
  <si>
    <t>Élus</t>
  </si>
  <si>
    <t>Ville de Montréal</t>
  </si>
  <si>
    <t>PTI</t>
  </si>
  <si>
    <t>Ahuntsic-Cartierville</t>
  </si>
  <si>
    <t>Côte-des-Neiges–Notre-Dame-de-Grâce</t>
  </si>
  <si>
    <t>Lachine</t>
  </si>
  <si>
    <t>LaSalle</t>
  </si>
  <si>
    <t>Mercier–Hochelaga-Maisonneuve</t>
  </si>
  <si>
    <t>Montréal-Nord</t>
  </si>
  <si>
    <t>Outremont</t>
  </si>
  <si>
    <t>Pierrefonds-Roxboro</t>
  </si>
  <si>
    <t>Plateau-Mont-Royal</t>
  </si>
  <si>
    <t>Rivière-des-Prairies–Pointe-aux-Trembles</t>
  </si>
  <si>
    <t>Excédent (déficit) de fonctionnement à des fins fiscales</t>
  </si>
  <si>
    <t>Fonction-nement</t>
  </si>
  <si>
    <t>Services de la direction générale</t>
  </si>
  <si>
    <t>Autres services administratifs</t>
  </si>
  <si>
    <t>AMENDES ET PÉNALITÉS – GLOBAL</t>
  </si>
  <si>
    <t>SERVICES INSTITUTIONNELS – GLOBAL</t>
  </si>
  <si>
    <t>Rosemont–La Petite-Patrie</t>
  </si>
  <si>
    <t>Saint-Laurent</t>
  </si>
  <si>
    <t>Saint-Léonard</t>
  </si>
  <si>
    <t>Sud-Ouest</t>
  </si>
  <si>
    <t>Ville-Marie</t>
  </si>
  <si>
    <t>Villeray–Saint-Michel–Parc-Extension</t>
  </si>
  <si>
    <t xml:space="preserve">Technologies de l'information </t>
  </si>
  <si>
    <t>RÉPARTITION DE L'EFFECTIF</t>
  </si>
  <si>
    <t xml:space="preserve"> </t>
  </si>
  <si>
    <t>Transport</t>
  </si>
  <si>
    <t>Hygiène du milieu</t>
  </si>
  <si>
    <t>Santé et bien-être</t>
  </si>
  <si>
    <t>Aménagement, urbanisme et développement</t>
  </si>
  <si>
    <t>Quotes-parts pour le financement des activités de l'agglomération</t>
  </si>
  <si>
    <t>Anjou</t>
  </si>
  <si>
    <t>L'Île-Bizard–Sainte-Geneviève</t>
  </si>
  <si>
    <t>Verdun</t>
  </si>
  <si>
    <t>Montant présenté dans le budget des arrondissements et également dans 
les revenus corporatifs</t>
  </si>
  <si>
    <t>SOURCES DE FINANCEMENT DES ARRONDISSEMENTS</t>
  </si>
  <si>
    <t>Sources de financement</t>
  </si>
  <si>
    <t>Total – Arrondissements</t>
  </si>
  <si>
    <t>QUALITÉ DE VIE</t>
  </si>
  <si>
    <t>Services administratifs</t>
  </si>
  <si>
    <t>Direction générale</t>
  </si>
  <si>
    <t>Vérificateur général</t>
  </si>
  <si>
    <t>Ressources humaines</t>
  </si>
  <si>
    <t>Finances</t>
  </si>
  <si>
    <t>Sécurité incendie</t>
  </si>
  <si>
    <t>Affaires juridiques</t>
  </si>
  <si>
    <t>Technologies de l'information</t>
  </si>
  <si>
    <t>Évaluation foncière</t>
  </si>
  <si>
    <t>Approvisionnement</t>
  </si>
  <si>
    <t>Greffe</t>
  </si>
  <si>
    <t>Matériel roulant et ateliers</t>
  </si>
  <si>
    <t>Gestion et planification immobilière</t>
  </si>
  <si>
    <t>Culture</t>
  </si>
  <si>
    <t>Espace pour la vie</t>
  </si>
  <si>
    <t>Développement économique</t>
  </si>
  <si>
    <t>Environnement</t>
  </si>
  <si>
    <t>Sécurité publique</t>
  </si>
  <si>
    <t>Police</t>
  </si>
  <si>
    <t>Bureau de l'inspecteur général</t>
  </si>
  <si>
    <t>Commission de la fonction publique</t>
  </si>
  <si>
    <t>Commission des services électriques</t>
  </si>
  <si>
    <t>Concertation des arrondissements</t>
  </si>
  <si>
    <t>Eau</t>
  </si>
  <si>
    <t>Infrastructures, voirie et transports</t>
  </si>
  <si>
    <t>Performance organisationnelle</t>
  </si>
  <si>
    <t>Secrétariat de liaison</t>
  </si>
  <si>
    <t>Réel</t>
  </si>
  <si>
    <t>Budget</t>
  </si>
  <si>
    <t>Frais de financement</t>
  </si>
  <si>
    <t>Autres</t>
  </si>
  <si>
    <t>REVENUS</t>
  </si>
  <si>
    <t>Taxes</t>
  </si>
  <si>
    <t>Paiements tenant lieu de taxes</t>
  </si>
  <si>
    <t>Quotes-parts</t>
  </si>
  <si>
    <t>Transferts</t>
  </si>
  <si>
    <t>Services rendus</t>
  </si>
  <si>
    <t>Imposition de droits</t>
  </si>
  <si>
    <t>Amendes et pénalités</t>
  </si>
  <si>
    <t>Intérêts</t>
  </si>
  <si>
    <t>Autres revenus</t>
  </si>
  <si>
    <t>DÉPENSES</t>
  </si>
  <si>
    <t>Dépenses par secteurs d'activités</t>
  </si>
  <si>
    <t>Cotisations de l'employeur</t>
  </si>
  <si>
    <t>SURPLUS DE L'EXERCICE</t>
  </si>
  <si>
    <t>Élimination des transactions internes</t>
  </si>
  <si>
    <t>Élimination des transactions interentités</t>
  </si>
  <si>
    <t>Affectation des réserves et fonds</t>
  </si>
  <si>
    <t>Remboursement de la dette à long terme</t>
  </si>
  <si>
    <t>Taxes foncières générales</t>
  </si>
  <si>
    <t>Gestion de l'eau potable et des eaux usées</t>
  </si>
  <si>
    <t>Gestion des matières résiduelles</t>
  </si>
  <si>
    <t>Contributions au service de la dette</t>
  </si>
  <si>
    <t>Centres d'urgence 911</t>
  </si>
  <si>
    <t>Taxe sur l'immatriculation</t>
  </si>
  <si>
    <t>Taxe sur le stationnement</t>
  </si>
  <si>
    <t>Taxe relative à la voirie</t>
  </si>
  <si>
    <t>Financement à long terme – SOFIL-STM</t>
  </si>
  <si>
    <t>Gouvernement du Québec et ses entreprises</t>
  </si>
  <si>
    <t>Réseaux de la santé et de l'éducation</t>
  </si>
  <si>
    <t>Gouvernements étrangers et organismes internationaux</t>
  </si>
  <si>
    <t>Gouvernement du Canada et ses entreprises</t>
  </si>
  <si>
    <t>Organismes municipaux</t>
  </si>
  <si>
    <t>Beaconsfield</t>
  </si>
  <si>
    <t>Côte-Saint-Luc</t>
  </si>
  <si>
    <t>Dollard-Des Ormeaux</t>
  </si>
  <si>
    <t>Dorval</t>
  </si>
  <si>
    <t>Hampstead</t>
  </si>
  <si>
    <t>L'Île-Dorval</t>
  </si>
  <si>
    <t>Kirkland</t>
  </si>
  <si>
    <t>Mont-Royal</t>
  </si>
  <si>
    <t>Montréal-Est</t>
  </si>
  <si>
    <t>Montréal-Ouest</t>
  </si>
  <si>
    <t>Pointe-Claire</t>
  </si>
  <si>
    <t>Senneville</t>
  </si>
  <si>
    <t>Sainte-Anne-de-Bellevue</t>
  </si>
  <si>
    <t>Westmount</t>
  </si>
  <si>
    <t>Contribution au service de la dette</t>
  </si>
  <si>
    <t>Compensation relative au pacte fiscal</t>
  </si>
  <si>
    <t>Soutien financier au rôle de métropole du Québec</t>
  </si>
  <si>
    <t>Activités d'immobilisations</t>
  </si>
  <si>
    <t>Projet des premiers répondants</t>
  </si>
  <si>
    <t>Loisirs et culture</t>
  </si>
  <si>
    <t>Rénovation urbaine</t>
  </si>
  <si>
    <t>Sécurité publique (police)</t>
  </si>
  <si>
    <t>Services rendus aux organismes municipaux</t>
  </si>
  <si>
    <t>Autres services rendus</t>
  </si>
  <si>
    <t>Droits sur les mutations immobilières</t>
  </si>
  <si>
    <t>Licences et permis</t>
  </si>
  <si>
    <t>Arrondissements</t>
  </si>
  <si>
    <t xml:space="preserve">Services institutionnels   </t>
  </si>
  <si>
    <t xml:space="preserve">Développement   </t>
  </si>
  <si>
    <t>Qualité de vie</t>
  </si>
  <si>
    <t>Service de la dette brute</t>
  </si>
  <si>
    <t>Affectation – Remboursement de capital</t>
  </si>
  <si>
    <t>Société de transport de Montréal</t>
  </si>
  <si>
    <t>Agence métropolitaine de transport</t>
  </si>
  <si>
    <t>Communauté métropolitaine de Montréal</t>
  </si>
  <si>
    <t>Conseil des arts</t>
  </si>
  <si>
    <t>Sociétés de développement commercial</t>
  </si>
  <si>
    <t>Société du parc Jean-Drapeau</t>
  </si>
  <si>
    <t>Société d'habitation et de développement de Montréal</t>
  </si>
  <si>
    <t>Bureau du taxi de Montréal</t>
  </si>
  <si>
    <t>Office de consultation publique de Montréal</t>
  </si>
  <si>
    <t>Ombudsman</t>
  </si>
  <si>
    <t>Comité organisateur des jeux pompiers-policiers</t>
  </si>
  <si>
    <t>Montréal international – FODIM</t>
  </si>
  <si>
    <t>Office municipal d'habitation de Montréal</t>
  </si>
  <si>
    <t>Société de gestion Marie-Victorin</t>
  </si>
  <si>
    <t>Corporation d'habitation Jeanne-Mance</t>
  </si>
  <si>
    <t>Services institutionnels</t>
  </si>
  <si>
    <t>Affectations</t>
  </si>
  <si>
    <t>Total</t>
  </si>
  <si>
    <t>Rémunération</t>
  </si>
  <si>
    <t xml:space="preserve">Dépenses communes   </t>
  </si>
  <si>
    <t>Conseil 
d'agglomération</t>
  </si>
  <si>
    <t>Conseil 
municipal</t>
  </si>
  <si>
    <t>Affectation – Montants à pourvoir – Régimes de retraite – Mesures d'allègement</t>
  </si>
  <si>
    <t>Affectation – Montants à pourvoir – Régimes de retraite – Autres</t>
  </si>
  <si>
    <t>Affectation – Montants à pourvoir – TVQ</t>
  </si>
  <si>
    <t>Affectation – Excédent de fonctionnement</t>
  </si>
  <si>
    <t>Autres dépenses corporatives</t>
  </si>
  <si>
    <t>Contributions corporatives AGGLO</t>
  </si>
  <si>
    <t>Affectation de revenus</t>
  </si>
  <si>
    <t>Violence conjugale</t>
  </si>
  <si>
    <t>Structures autorisées 
(A-P.)</t>
  </si>
  <si>
    <t>Avantages sociaux</t>
  </si>
  <si>
    <t>Total de la rémunération globale</t>
  </si>
  <si>
    <t>Main-d'œuvre capitalisée</t>
  </si>
  <si>
    <t>Paiement au comptant</t>
  </si>
  <si>
    <t>Emprunts</t>
  </si>
  <si>
    <t>Paiement comptant des immobilisations et fonds réservés</t>
  </si>
  <si>
    <t>Excédent de fonctionnement affecté</t>
  </si>
  <si>
    <t>Charges constatées à financer ou à pourvoir</t>
  </si>
  <si>
    <t>Redéploiement des ressources et dépenses relatives aux régimes de retraite</t>
  </si>
  <si>
    <t>Crédits pour dépenses contingentes</t>
  </si>
  <si>
    <t>Pertes possibles dans la perception</t>
  </si>
  <si>
    <t>Prêt d'employés au MESS</t>
  </si>
  <si>
    <t>Développement du réseau des bibliothèques</t>
  </si>
  <si>
    <t>Prêt d'employés à la société Stationnement de Montréal</t>
  </si>
  <si>
    <t>Prêt d'employés au Bureau du taxi de Montréal</t>
  </si>
  <si>
    <t>Revenus</t>
  </si>
  <si>
    <t>Affectation – Mesures transitoires</t>
  </si>
  <si>
    <t>Administration générale</t>
  </si>
  <si>
    <t>CMM</t>
  </si>
  <si>
    <t>Dépenses générales d'administration</t>
  </si>
  <si>
    <t>Bureau des régimes de retraite</t>
  </si>
  <si>
    <t>Paiement au comptant d'immobilisations</t>
  </si>
  <si>
    <t>Total – Taxes</t>
  </si>
  <si>
    <t>Total – Paiements tenant lieu de taxes</t>
  </si>
  <si>
    <t>Total – Quotes-parts</t>
  </si>
  <si>
    <t>Quotes-parts des villes liées</t>
  </si>
  <si>
    <t>Total – Quotes-parts des villes liées</t>
  </si>
  <si>
    <t xml:space="preserve">Transferts      </t>
  </si>
  <si>
    <t>Total – Transferts</t>
  </si>
  <si>
    <t>Total – Services rendus</t>
  </si>
  <si>
    <t>Total – Imposition de droits</t>
  </si>
  <si>
    <t xml:space="preserve">Intérêts   </t>
  </si>
  <si>
    <t>Total – Intérêts</t>
  </si>
  <si>
    <t xml:space="preserve">Autres revenus   </t>
  </si>
  <si>
    <t>Total – Autres revenus</t>
  </si>
  <si>
    <t xml:space="preserve">Affectations de revenus   </t>
  </si>
  <si>
    <t>Total – Service de la dette brute</t>
  </si>
  <si>
    <t>Total – Frais de financement additionnels</t>
  </si>
  <si>
    <t>Total – Remboursement additionnel de la dette à long terme</t>
  </si>
  <si>
    <t>Affectation – Paiement au comptant et réserves – Voirie</t>
  </si>
  <si>
    <t>Affectation – Paiement au comptant et réserves – Immobilisations</t>
  </si>
  <si>
    <t>Total – Paiement au comptant d'immobilisations</t>
  </si>
  <si>
    <t>Affectation – Sites contaminés</t>
  </si>
  <si>
    <t>Total – Contributions corporatives aux organismes</t>
  </si>
  <si>
    <t>Transactions à éliminer</t>
  </si>
  <si>
    <t>Total – Transactions à éliminer</t>
  </si>
  <si>
    <t>Total – Services administratifs</t>
  </si>
  <si>
    <t>Total – Sécurité publique</t>
  </si>
  <si>
    <t>Total – Services institutionnels</t>
  </si>
  <si>
    <t>Total – Qualité de vie</t>
  </si>
  <si>
    <t>Total – Effectif</t>
  </si>
  <si>
    <t>Total – Régimes de retraite</t>
  </si>
  <si>
    <t>Total – Cotisations de l'employeur</t>
  </si>
  <si>
    <t>Total – Rémunération globale</t>
  </si>
  <si>
    <t>Programmes de financements pluriannuels</t>
  </si>
  <si>
    <t>Total – Amendes et pénalités</t>
  </si>
  <si>
    <t>Pointe-à-Callière</t>
  </si>
  <si>
    <t>Autres
Revenus</t>
  </si>
  <si>
    <t>Budget 2018</t>
  </si>
  <si>
    <t>Total – Revenus</t>
  </si>
  <si>
    <t>Total – Dépenses par secteurs d'activités</t>
  </si>
  <si>
    <t>Total – Dépenses de financement</t>
  </si>
  <si>
    <t>Total – Autres dépenses corporatives</t>
  </si>
  <si>
    <t>TAXES ET PAIEMENTS TENANT LIEU DE TAXES – GLOBAL</t>
  </si>
  <si>
    <t>TAXES ET PAIEMENTS TENANT LIEU DE TAXES – MUNICIPAL</t>
  </si>
  <si>
    <t>TAXES ET PAIEMENTS TENANT LIEU DE TAXES – AGGLOMÉRATION</t>
  </si>
  <si>
    <t>QUOTES-PARTS – GLOBAL</t>
  </si>
  <si>
    <t>QUOTES-PARTS – AGGLOMÉRATION</t>
  </si>
  <si>
    <t>TRANSFERTS – GLOBAL</t>
  </si>
  <si>
    <t>TRANSFERTS – MUNICIPAL</t>
  </si>
  <si>
    <t>TRANSFERTS – AGGLOMÉRATION</t>
  </si>
  <si>
    <t>SERVICES RENDUS – GLOBAL</t>
  </si>
  <si>
    <t>SERVICES RENDUS – MUNICIPAL</t>
  </si>
  <si>
    <t>SERVICES RENDUS – AGGLOMÉRATION</t>
  </si>
  <si>
    <t>Contraventions – Circulation et stationnement</t>
  </si>
  <si>
    <t>Autres – Amendes et pénalités</t>
  </si>
  <si>
    <t>INTÉRÊTS – GLOBAL</t>
  </si>
  <si>
    <t>INTÉRÊTS – MUNICIPAL</t>
  </si>
  <si>
    <t>INTÉRÊTS – AGGLOMÉRATION</t>
  </si>
  <si>
    <t>AUTRES REVENUS – GLOBAL</t>
  </si>
  <si>
    <t>AUTRES REVENUS – MUNICIPAL</t>
  </si>
  <si>
    <t>AUTRES REVENUS – AGGLOMÉRATION</t>
  </si>
  <si>
    <t>AFFECTATIONS DE REVENUS – GLOBAL</t>
  </si>
  <si>
    <t>Financement à long terme – Autres</t>
  </si>
  <si>
    <t>AFFECTATIONS DE REVENUS – MUNICIPAL</t>
  </si>
  <si>
    <t>AFFECTATIONS DE REVENUS – AGGLOMÉRATION</t>
  </si>
  <si>
    <t>Excédent de fonctionnement – Élections</t>
  </si>
  <si>
    <t>ARRONDISSEMENTS – GLOBAL</t>
  </si>
  <si>
    <t>Total – Frais de financement</t>
  </si>
  <si>
    <t>FRAIS DE FINANCEMENT – MUNICIPAL</t>
  </si>
  <si>
    <t>FRAIS DE FINANCEMENT – AGGLOMÉRATION</t>
  </si>
  <si>
    <t>Total – Remboursement de la dette à long terme</t>
  </si>
  <si>
    <t>REMBOURSEMENT DE LA DETTE À LONG TERME – MUNICIPAL</t>
  </si>
  <si>
    <t>REMBOURSEMENT DE LA DETTE À LONG TERME – AGGLOMÉRATION</t>
  </si>
  <si>
    <t>DÉPENSES COMMUNES – GLOBAL</t>
  </si>
  <si>
    <t>Total – Dépenses communes</t>
  </si>
  <si>
    <t>CONTRIBUTIONS AUX ORGANISMES – GLOBAL</t>
  </si>
  <si>
    <r>
      <t>Organisation des festivités du 375</t>
    </r>
    <r>
      <rPr>
        <vertAlign val="superscript"/>
        <sz val="10"/>
        <rFont val="Calibri"/>
        <family val="2"/>
      </rPr>
      <t>e</t>
    </r>
    <r>
      <rPr>
        <sz val="10"/>
        <rFont val="Calibri"/>
        <family val="2"/>
      </rPr>
      <t xml:space="preserve"> de Montréal</t>
    </r>
  </si>
  <si>
    <t>CONTRIBUTIONS AUX ORGANISMES – MUNICIPAL</t>
  </si>
  <si>
    <t>CONTRIBUTIONS AUX ORGANISMES – AGGLO</t>
  </si>
  <si>
    <t xml:space="preserve">BIXI – Montréal </t>
  </si>
  <si>
    <t>TRANSACTIONS À ÉLIMINER – GLOBAL</t>
  </si>
  <si>
    <t>Total – Rémunération et cotisations de l'employeur</t>
  </si>
  <si>
    <t>Total – Main-d'œuvre capitalisée</t>
  </si>
  <si>
    <t>Total – Sources de financement</t>
  </si>
  <si>
    <t>Transactions interentités
à éliminer</t>
  </si>
  <si>
    <t>Transactions interentités 
à éliminer</t>
  </si>
  <si>
    <r>
      <t xml:space="preserve">PAIEMENT AU COMPTANT D'IMMOBILISATIONS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MUNICIPAL</t>
    </r>
  </si>
  <si>
    <r>
      <t xml:space="preserve">PAIEMENT AU COMPTANT D'IMMOBILISATIONS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AGGLOMÉRATION</t>
    </r>
  </si>
  <si>
    <t>SERVICE DE LA DETTE BRUTE – GLOBAL</t>
  </si>
  <si>
    <t>QUOTES-PARTS DES VILLES LIÉES</t>
  </si>
  <si>
    <t>IMPOSITION DE DROITS – GLOBAL</t>
  </si>
  <si>
    <t>IMPOSITION DE DROITS – MUNICIPAL</t>
  </si>
  <si>
    <t>IMPOSITION DE DROITS – AGGLOMÉRATION</t>
  </si>
  <si>
    <t>Total – Affectations de revenus</t>
  </si>
  <si>
    <t>ANALYSE DE LA RÉMUNÉRATION ET DES COTISATIONS DE L'EMPLOYEUR</t>
  </si>
  <si>
    <t>ANALYSE DE LA RÉMUNÉRATION ET DES COTISATIONS DE L'EMPLOYEUR ET SOURCES DE FINANCEMENT – POSTES CAPITALISÉS</t>
  </si>
  <si>
    <r>
      <t xml:space="preserve">PAIEMENT AU COMPTANT D'IMMOBILISATIONS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GLOBAL</t>
    </r>
  </si>
  <si>
    <t xml:space="preserve"> Remboursés par les activités commerciales</t>
  </si>
  <si>
    <t> À la charge des contribuables</t>
  </si>
  <si>
    <t>Réflexe Montréal – Volet inconditionnel</t>
  </si>
  <si>
    <t>Réflexe Montréal – Développement économique</t>
  </si>
  <si>
    <t>Excédent de fonctionnement – TVQ – Allègement</t>
  </si>
  <si>
    <t>Autorité régionale de transport métropolitain</t>
  </si>
  <si>
    <t>Affectation – Paiement au comptant – Eau</t>
  </si>
  <si>
    <t>Affectation – Réserves – Eau</t>
  </si>
  <si>
    <t>Quotes-parts pour le financement des activités 
de l'agglomération</t>
  </si>
  <si>
    <t>SHQ - AccèsLogis</t>
  </si>
  <si>
    <t>Baie-D'Urfé</t>
  </si>
  <si>
    <t>Cadres-conseils</t>
  </si>
  <si>
    <t>Lutte contre la pauvreté</t>
  </si>
  <si>
    <t>Projets Montréal 2025</t>
  </si>
  <si>
    <t>Excédent de fonctionnement – Régimes de retraite – Allègement</t>
  </si>
  <si>
    <t>Affectation réserve financière – Eau</t>
  </si>
  <si>
    <t>Affectation – Régimes de retraite</t>
  </si>
  <si>
    <t>Affectation – Montant à pourvoir – TVQ</t>
  </si>
  <si>
    <t>Charges 
sociales</t>
  </si>
  <si>
    <t>Réel prévu</t>
  </si>
  <si>
    <t>Affectation – Fonds réservés</t>
  </si>
  <si>
    <t>SOMMAIRE DES PRÉVISIONS BUDGÉTAIRES DE 2019 – AGGLO</t>
  </si>
  <si>
    <t>SOMMAIRE DES PRÉVISIONS BUDGÉTAIRES DE 2019 – MUNICIPAL</t>
  </si>
  <si>
    <t>SOMMAIRE DES PRÉVISIONS BUDGÉTAIRES DE 2019 - GLOBAL</t>
  </si>
  <si>
    <r>
      <t>Sécurité du revenu</t>
    </r>
    <r>
      <rPr>
        <vertAlign val="superscript"/>
        <sz val="10"/>
        <rFont val="Calibri"/>
        <family val="2"/>
      </rPr>
      <t>1</t>
    </r>
  </si>
  <si>
    <r>
      <t>Bureau du taxi</t>
    </r>
    <r>
      <rPr>
        <vertAlign val="superscript"/>
        <sz val="10"/>
        <rFont val="Calibri"/>
        <family val="2"/>
      </rPr>
      <t>2</t>
    </r>
  </si>
  <si>
    <r>
      <t>Stationnement de Montréal</t>
    </r>
    <r>
      <rPr>
        <vertAlign val="superscript"/>
        <sz val="10"/>
        <rFont val="Calibri"/>
        <family val="2"/>
      </rPr>
      <t>3</t>
    </r>
  </si>
  <si>
    <t>Économie – Gestion des postes vacants</t>
  </si>
  <si>
    <t>SECTEURS D'ACTIVITÉS</t>
  </si>
  <si>
    <t>Excédent avant financement et affectations</t>
  </si>
  <si>
    <t>Charges de fonctionnement</t>
  </si>
  <si>
    <t>Conseil d'agglomération</t>
  </si>
  <si>
    <t>Financement</t>
  </si>
  <si>
    <t>Excédent des activités de fonctionnement à des fins fiscales par compétences – Budgets 2018 et 2019</t>
  </si>
  <si>
    <t>Affectation - Comblement de déficit ou autres</t>
  </si>
  <si>
    <t>Excédent (déficit) non consolidé des activités de fonctionnement à des fins fiscales – Réels 2014 à 2016 (global) et réel 2017 par compétences</t>
  </si>
  <si>
    <t>Résiduel anticipé PQMO</t>
  </si>
  <si>
    <t>Affectation - Excédent de fonctionnement spécifique</t>
  </si>
  <si>
    <t>MOBILITÉ ET ATTRACTIVITÉ – GLOBAL</t>
  </si>
  <si>
    <t>Urbanisme et développement</t>
  </si>
  <si>
    <t>Diversité et droits de la personne</t>
  </si>
  <si>
    <t>Habitation</t>
  </si>
  <si>
    <t>SERVICES AUX CITOYENS – GLOBAL</t>
  </si>
  <si>
    <t>Total – Services aux citoyen</t>
  </si>
  <si>
    <t>Total – Mobilité et attractivité</t>
  </si>
  <si>
    <t>Mobilité et attractivité</t>
  </si>
  <si>
    <t>Services aux citoyens</t>
  </si>
  <si>
    <t>Expérience citoyenne et communications</t>
  </si>
  <si>
    <t>Grands parcs, mont Royal et sports</t>
  </si>
  <si>
    <t>Déficit - Exercices antérieurs</t>
  </si>
  <si>
    <t>SERVICES ADMINISTRATIFS – GLOBAL</t>
  </si>
  <si>
    <t>Total – Services aux citoyens</t>
  </si>
  <si>
    <t>Urbanisme et mobilité</t>
  </si>
  <si>
    <t>Taxe relative au financement de la contribution ARTM</t>
  </si>
  <si>
    <t>Infrastructures du réseau routier</t>
  </si>
  <si>
    <t>Budget 2019</t>
  </si>
  <si>
    <t>Variation A-P. 2019-2018</t>
  </si>
  <si>
    <t>Réels 2014 à 2016 – Global</t>
  </si>
  <si>
    <t>Réel 2017 – Par compétences</t>
  </si>
  <si>
    <t>Total – Dépenses1</t>
  </si>
  <si>
    <t>Élimination des transactions internes et interentités1</t>
  </si>
  <si>
    <t>Total – Dépenses2</t>
  </si>
  <si>
    <t>Budget 2018 redressé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</si>
</sst>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 * #,##0.00_)\ &quot;$&quot;_ ;_ * \(#,##0.00\)\ &quot;$&quot;_ ;_ * &quot;-&quot;??_)\ &quot;$&quot;_ ;_ @_ "/>
    <numFmt numFmtId="43" formatCode="_ * #,##0.00_)\ _$_ ;_ * \(#,##0.00\)\ _$_ ;_ * &quot;-&quot;??_)\ _$_ ;_ @_ "/>
    <numFmt numFmtId="165" formatCode="#,##0.0_);\(#,##0.0\)"/>
    <numFmt numFmtId="166" formatCode="_ * #,##0.0_)\ _$_ ;_ * \(#,##0.0\)\ _$_ ;_ * &quot;-&quot;?_)\ _$_ ;_ @_ "/>
    <numFmt numFmtId="167" formatCode="_(* #,##0.00_);_(* \(#,##0.00\);_(* &quot;-&quot;??_);_(@_)"/>
    <numFmt numFmtId="168" formatCode="_(&quot;$&quot;* #,##0.00_);_(&quot;$&quot;* \(#,##0.00\);_(&quot;$&quot;* &quot;-&quot;??_);_(@_)"/>
    <numFmt numFmtId="169" formatCode="_ * #,##0.00_)\ [$€-1]_ ;_ * \(#,##0.00\)\ [$€-1]_ ;_ * &quot;-&quot;??_)\ [$€-1]_ "/>
    <numFmt numFmtId="170" formatCode="&quot;$&quot;#,##0\ ;\(&quot;$&quot;#,##0\)"/>
    <numFmt numFmtId="171" formatCode="#\ ##0.00;\(#\ ##0.00\)"/>
    <numFmt numFmtId="172" formatCode="* #,##0.0_);* \(#,##0.0\);_ * &quot;-&quot;?_);_ @_ "/>
  </numFmts>
  <fonts count="65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9"/>
      <name val="Helv"/>
    </font>
    <font>
      <sz val="8"/>
      <color indexed="60"/>
      <name val="Verdana"/>
      <family val="2"/>
    </font>
    <font>
      <sz val="12"/>
      <name val="Arial MT"/>
    </font>
    <font>
      <sz val="10"/>
      <name val="Courier"/>
      <family val="3"/>
    </font>
    <font>
      <sz val="10"/>
      <color indexed="9"/>
      <name val="Arial"/>
      <family val="2"/>
    </font>
    <font>
      <sz val="10"/>
      <name val="MS Sans Serif"/>
      <family val="2"/>
    </font>
    <font>
      <b/>
      <sz val="18"/>
      <color indexed="62"/>
      <name val="Cambria"/>
      <family val="2"/>
    </font>
    <font>
      <b/>
      <sz val="10"/>
      <name val="Helv"/>
    </font>
    <font>
      <sz val="11"/>
      <color indexed="63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Courier"/>
      <family val="3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0"/>
      <color indexed="9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vertAlign val="superscript"/>
      <sz val="10"/>
      <name val="Calibri"/>
      <family val="2"/>
    </font>
    <font>
      <b/>
      <sz val="9"/>
      <name val="Arial"/>
      <family val="2"/>
    </font>
    <font>
      <b/>
      <u/>
      <sz val="10"/>
      <color indexed="8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 val="double"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8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medium">
        <color indexed="64"/>
      </right>
      <top/>
      <bottom/>
      <diagonal/>
    </border>
    <border>
      <left style="thick">
        <color theme="0"/>
      </left>
      <right/>
      <top/>
      <bottom style="hair">
        <color indexed="64"/>
      </bottom>
      <diagonal/>
    </border>
    <border>
      <left style="thick">
        <color theme="0"/>
      </left>
      <right/>
      <top/>
      <bottom/>
      <diagonal/>
    </border>
  </borders>
  <cellStyleXfs count="245">
    <xf numFmtId="0" fontId="0" fillId="0" borderId="0"/>
    <xf numFmtId="0" fontId="7" fillId="2" borderId="0" applyNumberFormat="0" applyBorder="0" applyAlignment="0" applyProtection="0"/>
    <xf numFmtId="0" fontId="38" fillId="3" borderId="0" applyNumberFormat="0" applyBorder="0" applyAlignment="0" applyProtection="0"/>
    <xf numFmtId="0" fontId="1" fillId="2" borderId="0" applyNumberFormat="0" applyBorder="0" applyAlignment="0" applyProtection="0"/>
    <xf numFmtId="0" fontId="7" fillId="4" borderId="0" applyNumberFormat="0" applyBorder="0" applyAlignment="0" applyProtection="0"/>
    <xf numFmtId="0" fontId="38" fillId="5" borderId="0" applyNumberFormat="0" applyBorder="0" applyAlignment="0" applyProtection="0"/>
    <xf numFmtId="0" fontId="1" fillId="4" borderId="0" applyNumberFormat="0" applyBorder="0" applyAlignment="0" applyProtection="0"/>
    <xf numFmtId="0" fontId="7" fillId="6" borderId="0" applyNumberFormat="0" applyBorder="0" applyAlignment="0" applyProtection="0"/>
    <xf numFmtId="0" fontId="38" fillId="7" borderId="0" applyNumberFormat="0" applyBorder="0" applyAlignment="0" applyProtection="0"/>
    <xf numFmtId="0" fontId="1" fillId="6" borderId="0" applyNumberFormat="0" applyBorder="0" applyAlignment="0" applyProtection="0"/>
    <xf numFmtId="0" fontId="7" fillId="8" borderId="0" applyNumberFormat="0" applyBorder="0" applyAlignment="0" applyProtection="0"/>
    <xf numFmtId="0" fontId="38" fillId="3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38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5" borderId="0" applyNumberFormat="0" applyBorder="0" applyAlignment="0" applyProtection="0"/>
    <xf numFmtId="0" fontId="38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10" borderId="0" applyNumberFormat="0" applyBorder="0" applyAlignment="0" applyProtection="0"/>
    <xf numFmtId="0" fontId="38" fillId="11" borderId="0" applyNumberFormat="0" applyBorder="0" applyAlignment="0" applyProtection="0"/>
    <xf numFmtId="0" fontId="1" fillId="10" borderId="0" applyNumberFormat="0" applyBorder="0" applyAlignment="0" applyProtection="0"/>
    <xf numFmtId="0" fontId="7" fillId="12" borderId="0" applyNumberFormat="0" applyBorder="0" applyAlignment="0" applyProtection="0"/>
    <xf numFmtId="0" fontId="38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13" borderId="0" applyNumberFormat="0" applyBorder="0" applyAlignment="0" applyProtection="0"/>
    <xf numFmtId="0" fontId="38" fillId="14" borderId="0" applyNumberFormat="0" applyBorder="0" applyAlignment="0" applyProtection="0"/>
    <xf numFmtId="0" fontId="1" fillId="13" borderId="0" applyNumberFormat="0" applyBorder="0" applyAlignment="0" applyProtection="0"/>
    <xf numFmtId="0" fontId="7" fillId="8" borderId="0" applyNumberFormat="0" applyBorder="0" applyAlignment="0" applyProtection="0"/>
    <xf numFmtId="0" fontId="38" fillId="11" borderId="0" applyNumberFormat="0" applyBorder="0" applyAlignment="0" applyProtection="0"/>
    <xf numFmtId="0" fontId="1" fillId="8" borderId="0" applyNumberFormat="0" applyBorder="0" applyAlignment="0" applyProtection="0"/>
    <xf numFmtId="0" fontId="7" fillId="10" borderId="0" applyNumberFormat="0" applyBorder="0" applyAlignment="0" applyProtection="0"/>
    <xf numFmtId="0" fontId="38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5" borderId="0" applyNumberFormat="0" applyBorder="0" applyAlignment="0" applyProtection="0"/>
    <xf numFmtId="0" fontId="38" fillId="5" borderId="0" applyNumberFormat="0" applyBorder="0" applyAlignment="0" applyProtection="0"/>
    <xf numFmtId="0" fontId="1" fillId="15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13" borderId="0" applyNumberFormat="0" applyBorder="0" applyAlignment="0" applyProtection="0"/>
    <xf numFmtId="0" fontId="1" fillId="13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5" borderId="0" applyNumberFormat="0" applyBorder="0" applyAlignment="0" applyProtection="0"/>
    <xf numFmtId="0" fontId="1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11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5" borderId="0" applyNumberFormat="0" applyBorder="0" applyAlignment="0" applyProtection="0"/>
    <xf numFmtId="0" fontId="8" fillId="16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8" fillId="24" borderId="0" applyNumberFormat="0" applyBorder="0" applyAlignment="0" applyProtection="0"/>
    <xf numFmtId="0" fontId="8" fillId="17" borderId="0" applyNumberFormat="0" applyBorder="0" applyAlignment="0" applyProtection="0"/>
    <xf numFmtId="0" fontId="8" fillId="25" borderId="0" applyNumberFormat="0" applyBorder="0" applyAlignment="0" applyProtection="0"/>
    <xf numFmtId="0" fontId="30" fillId="0" borderId="1">
      <alignment horizontal="center" vertical="center"/>
    </xf>
    <xf numFmtId="0" fontId="31" fillId="0" borderId="0" applyNumberFormat="0" applyAlignment="0">
      <alignment horizontal="left" vertical="center" wrapText="1"/>
    </xf>
    <xf numFmtId="0" fontId="9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0" fillId="11" borderId="2" applyNumberFormat="0" applyAlignment="0" applyProtection="0"/>
    <xf numFmtId="0" fontId="10" fillId="3" borderId="2" applyNumberFormat="0" applyAlignment="0" applyProtection="0"/>
    <xf numFmtId="0" fontId="10" fillId="11" borderId="2" applyNumberFormat="0" applyAlignment="0" applyProtection="0"/>
    <xf numFmtId="0" fontId="11" fillId="0" borderId="3" applyNumberFormat="0" applyFill="0" applyAlignment="0" applyProtection="0"/>
    <xf numFmtId="0" fontId="25" fillId="26" borderId="4" applyNumberFormat="0" applyAlignment="0" applyProtection="0"/>
    <xf numFmtId="0" fontId="2" fillId="7" borderId="5" applyNumberFormat="0" applyFont="0" applyAlignment="0" applyProtection="0"/>
    <xf numFmtId="0" fontId="38" fillId="7" borderId="5" applyNumberFormat="0" applyFont="0" applyAlignment="0" applyProtection="0"/>
    <xf numFmtId="0" fontId="46" fillId="7" borderId="5" applyNumberFormat="0" applyFont="0" applyAlignment="0" applyProtection="0"/>
    <xf numFmtId="0" fontId="27" fillId="7" borderId="5" applyNumberFormat="0" applyFont="0" applyAlignment="0" applyProtection="0"/>
    <xf numFmtId="0" fontId="2" fillId="7" borderId="5" applyNumberFormat="0" applyFont="0" applyAlignment="0" applyProtection="0"/>
    <xf numFmtId="0" fontId="2" fillId="7" borderId="5" applyNumberFormat="0" applyFont="0" applyAlignment="0" applyProtection="0"/>
    <xf numFmtId="0" fontId="27" fillId="7" borderId="5" applyNumberFormat="0" applyFont="0" applyAlignment="0" applyProtection="0"/>
    <xf numFmtId="0" fontId="2" fillId="7" borderId="5" applyNumberFormat="0" applyFont="0" applyAlignment="0" applyProtection="0"/>
    <xf numFmtId="0" fontId="27" fillId="27" borderId="0" applyFont="0" applyFill="0" applyBorder="0" applyAlignment="0" applyProtection="0"/>
    <xf numFmtId="0" fontId="2" fillId="27" borderId="0" applyFont="0" applyFill="0" applyBorder="0" applyAlignment="0" applyProtection="0"/>
    <xf numFmtId="0" fontId="39" fillId="27" borderId="0" applyNumberFormat="0" applyFill="0" applyBorder="0" applyAlignment="0" applyProtection="0"/>
    <xf numFmtId="0" fontId="47" fillId="27" borderId="0" applyNumberFormat="0" applyFill="0" applyBorder="0" applyAlignment="0" applyProtection="0"/>
    <xf numFmtId="0" fontId="39" fillId="27" borderId="0" applyNumberFormat="0" applyFill="0" applyBorder="0" applyAlignment="0" applyProtection="0"/>
    <xf numFmtId="0" fontId="39" fillId="27" borderId="0" applyNumberFormat="0" applyFill="0" applyBorder="0" applyAlignment="0" applyProtection="0"/>
    <xf numFmtId="0" fontId="40" fillId="27" borderId="0" applyNumberFormat="0" applyFill="0" applyBorder="0" applyAlignment="0" applyProtection="0"/>
    <xf numFmtId="0" fontId="48" fillId="27" borderId="0" applyNumberFormat="0" applyFill="0" applyBorder="0" applyAlignment="0" applyProtection="0"/>
    <xf numFmtId="0" fontId="40" fillId="27" borderId="0" applyNumberFormat="0" applyFill="0" applyBorder="0" applyAlignment="0" applyProtection="0"/>
    <xf numFmtId="0" fontId="40" fillId="27" borderId="0" applyNumberFormat="0" applyFill="0" applyBorder="0" applyAlignment="0" applyProtection="0"/>
    <xf numFmtId="0" fontId="12" fillId="5" borderId="2" applyNumberFormat="0" applyAlignment="0" applyProtection="0"/>
    <xf numFmtId="169" fontId="3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2" fontId="27" fillId="27" borderId="0" applyFont="0" applyFill="0" applyBorder="0" applyAlignment="0" applyProtection="0"/>
    <xf numFmtId="2" fontId="2" fillId="27" borderId="0" applyFont="0" applyFill="0" applyBorder="0" applyAlignment="0" applyProtection="0"/>
    <xf numFmtId="0" fontId="17" fillId="6" borderId="0" applyNumberFormat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12" fillId="5" borderId="2" applyNumberFormat="0" applyAlignment="0" applyProtection="0"/>
    <xf numFmtId="0" fontId="13" fillId="4" borderId="0" applyNumberFormat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1" fillId="0" borderId="3" applyNumberFormat="0" applyFill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" fillId="0" borderId="0" applyFont="0" applyFill="0" applyBorder="0" applyAlignment="0" applyProtection="0"/>
    <xf numFmtId="44" fontId="38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7" fillId="27" borderId="0" applyFont="0" applyFill="0" applyBorder="0" applyAlignment="0" applyProtection="0"/>
    <xf numFmtId="170" fontId="2" fillId="27" borderId="0" applyFont="0" applyFill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33" fillId="0" borderId="0"/>
    <xf numFmtId="0" fontId="49" fillId="0" borderId="0"/>
    <xf numFmtId="0" fontId="33" fillId="0" borderId="0"/>
    <xf numFmtId="0" fontId="33" fillId="0" borderId="0"/>
    <xf numFmtId="171" fontId="45" fillId="0" borderId="0"/>
    <xf numFmtId="171" fontId="52" fillId="0" borderId="0"/>
    <xf numFmtId="171" fontId="45" fillId="0" borderId="0"/>
    <xf numFmtId="171" fontId="53" fillId="0" borderId="0"/>
    <xf numFmtId="171" fontId="45" fillId="0" borderId="0"/>
    <xf numFmtId="0" fontId="58" fillId="0" borderId="0"/>
    <xf numFmtId="0" fontId="1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34" fillId="0" borderId="0"/>
    <xf numFmtId="0" fontId="27" fillId="0" borderId="0"/>
    <xf numFmtId="0" fontId="2" fillId="0" borderId="0"/>
    <xf numFmtId="0" fontId="50" fillId="0" borderId="0"/>
    <xf numFmtId="0" fontId="34" fillId="0" borderId="0"/>
    <xf numFmtId="0" fontId="34" fillId="0" borderId="0"/>
    <xf numFmtId="0" fontId="41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171" fontId="45" fillId="0" borderId="0"/>
    <xf numFmtId="0" fontId="2" fillId="0" borderId="0"/>
    <xf numFmtId="0" fontId="7" fillId="0" borderId="0"/>
    <xf numFmtId="0" fontId="1" fillId="0" borderId="0"/>
    <xf numFmtId="0" fontId="35" fillId="7" borderId="5" applyNumberFormat="0" applyFont="0" applyAlignment="0" applyProtection="0"/>
    <xf numFmtId="0" fontId="18" fillId="11" borderId="9" applyNumberFormat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7" fillId="6" borderId="0" applyNumberFormat="0" applyBorder="0" applyAlignment="0" applyProtection="0"/>
    <xf numFmtId="0" fontId="18" fillId="11" borderId="9" applyNumberFormat="0" applyAlignment="0" applyProtection="0"/>
    <xf numFmtId="0" fontId="18" fillId="3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42" fillId="0" borderId="10" applyNumberFormat="0" applyFill="0" applyAlignment="0" applyProtection="0"/>
    <xf numFmtId="0" fontId="22" fillId="0" borderId="7" applyNumberFormat="0" applyFill="0" applyAlignment="0" applyProtection="0"/>
    <xf numFmtId="0" fontId="43" fillId="0" borderId="7" applyNumberFormat="0" applyFill="0" applyAlignment="0" applyProtection="0"/>
    <xf numFmtId="0" fontId="23" fillId="0" borderId="8" applyNumberFormat="0" applyFill="0" applyAlignment="0" applyProtection="0"/>
    <xf numFmtId="0" fontId="44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7" fillId="0" borderId="0">
      <alignment vertical="center"/>
    </xf>
    <xf numFmtId="0" fontId="24" fillId="0" borderId="12" applyNumberFormat="0" applyFill="0" applyAlignment="0" applyProtection="0"/>
    <xf numFmtId="0" fontId="18" fillId="0" borderId="13" applyNumberFormat="0" applyFill="0" applyAlignment="0" applyProtection="0"/>
    <xf numFmtId="0" fontId="25" fillId="26" borderId="4" applyNumberFormat="0" applyAlignment="0" applyProtection="0"/>
    <xf numFmtId="3" fontId="27" fillId="27" borderId="0" applyFont="0" applyFill="0" applyBorder="0" applyAlignment="0" applyProtection="0"/>
    <xf numFmtId="3" fontId="2" fillId="27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horizontal="left" vertical="center" indent="1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 wrapText="1"/>
    </xf>
    <xf numFmtId="166" fontId="14" fillId="0" borderId="0" xfId="0" applyNumberFormat="1" applyFont="1" applyBorder="1" applyAlignment="1">
      <alignment vertical="center" wrapText="1"/>
    </xf>
    <xf numFmtId="0" fontId="14" fillId="0" borderId="0" xfId="0" applyFont="1" applyAlignment="1"/>
    <xf numFmtId="0" fontId="28" fillId="0" borderId="0" xfId="193" applyFont="1" applyFill="1"/>
    <xf numFmtId="0" fontId="28" fillId="0" borderId="0" xfId="193" applyFont="1"/>
    <xf numFmtId="0" fontId="28" fillId="0" borderId="0" xfId="193" applyFont="1" applyBorder="1" applyAlignment="1">
      <alignment vertical="center"/>
    </xf>
    <xf numFmtId="0" fontId="28" fillId="0" borderId="0" xfId="193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166" fontId="14" fillId="0" borderId="0" xfId="0" applyNumberFormat="1" applyFont="1" applyAlignment="1">
      <alignment horizontal="right" vertical="center"/>
    </xf>
    <xf numFmtId="166" fontId="14" fillId="0" borderId="0" xfId="0" applyNumberFormat="1" applyFont="1" applyAlignment="1">
      <alignment vertical="center"/>
    </xf>
    <xf numFmtId="166" fontId="14" fillId="0" borderId="0" xfId="0" applyNumberFormat="1" applyFont="1" applyFill="1" applyAlignment="1">
      <alignment vertical="center"/>
    </xf>
    <xf numFmtId="166" fontId="3" fillId="0" borderId="0" xfId="0" applyNumberFormat="1" applyFont="1" applyAlignment="1">
      <alignment horizontal="center" vertical="center"/>
    </xf>
    <xf numFmtId="166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right"/>
    </xf>
    <xf numFmtId="166" fontId="14" fillId="0" borderId="0" xfId="0" applyNumberFormat="1" applyFont="1" applyAlignment="1"/>
    <xf numFmtId="166" fontId="28" fillId="0" borderId="0" xfId="193" applyNumberFormat="1" applyFont="1" applyAlignment="1">
      <alignment horizontal="right"/>
    </xf>
    <xf numFmtId="166" fontId="28" fillId="0" borderId="0" xfId="193" applyNumberFormat="1" applyFont="1" applyBorder="1" applyAlignment="1">
      <alignment horizontal="right" vertical="center"/>
    </xf>
    <xf numFmtId="166" fontId="28" fillId="0" borderId="0" xfId="193" applyNumberFormat="1" applyFont="1" applyAlignment="1">
      <alignment horizontal="right" vertical="center"/>
    </xf>
    <xf numFmtId="166" fontId="3" fillId="0" borderId="0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Alignment="1">
      <alignment horizontal="right" vertical="center"/>
    </xf>
    <xf numFmtId="1" fontId="15" fillId="0" borderId="14" xfId="0" applyNumberFormat="1" applyFont="1" applyFill="1" applyBorder="1" applyAlignment="1">
      <alignment horizontal="center" vertical="center" wrapText="1"/>
    </xf>
    <xf numFmtId="1" fontId="15" fillId="0" borderId="14" xfId="0" applyNumberFormat="1" applyFont="1" applyBorder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/>
    </xf>
    <xf numFmtId="1" fontId="28" fillId="0" borderId="0" xfId="193" applyNumberFormat="1" applyFont="1" applyAlignment="1">
      <alignment vertical="center"/>
    </xf>
    <xf numFmtId="1" fontId="14" fillId="0" borderId="0" xfId="0" applyNumberFormat="1" applyFont="1" applyBorder="1" applyAlignment="1">
      <alignment vertical="center" wrapText="1"/>
    </xf>
    <xf numFmtId="1" fontId="14" fillId="0" borderId="0" xfId="0" applyNumberFormat="1" applyFont="1" applyAlignment="1">
      <alignment vertical="center"/>
    </xf>
    <xf numFmtId="172" fontId="14" fillId="0" borderId="0" xfId="0" applyNumberFormat="1" applyFont="1" applyFill="1" applyBorder="1" applyAlignment="1">
      <alignment horizontal="right" vertical="center"/>
    </xf>
    <xf numFmtId="172" fontId="15" fillId="0" borderId="0" xfId="0" applyNumberFormat="1" applyFont="1" applyFill="1" applyBorder="1" applyAlignment="1">
      <alignment horizontal="right" vertical="center"/>
    </xf>
    <xf numFmtId="0" fontId="14" fillId="0" borderId="0" xfId="192" applyFont="1" applyBorder="1"/>
    <xf numFmtId="0" fontId="14" fillId="0" borderId="0" xfId="192" applyFont="1"/>
    <xf numFmtId="0" fontId="14" fillId="0" borderId="0" xfId="192" applyFont="1" applyAlignment="1">
      <alignment vertical="center"/>
    </xf>
    <xf numFmtId="172" fontId="14" fillId="0" borderId="0" xfId="192" applyNumberFormat="1" applyFont="1" applyFill="1" applyBorder="1" applyAlignment="1">
      <alignment horizontal="right" vertical="center"/>
    </xf>
    <xf numFmtId="166" fontId="14" fillId="0" borderId="0" xfId="192" applyNumberFormat="1" applyFont="1"/>
    <xf numFmtId="172" fontId="14" fillId="0" borderId="0" xfId="0" applyNumberFormat="1" applyFont="1" applyBorder="1" applyAlignment="1">
      <alignment horizontal="right" vertical="center"/>
    </xf>
    <xf numFmtId="172" fontId="15" fillId="0" borderId="0" xfId="0" applyNumberFormat="1" applyFont="1" applyBorder="1" applyAlignment="1">
      <alignment horizontal="right" vertical="center"/>
    </xf>
    <xf numFmtId="0" fontId="15" fillId="29" borderId="0" xfId="0" applyFont="1" applyFill="1" applyAlignment="1">
      <alignment horizontal="left" vertical="center"/>
    </xf>
    <xf numFmtId="166" fontId="3" fillId="29" borderId="0" xfId="0" applyNumberFormat="1" applyFont="1" applyFill="1" applyAlignment="1">
      <alignment horizontal="center" vertical="center"/>
    </xf>
    <xf numFmtId="0" fontId="59" fillId="0" borderId="0" xfId="0" applyFont="1" applyAlignment="1">
      <alignment horizontal="left" vertical="center"/>
    </xf>
    <xf numFmtId="0" fontId="3" fillId="29" borderId="0" xfId="0" applyFont="1" applyFill="1" applyAlignment="1">
      <alignment horizontal="left" vertical="center"/>
    </xf>
    <xf numFmtId="166" fontId="60" fillId="0" borderId="0" xfId="0" applyNumberFormat="1" applyFont="1" applyAlignment="1">
      <alignment horizontal="center" vertical="center"/>
    </xf>
    <xf numFmtId="0" fontId="60" fillId="0" borderId="0" xfId="0" applyFont="1" applyAlignment="1">
      <alignment horizontal="left" vertical="center"/>
    </xf>
    <xf numFmtId="166" fontId="60" fillId="0" borderId="0" xfId="0" applyNumberFormat="1" applyFont="1" applyAlignment="1">
      <alignment horizontal="right" vertical="center"/>
    </xf>
    <xf numFmtId="0" fontId="60" fillId="0" borderId="0" xfId="0" applyFont="1" applyAlignment="1">
      <alignment vertical="center"/>
    </xf>
    <xf numFmtId="166" fontId="60" fillId="0" borderId="0" xfId="0" applyNumberFormat="1" applyFont="1" applyAlignment="1">
      <alignment vertical="center"/>
    </xf>
    <xf numFmtId="172" fontId="59" fillId="0" borderId="0" xfId="0" applyNumberFormat="1" applyFont="1" applyFill="1" applyBorder="1" applyAlignment="1">
      <alignment horizontal="right" vertical="center"/>
    </xf>
    <xf numFmtId="166" fontId="60" fillId="0" borderId="0" xfId="0" applyNumberFormat="1" applyFont="1" applyBorder="1" applyAlignment="1">
      <alignment horizontal="right" vertical="center"/>
    </xf>
    <xf numFmtId="166" fontId="59" fillId="0" borderId="0" xfId="0" applyNumberFormat="1" applyFont="1" applyBorder="1" applyAlignment="1">
      <alignment horizontal="right" vertical="center"/>
    </xf>
    <xf numFmtId="166" fontId="60" fillId="0" borderId="0" xfId="0" applyNumberFormat="1" applyFont="1" applyFill="1" applyBorder="1" applyAlignment="1">
      <alignment horizontal="right" vertical="center"/>
    </xf>
    <xf numFmtId="166" fontId="59" fillId="0" borderId="0" xfId="0" applyNumberFormat="1" applyFont="1" applyFill="1" applyBorder="1" applyAlignment="1">
      <alignment horizontal="right" vertical="center"/>
    </xf>
    <xf numFmtId="0" fontId="59" fillId="0" borderId="0" xfId="0" applyFont="1" applyAlignment="1">
      <alignment vertical="center"/>
    </xf>
    <xf numFmtId="0" fontId="60" fillId="0" borderId="0" xfId="0" applyFont="1" applyAlignment="1">
      <alignment horizontal="right" vertical="center"/>
    </xf>
    <xf numFmtId="166" fontId="60" fillId="0" borderId="0" xfId="0" applyNumberFormat="1" applyFont="1" applyBorder="1" applyAlignment="1">
      <alignment horizontal="center" vertical="center"/>
    </xf>
    <xf numFmtId="0" fontId="60" fillId="0" borderId="0" xfId="0" applyFont="1" applyAlignment="1">
      <alignment horizontal="left"/>
    </xf>
    <xf numFmtId="166" fontId="61" fillId="0" borderId="0" xfId="0" applyNumberFormat="1" applyFont="1" applyFill="1" applyBorder="1" applyAlignment="1">
      <alignment horizontal="right" vertical="center"/>
    </xf>
    <xf numFmtId="166" fontId="60" fillId="0" borderId="0" xfId="0" applyNumberFormat="1" applyFont="1" applyAlignment="1">
      <alignment horizontal="right"/>
    </xf>
    <xf numFmtId="166" fontId="60" fillId="0" borderId="0" xfId="0" applyNumberFormat="1" applyFont="1" applyBorder="1" applyAlignment="1">
      <alignment horizontal="right"/>
    </xf>
    <xf numFmtId="0" fontId="60" fillId="0" borderId="0" xfId="0" applyFont="1" applyBorder="1" applyAlignment="1">
      <alignment horizontal="left" vertical="center"/>
    </xf>
    <xf numFmtId="172" fontId="60" fillId="0" borderId="0" xfId="0" applyNumberFormat="1" applyFont="1" applyFill="1" applyBorder="1" applyAlignment="1">
      <alignment horizontal="right" vertical="center"/>
    </xf>
    <xf numFmtId="165" fontId="14" fillId="0" borderId="0" xfId="0" applyNumberFormat="1" applyFont="1" applyAlignment="1">
      <alignment horizontal="right" vertical="center"/>
    </xf>
    <xf numFmtId="172" fontId="60" fillId="28" borderId="0" xfId="0" applyNumberFormat="1" applyFont="1" applyFill="1" applyBorder="1" applyAlignment="1">
      <alignment horizontal="right" vertical="center"/>
    </xf>
    <xf numFmtId="166" fontId="60" fillId="0" borderId="0" xfId="0" applyNumberFormat="1" applyFont="1" applyAlignment="1">
      <alignment horizontal="center"/>
    </xf>
    <xf numFmtId="172" fontId="60" fillId="0" borderId="0" xfId="0" applyNumberFormat="1" applyFont="1" applyFill="1" applyBorder="1" applyAlignment="1">
      <alignment vertical="center"/>
    </xf>
    <xf numFmtId="172" fontId="60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left"/>
    </xf>
    <xf numFmtId="166" fontId="60" fillId="0" borderId="0" xfId="0" applyNumberFormat="1" applyFont="1" applyBorder="1" applyAlignment="1">
      <alignment horizontal="left" vertical="center" wrapText="1"/>
    </xf>
    <xf numFmtId="166" fontId="60" fillId="0" borderId="0" xfId="0" applyNumberFormat="1" applyFont="1" applyFill="1" applyBorder="1" applyAlignment="1">
      <alignment horizontal="left" vertical="center" wrapText="1"/>
    </xf>
    <xf numFmtId="172" fontId="60" fillId="0" borderId="0" xfId="167" applyNumberFormat="1" applyFont="1" applyFill="1" applyBorder="1" applyAlignment="1">
      <alignment horizontal="right" vertical="center"/>
    </xf>
    <xf numFmtId="172" fontId="59" fillId="0" borderId="17" xfId="167" applyNumberFormat="1" applyFont="1" applyFill="1" applyBorder="1" applyAlignment="1">
      <alignment horizontal="right" vertical="center"/>
    </xf>
    <xf numFmtId="172" fontId="59" fillId="0" borderId="19" xfId="0" applyNumberFormat="1" applyFont="1" applyFill="1" applyBorder="1" applyAlignment="1">
      <alignment horizontal="right" vertical="center"/>
    </xf>
    <xf numFmtId="172" fontId="62" fillId="0" borderId="0" xfId="193" applyNumberFormat="1" applyFont="1" applyFill="1" applyBorder="1" applyAlignment="1">
      <alignment horizontal="right" vertical="center"/>
    </xf>
    <xf numFmtId="172" fontId="63" fillId="0" borderId="0" xfId="193" applyNumberFormat="1" applyFont="1" applyFill="1" applyBorder="1" applyAlignment="1">
      <alignment horizontal="right" vertical="center"/>
    </xf>
    <xf numFmtId="172" fontId="60" fillId="0" borderId="0" xfId="192" applyNumberFormat="1" applyFont="1" applyFill="1" applyBorder="1" applyAlignment="1">
      <alignment horizontal="right" vertical="center"/>
    </xf>
    <xf numFmtId="172" fontId="59" fillId="0" borderId="0" xfId="192" applyNumberFormat="1" applyFont="1" applyFill="1" applyBorder="1" applyAlignment="1">
      <alignment horizontal="right" vertical="center"/>
    </xf>
    <xf numFmtId="0" fontId="60" fillId="0" borderId="0" xfId="192" applyFont="1" applyAlignment="1">
      <alignment vertical="center"/>
    </xf>
    <xf numFmtId="0" fontId="64" fillId="0" borderId="0" xfId="192" applyFont="1" applyAlignment="1">
      <alignment vertical="center"/>
    </xf>
    <xf numFmtId="0" fontId="59" fillId="0" borderId="0" xfId="192" applyFont="1" applyBorder="1" applyAlignment="1">
      <alignment horizontal="left" vertical="center"/>
    </xf>
    <xf numFmtId="172" fontId="60" fillId="0" borderId="0" xfId="192" applyNumberFormat="1" applyFont="1" applyBorder="1" applyAlignment="1">
      <alignment vertical="center"/>
    </xf>
    <xf numFmtId="1" fontId="14" fillId="0" borderId="0" xfId="0" applyNumberFormat="1" applyFont="1" applyAlignment="1"/>
    <xf numFmtId="172" fontId="3" fillId="0" borderId="0" xfId="0" applyNumberFormat="1" applyFont="1" applyAlignment="1">
      <alignment horizontal="center" vertical="center"/>
    </xf>
    <xf numFmtId="172" fontId="60" fillId="0" borderId="21" xfId="167" applyNumberFormat="1" applyFont="1" applyFill="1" applyBorder="1" applyAlignment="1">
      <alignment horizontal="right" vertical="center"/>
    </xf>
    <xf numFmtId="172" fontId="59" fillId="0" borderId="22" xfId="167" applyNumberFormat="1" applyFont="1" applyFill="1" applyBorder="1" applyAlignment="1">
      <alignment horizontal="right" vertical="center"/>
    </xf>
    <xf numFmtId="0" fontId="60" fillId="30" borderId="40" xfId="167" applyFont="1" applyFill="1" applyBorder="1" applyAlignment="1">
      <alignment horizontal="left" vertical="center"/>
    </xf>
    <xf numFmtId="1" fontId="60" fillId="30" borderId="41" xfId="167" applyNumberFormat="1" applyFont="1" applyFill="1" applyBorder="1" applyAlignment="1">
      <alignment horizontal="left" vertical="center"/>
    </xf>
    <xf numFmtId="1" fontId="59" fillId="30" borderId="0" xfId="167" applyNumberFormat="1" applyFont="1" applyFill="1" applyBorder="1" applyAlignment="1">
      <alignment horizontal="center" vertical="center" wrapText="1"/>
    </xf>
    <xf numFmtId="172" fontId="60" fillId="30" borderId="0" xfId="167" applyNumberFormat="1" applyFont="1" applyFill="1" applyBorder="1" applyAlignment="1">
      <alignment horizontal="right" vertical="center"/>
    </xf>
    <xf numFmtId="172" fontId="59" fillId="30" borderId="17" xfId="167" applyNumberFormat="1" applyFont="1" applyFill="1" applyBorder="1" applyAlignment="1">
      <alignment horizontal="right" vertical="center"/>
    </xf>
    <xf numFmtId="0" fontId="59" fillId="31" borderId="0" xfId="167" applyFont="1" applyFill="1" applyAlignment="1">
      <alignment horizontal="left" vertical="center"/>
    </xf>
    <xf numFmtId="0" fontId="60" fillId="31" borderId="0" xfId="167" applyFont="1" applyFill="1" applyBorder="1" applyAlignment="1">
      <alignment horizontal="left" vertical="center"/>
    </xf>
    <xf numFmtId="0" fontId="59" fillId="31" borderId="0" xfId="167" applyFont="1" applyFill="1" applyBorder="1" applyAlignment="1">
      <alignment horizontal="left" vertical="center"/>
    </xf>
    <xf numFmtId="49" fontId="59" fillId="31" borderId="0" xfId="167" applyNumberFormat="1" applyFont="1" applyFill="1" applyBorder="1" applyAlignment="1">
      <alignment horizontal="center" vertical="center"/>
    </xf>
    <xf numFmtId="1" fontId="59" fillId="31" borderId="0" xfId="167" applyNumberFormat="1" applyFont="1" applyFill="1" applyBorder="1" applyAlignment="1">
      <alignment horizontal="center" vertical="center" wrapText="1"/>
    </xf>
    <xf numFmtId="1" fontId="59" fillId="31" borderId="0" xfId="167" applyNumberFormat="1" applyFont="1" applyFill="1" applyBorder="1" applyAlignment="1">
      <alignment horizontal="center" vertical="center"/>
    </xf>
    <xf numFmtId="1" fontId="59" fillId="31" borderId="21" xfId="167" applyNumberFormat="1" applyFont="1" applyFill="1" applyBorder="1" applyAlignment="1">
      <alignment horizontal="center" vertical="center" wrapText="1"/>
    </xf>
    <xf numFmtId="0" fontId="60" fillId="31" borderId="0" xfId="167" applyFont="1" applyFill="1" applyAlignment="1">
      <alignment horizontal="left" vertical="center"/>
    </xf>
    <xf numFmtId="172" fontId="59" fillId="0" borderId="0" xfId="167" applyNumberFormat="1" applyFont="1" applyFill="1" applyBorder="1" applyAlignment="1">
      <alignment horizontal="right" vertical="center"/>
    </xf>
    <xf numFmtId="172" fontId="59" fillId="0" borderId="21" xfId="167" applyNumberFormat="1" applyFont="1" applyFill="1" applyBorder="1" applyAlignment="1">
      <alignment horizontal="right" vertical="center"/>
    </xf>
    <xf numFmtId="172" fontId="59" fillId="30" borderId="0" xfId="167" applyNumberFormat="1" applyFont="1" applyFill="1" applyBorder="1" applyAlignment="1">
      <alignment horizontal="right" vertical="center"/>
    </xf>
    <xf numFmtId="172" fontId="59" fillId="0" borderId="19" xfId="167" applyNumberFormat="1" applyFont="1" applyFill="1" applyBorder="1" applyAlignment="1">
      <alignment horizontal="right" vertical="center"/>
    </xf>
    <xf numFmtId="172" fontId="59" fillId="0" borderId="26" xfId="167" applyNumberFormat="1" applyFont="1" applyFill="1" applyBorder="1" applyAlignment="1">
      <alignment horizontal="right" vertical="center"/>
    </xf>
    <xf numFmtId="172" fontId="59" fillId="30" borderId="19" xfId="167" applyNumberFormat="1" applyFont="1" applyFill="1" applyBorder="1" applyAlignment="1">
      <alignment horizontal="right" vertical="center"/>
    </xf>
    <xf numFmtId="0" fontId="60" fillId="31" borderId="0" xfId="167" applyFont="1" applyFill="1" applyBorder="1" applyAlignment="1">
      <alignment horizontal="left" vertical="center" wrapText="1"/>
    </xf>
    <xf numFmtId="165" fontId="60" fillId="31" borderId="0" xfId="0" applyNumberFormat="1" applyFont="1" applyFill="1" applyBorder="1" applyAlignment="1">
      <alignment horizontal="left" vertical="center" wrapText="1" indent="1"/>
    </xf>
    <xf numFmtId="165" fontId="60" fillId="31" borderId="0" xfId="0" applyNumberFormat="1" applyFont="1" applyFill="1" applyBorder="1" applyAlignment="1">
      <alignment horizontal="left" vertical="center" wrapText="1" indent="2"/>
    </xf>
    <xf numFmtId="165" fontId="59" fillId="31" borderId="0" xfId="0" applyNumberFormat="1" applyFont="1" applyFill="1" applyBorder="1" applyAlignment="1">
      <alignment horizontal="left" vertical="center" wrapText="1" indent="1"/>
    </xf>
    <xf numFmtId="0" fontId="59" fillId="31" borderId="0" xfId="0" applyFont="1" applyFill="1" applyAlignment="1">
      <alignment horizontal="left" vertical="center"/>
    </xf>
    <xf numFmtId="0" fontId="60" fillId="31" borderId="0" xfId="0" applyFont="1" applyFill="1" applyAlignment="1">
      <alignment horizontal="left" vertical="center"/>
    </xf>
    <xf numFmtId="0" fontId="59" fillId="31" borderId="0" xfId="167" applyFont="1" applyFill="1" applyBorder="1" applyAlignment="1">
      <alignment horizontal="left" vertical="center" wrapText="1"/>
    </xf>
    <xf numFmtId="172" fontId="60" fillId="30" borderId="0" xfId="192" applyNumberFormat="1" applyFont="1" applyFill="1" applyAlignment="1">
      <alignment vertical="center"/>
    </xf>
    <xf numFmtId="0" fontId="60" fillId="31" borderId="0" xfId="192" applyFont="1" applyFill="1" applyBorder="1" applyAlignment="1">
      <alignment horizontal="left" vertical="center"/>
    </xf>
    <xf numFmtId="0" fontId="60" fillId="31" borderId="0" xfId="192" applyFont="1" applyFill="1" applyBorder="1" applyAlignment="1">
      <alignment horizontal="left" vertical="center" wrapText="1"/>
    </xf>
    <xf numFmtId="0" fontId="59" fillId="31" borderId="0" xfId="192" applyFont="1" applyFill="1" applyBorder="1" applyAlignment="1">
      <alignment horizontal="left" vertical="center"/>
    </xf>
    <xf numFmtId="0" fontId="60" fillId="31" borderId="0" xfId="192" applyFont="1" applyFill="1" applyBorder="1" applyAlignment="1">
      <alignment horizontal="left" vertical="center" wrapText="1" indent="1"/>
    </xf>
    <xf numFmtId="0" fontId="59" fillId="30" borderId="40" xfId="0" applyFont="1" applyFill="1" applyBorder="1" applyAlignment="1">
      <alignment horizontal="left" vertical="center" wrapText="1"/>
    </xf>
    <xf numFmtId="1" fontId="59" fillId="30" borderId="41" xfId="0" applyNumberFormat="1" applyFont="1" applyFill="1" applyBorder="1" applyAlignment="1">
      <alignment horizontal="left" vertical="center" wrapText="1"/>
    </xf>
    <xf numFmtId="49" fontId="59" fillId="31" borderId="42" xfId="0" applyNumberFormat="1" applyFont="1" applyFill="1" applyBorder="1" applyAlignment="1">
      <alignment horizontal="left" vertical="center"/>
    </xf>
    <xf numFmtId="49" fontId="59" fillId="31" borderId="0" xfId="0" applyNumberFormat="1" applyFont="1" applyFill="1" applyBorder="1" applyAlignment="1">
      <alignment horizontal="left" vertical="center"/>
    </xf>
    <xf numFmtId="0" fontId="59" fillId="31" borderId="0" xfId="0" applyFont="1" applyFill="1" applyBorder="1" applyAlignment="1">
      <alignment horizontal="left" vertical="center" wrapText="1"/>
    </xf>
    <xf numFmtId="0" fontId="60" fillId="31" borderId="0" xfId="0" applyFont="1" applyFill="1" applyBorder="1" applyAlignment="1">
      <alignment horizontal="left" vertical="center" wrapText="1"/>
    </xf>
    <xf numFmtId="172" fontId="60" fillId="0" borderId="20" xfId="167" applyNumberFormat="1" applyFont="1" applyFill="1" applyBorder="1" applyAlignment="1">
      <alignment horizontal="right" vertical="center"/>
    </xf>
    <xf numFmtId="172" fontId="60" fillId="0" borderId="16" xfId="167" applyNumberFormat="1" applyFont="1" applyFill="1" applyBorder="1" applyAlignment="1">
      <alignment horizontal="right" vertical="center"/>
    </xf>
    <xf numFmtId="172" fontId="59" fillId="0" borderId="20" xfId="167" applyNumberFormat="1" applyFont="1" applyFill="1" applyBorder="1" applyAlignment="1">
      <alignment horizontal="right" vertical="center"/>
    </xf>
    <xf numFmtId="172" fontId="59" fillId="0" borderId="16" xfId="167" applyNumberFormat="1" applyFont="1" applyFill="1" applyBorder="1" applyAlignment="1">
      <alignment horizontal="right" vertical="center"/>
    </xf>
    <xf numFmtId="172" fontId="60" fillId="0" borderId="27" xfId="167" applyNumberFormat="1" applyFont="1" applyFill="1" applyBorder="1" applyAlignment="1">
      <alignment horizontal="right" vertical="center"/>
    </xf>
    <xf numFmtId="172" fontId="60" fillId="0" borderId="28" xfId="167" applyNumberFormat="1" applyFont="1" applyFill="1" applyBorder="1" applyAlignment="1">
      <alignment horizontal="right" vertical="center"/>
    </xf>
    <xf numFmtId="172" fontId="60" fillId="0" borderId="29" xfId="167" applyNumberFormat="1" applyFont="1" applyFill="1" applyBorder="1" applyAlignment="1">
      <alignment horizontal="right" vertical="center"/>
    </xf>
    <xf numFmtId="172" fontId="60" fillId="30" borderId="29" xfId="167" applyNumberFormat="1" applyFont="1" applyFill="1" applyBorder="1" applyAlignment="1">
      <alignment horizontal="right" vertical="center"/>
    </xf>
    <xf numFmtId="172" fontId="59" fillId="0" borderId="30" xfId="167" applyNumberFormat="1" applyFont="1" applyFill="1" applyBorder="1" applyAlignment="1">
      <alignment horizontal="right" vertical="center"/>
    </xf>
    <xf numFmtId="172" fontId="59" fillId="0" borderId="31" xfId="167" applyNumberFormat="1" applyFont="1" applyFill="1" applyBorder="1" applyAlignment="1">
      <alignment horizontal="right" vertical="center"/>
    </xf>
    <xf numFmtId="49" fontId="59" fillId="31" borderId="42" xfId="0" applyNumberFormat="1" applyFont="1" applyFill="1" applyBorder="1" applyAlignment="1">
      <alignment horizontal="center" vertical="center" wrapText="1"/>
    </xf>
    <xf numFmtId="49" fontId="59" fillId="31" borderId="0" xfId="0" applyNumberFormat="1" applyFont="1" applyFill="1" applyBorder="1" applyAlignment="1">
      <alignment horizontal="center" vertical="center" wrapText="1"/>
    </xf>
    <xf numFmtId="49" fontId="59" fillId="31" borderId="0" xfId="0" applyNumberFormat="1" applyFont="1" applyFill="1" applyBorder="1" applyAlignment="1">
      <alignment horizontal="center" vertical="center"/>
    </xf>
    <xf numFmtId="49" fontId="59" fillId="30" borderId="0" xfId="0" applyNumberFormat="1" applyFont="1" applyFill="1" applyBorder="1" applyAlignment="1">
      <alignment horizontal="center" vertical="center" wrapText="1"/>
    </xf>
    <xf numFmtId="166" fontId="60" fillId="0" borderId="0" xfId="0" applyNumberFormat="1" applyFont="1" applyAlignment="1"/>
    <xf numFmtId="0" fontId="60" fillId="0" borderId="0" xfId="0" applyFont="1" applyAlignment="1"/>
    <xf numFmtId="1" fontId="60" fillId="0" borderId="0" xfId="0" applyNumberFormat="1" applyFont="1"/>
    <xf numFmtId="1" fontId="60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vertical="center"/>
    </xf>
    <xf numFmtId="0" fontId="60" fillId="0" borderId="0" xfId="0" applyFont="1" applyBorder="1" applyAlignment="1">
      <alignment vertical="center"/>
    </xf>
    <xf numFmtId="166" fontId="60" fillId="0" borderId="0" xfId="0" applyNumberFormat="1" applyFont="1" applyBorder="1" applyAlignment="1">
      <alignment horizontal="center" vertical="center" wrapText="1"/>
    </xf>
    <xf numFmtId="166" fontId="60" fillId="0" borderId="0" xfId="0" applyNumberFormat="1" applyFont="1" applyBorder="1" applyAlignment="1">
      <alignment vertical="center"/>
    </xf>
    <xf numFmtId="166" fontId="60" fillId="0" borderId="0" xfId="0" applyNumberFormat="1" applyFont="1" applyAlignment="1">
      <alignment horizontal="center" vertical="center" wrapText="1"/>
    </xf>
    <xf numFmtId="172" fontId="60" fillId="0" borderId="0" xfId="0" applyNumberFormat="1" applyFont="1" applyAlignment="1">
      <alignment vertical="center"/>
    </xf>
    <xf numFmtId="166" fontId="60" fillId="0" borderId="0" xfId="0" applyNumberFormat="1" applyFont="1"/>
    <xf numFmtId="0" fontId="60" fillId="0" borderId="0" xfId="0" applyFont="1"/>
    <xf numFmtId="166" fontId="60" fillId="0" borderId="0" xfId="0" applyNumberFormat="1" applyFont="1" applyBorder="1"/>
    <xf numFmtId="0" fontId="60" fillId="0" borderId="0" xfId="0" applyFont="1" applyBorder="1"/>
    <xf numFmtId="0" fontId="59" fillId="0" borderId="0" xfId="0" applyFont="1" applyBorder="1" applyAlignment="1">
      <alignment vertical="center" wrapText="1"/>
    </xf>
    <xf numFmtId="0" fontId="59" fillId="0" borderId="0" xfId="0" applyFont="1" applyFill="1" applyBorder="1" applyAlignment="1">
      <alignment vertical="center"/>
    </xf>
    <xf numFmtId="166" fontId="59" fillId="0" borderId="0" xfId="0" applyNumberFormat="1" applyFont="1" applyFill="1" applyBorder="1" applyAlignment="1">
      <alignment vertical="center"/>
    </xf>
    <xf numFmtId="1" fontId="28" fillId="30" borderId="40" xfId="194" applyNumberFormat="1" applyFont="1" applyFill="1" applyBorder="1" applyAlignment="1">
      <alignment horizontal="left" vertical="center"/>
    </xf>
    <xf numFmtId="0" fontId="15" fillId="30" borderId="41" xfId="194" applyFont="1" applyFill="1" applyBorder="1" applyAlignment="1">
      <alignment horizontal="left" vertical="center"/>
    </xf>
    <xf numFmtId="166" fontId="15" fillId="31" borderId="0" xfId="194" applyNumberFormat="1" applyFont="1" applyFill="1" applyBorder="1" applyAlignment="1">
      <alignment horizontal="center" vertical="center" wrapText="1"/>
    </xf>
    <xf numFmtId="166" fontId="15" fillId="30" borderId="23" xfId="194" applyNumberFormat="1" applyFont="1" applyFill="1" applyBorder="1" applyAlignment="1">
      <alignment horizontal="center" vertical="center" wrapText="1"/>
    </xf>
    <xf numFmtId="166" fontId="15" fillId="31" borderId="32" xfId="194" applyNumberFormat="1" applyFont="1" applyFill="1" applyBorder="1" applyAlignment="1">
      <alignment horizontal="center" vertical="center" wrapText="1"/>
    </xf>
    <xf numFmtId="166" fontId="15" fillId="31" borderId="0" xfId="194" applyNumberFormat="1" applyFont="1" applyFill="1" applyBorder="1" applyAlignment="1">
      <alignment horizontal="center" vertical="center"/>
    </xf>
    <xf numFmtId="166" fontId="15" fillId="30" borderId="33" xfId="194" applyNumberFormat="1" applyFont="1" applyFill="1" applyBorder="1" applyAlignment="1">
      <alignment horizontal="center" vertical="center"/>
    </xf>
    <xf numFmtId="166" fontId="15" fillId="31" borderId="34" xfId="194" applyNumberFormat="1" applyFont="1" applyFill="1" applyBorder="1" applyAlignment="1">
      <alignment horizontal="center" vertical="center" wrapText="1"/>
    </xf>
    <xf numFmtId="0" fontId="15" fillId="31" borderId="0" xfId="194" applyFont="1" applyFill="1" applyBorder="1" applyAlignment="1">
      <alignment horizontal="left" vertical="center"/>
    </xf>
    <xf numFmtId="166" fontId="15" fillId="0" borderId="0" xfId="194" applyNumberFormat="1" applyFont="1" applyFill="1" applyBorder="1" applyAlignment="1">
      <alignment horizontal="center" vertical="center" wrapText="1"/>
    </xf>
    <xf numFmtId="166" fontId="15" fillId="0" borderId="21" xfId="194" applyNumberFormat="1" applyFont="1" applyFill="1" applyBorder="1" applyAlignment="1">
      <alignment horizontal="center" vertical="center" wrapText="1"/>
    </xf>
    <xf numFmtId="166" fontId="15" fillId="0" borderId="0" xfId="194" applyNumberFormat="1" applyFont="1" applyFill="1" applyBorder="1" applyAlignment="1">
      <alignment horizontal="center" vertical="center"/>
    </xf>
    <xf numFmtId="166" fontId="15" fillId="30" borderId="23" xfId="194" applyNumberFormat="1" applyFont="1" applyFill="1" applyBorder="1" applyAlignment="1">
      <alignment horizontal="center" vertical="center"/>
    </xf>
    <xf numFmtId="0" fontId="56" fillId="31" borderId="0" xfId="194" applyFont="1" applyFill="1" applyBorder="1" applyAlignment="1">
      <alignment horizontal="left" vertical="center"/>
    </xf>
    <xf numFmtId="172" fontId="28" fillId="0" borderId="0" xfId="194" applyNumberFormat="1" applyFont="1" applyFill="1" applyBorder="1" applyAlignment="1">
      <alignment horizontal="right" vertical="center"/>
    </xf>
    <xf numFmtId="172" fontId="28" fillId="30" borderId="23" xfId="194" applyNumberFormat="1" applyFont="1" applyFill="1" applyBorder="1" applyAlignment="1">
      <alignment horizontal="right" vertical="center"/>
    </xf>
    <xf numFmtId="172" fontId="28" fillId="0" borderId="21" xfId="194" applyNumberFormat="1" applyFont="1" applyFill="1" applyBorder="1" applyAlignment="1">
      <alignment horizontal="right" vertical="center"/>
    </xf>
    <xf numFmtId="0" fontId="28" fillId="0" borderId="0" xfId="194" applyFont="1" applyAlignment="1">
      <alignment vertical="center"/>
    </xf>
    <xf numFmtId="0" fontId="29" fillId="31" borderId="0" xfId="194" applyFont="1" applyFill="1" applyBorder="1" applyAlignment="1">
      <alignment horizontal="left" vertical="center"/>
    </xf>
    <xf numFmtId="0" fontId="14" fillId="31" borderId="0" xfId="194" applyFont="1" applyFill="1" applyBorder="1" applyAlignment="1">
      <alignment horizontal="left" vertical="center"/>
    </xf>
    <xf numFmtId="172" fontId="60" fillId="30" borderId="23" xfId="0" applyNumberFormat="1" applyFont="1" applyFill="1" applyBorder="1" applyAlignment="1">
      <alignment horizontal="right" vertical="center"/>
    </xf>
    <xf numFmtId="172" fontId="59" fillId="30" borderId="23" xfId="0" applyNumberFormat="1" applyFont="1" applyFill="1" applyBorder="1" applyAlignment="1">
      <alignment horizontal="right" vertical="center"/>
    </xf>
    <xf numFmtId="0" fontId="29" fillId="0" borderId="0" xfId="193" applyFont="1" applyAlignment="1">
      <alignment vertical="center"/>
    </xf>
    <xf numFmtId="172" fontId="59" fillId="0" borderId="17" xfId="0" applyNumberFormat="1" applyFont="1" applyFill="1" applyBorder="1" applyAlignment="1">
      <alignment horizontal="right" vertical="center"/>
    </xf>
    <xf numFmtId="172" fontId="59" fillId="30" borderId="25" xfId="0" applyNumberFormat="1" applyFont="1" applyFill="1" applyBorder="1" applyAlignment="1">
      <alignment horizontal="right" vertical="center"/>
    </xf>
    <xf numFmtId="172" fontId="63" fillId="0" borderId="17" xfId="193" applyNumberFormat="1" applyFont="1" applyFill="1" applyBorder="1" applyAlignment="1">
      <alignment horizontal="right" vertical="center"/>
    </xf>
    <xf numFmtId="172" fontId="59" fillId="30" borderId="24" xfId="0" applyNumberFormat="1" applyFont="1" applyFill="1" applyBorder="1" applyAlignment="1">
      <alignment horizontal="right" vertical="center"/>
    </xf>
    <xf numFmtId="172" fontId="63" fillId="0" borderId="19" xfId="193" applyNumberFormat="1" applyFont="1" applyFill="1" applyBorder="1" applyAlignment="1">
      <alignment horizontal="right" vertical="center"/>
    </xf>
    <xf numFmtId="166" fontId="59" fillId="0" borderId="0" xfId="0" applyNumberFormat="1" applyFont="1" applyBorder="1"/>
    <xf numFmtId="166" fontId="59" fillId="0" borderId="0" xfId="0" applyNumberFormat="1" applyFont="1"/>
    <xf numFmtId="0" fontId="59" fillId="0" borderId="0" xfId="0" applyFont="1"/>
    <xf numFmtId="1" fontId="14" fillId="0" borderId="0" xfId="0" applyNumberFormat="1" applyFont="1" applyBorder="1" applyAlignment="1">
      <alignment vertical="center"/>
    </xf>
    <xf numFmtId="1" fontId="14" fillId="0" borderId="0" xfId="0" applyNumberFormat="1" applyFont="1" applyBorder="1" applyAlignment="1">
      <alignment horizontal="left" vertical="center"/>
    </xf>
    <xf numFmtId="0" fontId="0" fillId="0" borderId="15" xfId="0" applyBorder="1" applyAlignment="1">
      <alignment vertical="center"/>
    </xf>
    <xf numFmtId="1" fontId="15" fillId="0" borderId="14" xfId="0" applyNumberFormat="1" applyFont="1" applyBorder="1" applyAlignment="1">
      <alignment horizontal="center" vertical="center" wrapText="1"/>
    </xf>
    <xf numFmtId="0" fontId="0" fillId="0" borderId="0" xfId="0" applyBorder="1"/>
    <xf numFmtId="1" fontId="14" fillId="0" borderId="0" xfId="0" applyNumberFormat="1" applyFont="1" applyBorder="1" applyAlignment="1">
      <alignment horizontal="center" vertical="center" wrapText="1"/>
    </xf>
    <xf numFmtId="172" fontId="14" fillId="0" borderId="0" xfId="0" applyNumberFormat="1" applyFont="1" applyFill="1" applyBorder="1" applyAlignment="1">
      <alignment horizontal="right" vertical="center" wrapText="1"/>
    </xf>
    <xf numFmtId="172" fontId="14" fillId="0" borderId="0" xfId="0" applyNumberFormat="1" applyFont="1" applyBorder="1" applyAlignment="1">
      <alignment horizontal="right" vertical="center" wrapText="1"/>
    </xf>
    <xf numFmtId="166" fontId="14" fillId="0" borderId="0" xfId="0" applyNumberFormat="1" applyFont="1" applyAlignment="1">
      <alignment horizontal="center" vertical="center" wrapText="1"/>
    </xf>
    <xf numFmtId="172" fontId="14" fillId="0" borderId="18" xfId="0" applyNumberFormat="1" applyFont="1" applyFill="1" applyBorder="1" applyAlignment="1">
      <alignment horizontal="right" vertical="center"/>
    </xf>
    <xf numFmtId="172" fontId="15" fillId="0" borderId="19" xfId="0" applyNumberFormat="1" applyFont="1" applyFill="1" applyBorder="1" applyAlignment="1">
      <alignment horizontal="right"/>
    </xf>
    <xf numFmtId="166" fontId="14" fillId="0" borderId="0" xfId="0" applyNumberFormat="1" applyFont="1" applyAlignment="1">
      <alignment horizontal="center" wrapText="1"/>
    </xf>
    <xf numFmtId="0" fontId="14" fillId="0" borderId="0" xfId="0" applyFont="1" applyBorder="1" applyAlignment="1">
      <alignment horizontal="left" vertical="center"/>
    </xf>
    <xf numFmtId="166" fontId="14" fillId="0" borderId="0" xfId="0" applyNumberFormat="1" applyFont="1"/>
    <xf numFmtId="0" fontId="14" fillId="0" borderId="0" xfId="0" applyFont="1"/>
    <xf numFmtId="0" fontId="14" fillId="0" borderId="0" xfId="0" applyFont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center" indent="1"/>
    </xf>
    <xf numFmtId="166" fontId="14" fillId="0" borderId="0" xfId="0" applyNumberFormat="1" applyFont="1" applyBorder="1"/>
    <xf numFmtId="166" fontId="14" fillId="0" borderId="0" xfId="0" applyNumberFormat="1" applyFont="1" applyBorder="1" applyAlignment="1"/>
    <xf numFmtId="0" fontId="15" fillId="0" borderId="0" xfId="0" applyFont="1" applyBorder="1" applyAlignment="1">
      <alignment horizontal="left" vertical="center" wrapText="1"/>
    </xf>
    <xf numFmtId="166" fontId="15" fillId="0" borderId="0" xfId="0" applyNumberFormat="1" applyFont="1" applyBorder="1"/>
    <xf numFmtId="166" fontId="15" fillId="0" borderId="0" xfId="0" applyNumberFormat="1" applyFont="1"/>
    <xf numFmtId="0" fontId="15" fillId="0" borderId="0" xfId="0" applyFont="1" applyBorder="1" applyAlignment="1">
      <alignment horizontal="left" wrapText="1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172" fontId="15" fillId="0" borderId="19" xfId="0" applyNumberFormat="1" applyFont="1" applyFill="1" applyBorder="1" applyAlignment="1">
      <alignment horizontal="right" vertical="center"/>
    </xf>
    <xf numFmtId="172" fontId="14" fillId="0" borderId="0" xfId="0" applyNumberFormat="1" applyFont="1" applyFill="1" applyAlignment="1">
      <alignment horizontal="right" vertical="center"/>
    </xf>
    <xf numFmtId="0" fontId="15" fillId="0" borderId="35" xfId="0" applyFont="1" applyBorder="1" applyAlignment="1">
      <alignment horizontal="left" vertical="center" wrapText="1"/>
    </xf>
    <xf numFmtId="172" fontId="15" fillId="0" borderId="35" xfId="0" applyNumberFormat="1" applyFont="1" applyFill="1" applyBorder="1" applyAlignment="1">
      <alignment horizontal="right" vertical="center"/>
    </xf>
    <xf numFmtId="0" fontId="0" fillId="0" borderId="35" xfId="0" applyBorder="1"/>
    <xf numFmtId="1" fontId="15" fillId="30" borderId="14" xfId="0" applyNumberFormat="1" applyFont="1" applyFill="1" applyBorder="1" applyAlignment="1">
      <alignment horizontal="center" vertical="center" wrapText="1"/>
    </xf>
    <xf numFmtId="172" fontId="15" fillId="30" borderId="0" xfId="0" applyNumberFormat="1" applyFont="1" applyFill="1" applyBorder="1" applyAlignment="1">
      <alignment horizontal="right" vertical="center" wrapText="1"/>
    </xf>
    <xf numFmtId="172" fontId="14" fillId="30" borderId="0" xfId="0" applyNumberFormat="1" applyFont="1" applyFill="1" applyBorder="1" applyAlignment="1">
      <alignment horizontal="right" vertical="center"/>
    </xf>
    <xf numFmtId="172" fontId="14" fillId="30" borderId="18" xfId="0" applyNumberFormat="1" applyFont="1" applyFill="1" applyBorder="1" applyAlignment="1">
      <alignment horizontal="right" vertical="center"/>
    </xf>
    <xf numFmtId="172" fontId="15" fillId="30" borderId="19" xfId="0" applyNumberFormat="1" applyFont="1" applyFill="1" applyBorder="1" applyAlignment="1">
      <alignment horizontal="right"/>
    </xf>
    <xf numFmtId="172" fontId="15" fillId="30" borderId="0" xfId="0" applyNumberFormat="1" applyFont="1" applyFill="1" applyBorder="1" applyAlignment="1">
      <alignment horizontal="right" vertical="center"/>
    </xf>
    <xf numFmtId="172" fontId="15" fillId="30" borderId="19" xfId="0" applyNumberFormat="1" applyFont="1" applyFill="1" applyBorder="1" applyAlignment="1">
      <alignment horizontal="right" vertical="center"/>
    </xf>
    <xf numFmtId="172" fontId="15" fillId="30" borderId="35" xfId="0" applyNumberFormat="1" applyFont="1" applyFill="1" applyBorder="1" applyAlignment="1">
      <alignment horizontal="right" vertical="center"/>
    </xf>
    <xf numFmtId="172" fontId="15" fillId="0" borderId="0" xfId="0" applyNumberFormat="1" applyFont="1" applyAlignment="1">
      <alignment horizontal="right" vertical="center"/>
    </xf>
    <xf numFmtId="49" fontId="59" fillId="31" borderId="0" xfId="167" applyNumberFormat="1" applyFont="1" applyFill="1" applyBorder="1" applyAlignment="1">
      <alignment horizontal="center" vertical="center"/>
    </xf>
    <xf numFmtId="1" fontId="59" fillId="31" borderId="0" xfId="167" applyNumberFormat="1" applyFont="1" applyFill="1" applyBorder="1" applyAlignment="1">
      <alignment horizontal="center" vertical="center" wrapText="1"/>
    </xf>
    <xf numFmtId="1" fontId="59" fillId="30" borderId="0" xfId="167" applyNumberFormat="1" applyFont="1" applyFill="1" applyBorder="1" applyAlignment="1">
      <alignment horizontal="center" vertical="center" wrapText="1"/>
    </xf>
    <xf numFmtId="49" fontId="59" fillId="31" borderId="0" xfId="167" applyNumberFormat="1" applyFont="1" applyFill="1" applyBorder="1" applyAlignment="1">
      <alignment horizontal="center" vertical="center"/>
    </xf>
    <xf numFmtId="1" fontId="59" fillId="31" borderId="0" xfId="167" applyNumberFormat="1" applyFont="1" applyFill="1" applyBorder="1" applyAlignment="1">
      <alignment horizontal="center" vertical="center" wrapText="1"/>
    </xf>
    <xf numFmtId="1" fontId="59" fillId="30" borderId="0" xfId="167" applyNumberFormat="1" applyFont="1" applyFill="1" applyBorder="1" applyAlignment="1">
      <alignment horizontal="center" vertical="center" wrapText="1"/>
    </xf>
    <xf numFmtId="49" fontId="59" fillId="31" borderId="21" xfId="167" applyNumberFormat="1" applyFont="1" applyFill="1" applyBorder="1" applyAlignment="1">
      <alignment horizontal="center" vertical="center"/>
    </xf>
    <xf numFmtId="49" fontId="59" fillId="31" borderId="0" xfId="167" applyNumberFormat="1" applyFont="1" applyFill="1" applyBorder="1" applyAlignment="1">
      <alignment horizontal="center" vertical="center"/>
    </xf>
    <xf numFmtId="49" fontId="59" fillId="31" borderId="43" xfId="167" applyNumberFormat="1" applyFont="1" applyFill="1" applyBorder="1" applyAlignment="1">
      <alignment horizontal="center" vertical="center"/>
    </xf>
    <xf numFmtId="0" fontId="0" fillId="31" borderId="36" xfId="0" applyFill="1" applyBorder="1" applyAlignment="1">
      <alignment vertical="center"/>
    </xf>
    <xf numFmtId="49" fontId="59" fillId="31" borderId="36" xfId="167" applyNumberFormat="1" applyFont="1" applyFill="1" applyBorder="1" applyAlignment="1">
      <alignment horizontal="center" vertical="center"/>
    </xf>
    <xf numFmtId="49" fontId="59" fillId="31" borderId="36" xfId="0" applyNumberFormat="1" applyFont="1" applyFill="1" applyBorder="1" applyAlignment="1">
      <alignment horizontal="center" vertical="center"/>
    </xf>
    <xf numFmtId="1" fontId="29" fillId="31" borderId="37" xfId="194" applyNumberFormat="1" applyFont="1" applyFill="1" applyBorder="1" applyAlignment="1">
      <alignment horizontal="center" vertical="center" wrapText="1"/>
    </xf>
    <xf numFmtId="1" fontId="29" fillId="31" borderId="36" xfId="194" applyNumberFormat="1" applyFont="1" applyFill="1" applyBorder="1" applyAlignment="1">
      <alignment horizontal="center" vertical="center" wrapText="1"/>
    </xf>
    <xf numFmtId="1" fontId="29" fillId="31" borderId="38" xfId="194" applyNumberFormat="1" applyFont="1" applyFill="1" applyBorder="1" applyAlignment="1">
      <alignment horizontal="center" vertical="center" wrapText="1"/>
    </xf>
    <xf numFmtId="0" fontId="0" fillId="31" borderId="36" xfId="0" applyFill="1" applyBorder="1" applyAlignment="1">
      <alignment horizontal="center" vertical="center" wrapText="1"/>
    </xf>
    <xf numFmtId="1" fontId="59" fillId="31" borderId="44" xfId="167" applyNumberFormat="1" applyFont="1" applyFill="1" applyBorder="1" applyAlignment="1">
      <alignment horizontal="center" vertical="center" wrapText="1"/>
    </xf>
    <xf numFmtId="1" fontId="59" fillId="31" borderId="0" xfId="167" applyNumberFormat="1" applyFont="1" applyFill="1" applyBorder="1" applyAlignment="1">
      <alignment horizontal="center" vertical="center" wrapText="1"/>
    </xf>
    <xf numFmtId="1" fontId="59" fillId="30" borderId="0" xfId="167" applyNumberFormat="1" applyFont="1" applyFill="1" applyBorder="1" applyAlignment="1">
      <alignment horizontal="center" vertical="center" wrapText="1"/>
    </xf>
    <xf numFmtId="1" fontId="57" fillId="0" borderId="39" xfId="0" applyNumberFormat="1" applyFont="1" applyBorder="1" applyAlignment="1">
      <alignment horizontal="center" vertical="center"/>
    </xf>
    <xf numFmtId="1" fontId="57" fillId="0" borderId="39" xfId="0" applyNumberFormat="1" applyFont="1" applyFill="1" applyBorder="1" applyAlignment="1">
      <alignment horizontal="center" vertical="center"/>
    </xf>
    <xf numFmtId="0" fontId="15" fillId="29" borderId="0" xfId="0" applyFont="1" applyFill="1" applyBorder="1" applyAlignment="1">
      <alignment horizontal="left" vertical="center"/>
    </xf>
    <xf numFmtId="166" fontId="3" fillId="29" borderId="0" xfId="0" applyNumberFormat="1" applyFont="1" applyFill="1" applyBorder="1" applyAlignment="1">
      <alignment horizontal="center" vertical="center"/>
    </xf>
    <xf numFmtId="166" fontId="6" fillId="29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66" fontId="55" fillId="29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0" fillId="0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horizontal="center" vertical="center"/>
    </xf>
  </cellXfs>
  <cellStyles count="245">
    <cellStyle name="20 % - Accent1" xfId="1" builtinId="30" customBuiltin="1"/>
    <cellStyle name="20 % - Accent1 2" xfId="2"/>
    <cellStyle name="20 % - Accent1 3" xfId="3"/>
    <cellStyle name="20 % - Accent2" xfId="4" builtinId="34" customBuiltin="1"/>
    <cellStyle name="20 % - Accent2 2" xfId="5"/>
    <cellStyle name="20 % - Accent2 3" xfId="6"/>
    <cellStyle name="20 % - Accent3" xfId="7" builtinId="38" customBuiltin="1"/>
    <cellStyle name="20 % - Accent3 2" xfId="8"/>
    <cellStyle name="20 % - Accent3 3" xfId="9"/>
    <cellStyle name="20 % - Accent4" xfId="10" builtinId="42" customBuiltin="1"/>
    <cellStyle name="20 % - Accent4 2" xfId="11"/>
    <cellStyle name="20 % - Accent4 3" xfId="12"/>
    <cellStyle name="20 % - Accent5" xfId="13" builtinId="46" customBuiltin="1"/>
    <cellStyle name="20 % - Accent5 2" xfId="14"/>
    <cellStyle name="20 % - Accent5 3" xfId="15"/>
    <cellStyle name="20 % - Accent6" xfId="16" builtinId="50" customBuiltin="1"/>
    <cellStyle name="20 % - Accent6 2" xfId="17"/>
    <cellStyle name="20 % - Accent6 3" xfId="18"/>
    <cellStyle name="20% - Accent1" xfId="19"/>
    <cellStyle name="20% - Accent1 2" xfId="20"/>
    <cellStyle name="20% - Accent2" xfId="21"/>
    <cellStyle name="20% - Accent2 2" xfId="22"/>
    <cellStyle name="20% - Accent3" xfId="23"/>
    <cellStyle name="20% - Accent3 2" xfId="24"/>
    <cellStyle name="20% - Accent4" xfId="25"/>
    <cellStyle name="20% - Accent4 2" xfId="26"/>
    <cellStyle name="20% - Accent5" xfId="27"/>
    <cellStyle name="20% - Accent5 2" xfId="28"/>
    <cellStyle name="20% - Accent6" xfId="29"/>
    <cellStyle name="20% - Accent6 2" xfId="30"/>
    <cellStyle name="40 % - Accent1" xfId="31" builtinId="31" customBuiltin="1"/>
    <cellStyle name="40 % - Accent1 2" xfId="32"/>
    <cellStyle name="40 % - Accent1 3" xfId="33"/>
    <cellStyle name="40 % - Accent2" xfId="34" builtinId="35" customBuiltin="1"/>
    <cellStyle name="40 % - Accent2 2" xfId="35"/>
    <cellStyle name="40 % - Accent2 3" xfId="36"/>
    <cellStyle name="40 % - Accent3" xfId="37" builtinId="39" customBuiltin="1"/>
    <cellStyle name="40 % - Accent3 2" xfId="38"/>
    <cellStyle name="40 % - Accent3 3" xfId="39"/>
    <cellStyle name="40 % - Accent4" xfId="40" builtinId="43" customBuiltin="1"/>
    <cellStyle name="40 % - Accent4 2" xfId="41"/>
    <cellStyle name="40 % - Accent4 3" xfId="42"/>
    <cellStyle name="40 % - Accent5" xfId="43" builtinId="47" customBuiltin="1"/>
    <cellStyle name="40 % - Accent5 2" xfId="44"/>
    <cellStyle name="40 % - Accent5 3" xfId="45"/>
    <cellStyle name="40 % - Accent6" xfId="46" builtinId="51" customBuiltin="1"/>
    <cellStyle name="40 % - Accent6 2" xfId="47"/>
    <cellStyle name="40 % - Accent6 3" xfId="48"/>
    <cellStyle name="40% - Accent1" xfId="49"/>
    <cellStyle name="40% - Accent1 2" xfId="50"/>
    <cellStyle name="40% - Accent2" xfId="51"/>
    <cellStyle name="40% - Accent2 2" xfId="52"/>
    <cellStyle name="40% - Accent3" xfId="53"/>
    <cellStyle name="40% - Accent3 2" xfId="54"/>
    <cellStyle name="40% - Accent4" xfId="55"/>
    <cellStyle name="40% - Accent4 2" xfId="56"/>
    <cellStyle name="40% - Accent5" xfId="57"/>
    <cellStyle name="40% - Accent5 2" xfId="58"/>
    <cellStyle name="40% - Accent6" xfId="59"/>
    <cellStyle name="40% - Accent6 2" xfId="60"/>
    <cellStyle name="60 % - Accent1" xfId="61" builtinId="32" customBuiltin="1"/>
    <cellStyle name="60 % - Accent1 2" xfId="62"/>
    <cellStyle name="60 % - Accent2" xfId="63" builtinId="36" customBuiltin="1"/>
    <cellStyle name="60 % - Accent3" xfId="64" builtinId="40" customBuiltin="1"/>
    <cellStyle name="60 % - Accent3 2" xfId="65"/>
    <cellStyle name="60 % - Accent4" xfId="66" builtinId="44" customBuiltin="1"/>
    <cellStyle name="60 % - Accent4 2" xfId="67"/>
    <cellStyle name="60 % - Accent5" xfId="68" builtinId="48" customBuiltin="1"/>
    <cellStyle name="60 % - Accent6" xfId="69" builtinId="52" customBuiltin="1"/>
    <cellStyle name="60 % - Accent6 2" xfId="70"/>
    <cellStyle name="60% - Accent1" xfId="71"/>
    <cellStyle name="60% - Accent2" xfId="72"/>
    <cellStyle name="60% - Accent3" xfId="73"/>
    <cellStyle name="60% - Accent4" xfId="74"/>
    <cellStyle name="60% - Accent5" xfId="75"/>
    <cellStyle name="60% - Accent6" xfId="76"/>
    <cellStyle name="Accent1" xfId="77" builtinId="29" customBuiltin="1"/>
    <cellStyle name="Accent1 2" xfId="78"/>
    <cellStyle name="Accent2" xfId="79" builtinId="33" customBuiltin="1"/>
    <cellStyle name="Accent2 2" xfId="80"/>
    <cellStyle name="Accent3" xfId="81" builtinId="37" customBuiltin="1"/>
    <cellStyle name="Accent4" xfId="82" builtinId="41" customBuiltin="1"/>
    <cellStyle name="Accent4 2" xfId="83"/>
    <cellStyle name="Accent5" xfId="84" builtinId="45" customBuiltin="1"/>
    <cellStyle name="Accent6" xfId="85" builtinId="49" customBuiltin="1"/>
    <cellStyle name="Anos" xfId="86"/>
    <cellStyle name="arron" xfId="87"/>
    <cellStyle name="Avertissement" xfId="88" builtinId="11" customBuiltin="1"/>
    <cellStyle name="Bad" xfId="89"/>
    <cellStyle name="Calcul" xfId="90" builtinId="22" customBuiltin="1"/>
    <cellStyle name="Calcul 2" xfId="91"/>
    <cellStyle name="Calculation" xfId="92"/>
    <cellStyle name="Cellule liée" xfId="93" builtinId="24" customBuiltin="1"/>
    <cellStyle name="Check Cell" xfId="94"/>
    <cellStyle name="Commentaire" xfId="95" builtinId="10" customBuiltin="1"/>
    <cellStyle name="Commentaire 2" xfId="96"/>
    <cellStyle name="Commentaire 3" xfId="97"/>
    <cellStyle name="Commentaire 3 2" xfId="98"/>
    <cellStyle name="Commentaire 3 2 2" xfId="99"/>
    <cellStyle name="Commentaire 3 3" xfId="100"/>
    <cellStyle name="Commentaire 4" xfId="101"/>
    <cellStyle name="Commentaire 4 2" xfId="102"/>
    <cellStyle name="Date" xfId="103"/>
    <cellStyle name="Date 2" xfId="104"/>
    <cellStyle name="En-tête 1" xfId="105"/>
    <cellStyle name="En-tête 1 2" xfId="106"/>
    <cellStyle name="En-tête 1 2 2" xfId="107"/>
    <cellStyle name="En-tête 1 2_Tableaux_Budget_2017_20161017" xfId="108"/>
    <cellStyle name="En-tête 2" xfId="109"/>
    <cellStyle name="En-tête 2 2" xfId="110"/>
    <cellStyle name="En-tête 2 2 2" xfId="111"/>
    <cellStyle name="En-tête 2 2_Tableaux_Budget_2017_20161017" xfId="112"/>
    <cellStyle name="Entrée" xfId="113" builtinId="20" customBuiltin="1"/>
    <cellStyle name="Euro" xfId="114"/>
    <cellStyle name="Explanatory Text" xfId="115"/>
    <cellStyle name="Fixe" xfId="116"/>
    <cellStyle name="Fixe 2" xfId="117"/>
    <cellStyle name="Good" xfId="118"/>
    <cellStyle name="Heading 1" xfId="119"/>
    <cellStyle name="Heading 2" xfId="120"/>
    <cellStyle name="Heading 3" xfId="121"/>
    <cellStyle name="Heading 4" xfId="122"/>
    <cellStyle name="Input" xfId="123"/>
    <cellStyle name="Insatisfaisant" xfId="124" builtinId="27" customBuiltin="1"/>
    <cellStyle name="Lien hypertexte 2" xfId="125"/>
    <cellStyle name="Lien hypertexte 2 2" xfId="126"/>
    <cellStyle name="Lien hypertexte 2_Tableaux_Budget_2017_20161017" xfId="127"/>
    <cellStyle name="Linked Cell" xfId="128"/>
    <cellStyle name="Milliers 2" xfId="129"/>
    <cellStyle name="Milliers 2 2" xfId="130"/>
    <cellStyle name="Milliers 2 2 2" xfId="131"/>
    <cellStyle name="Milliers 2 3" xfId="132"/>
    <cellStyle name="Milliers 2_CONSO-B.7.1 - Endettement total net 2011" xfId="133"/>
    <cellStyle name="Milliers 3" xfId="134"/>
    <cellStyle name="Milliers 4" xfId="135"/>
    <cellStyle name="Milliers 4 2" xfId="136"/>
    <cellStyle name="Milliers 4 2 2" xfId="137"/>
    <cellStyle name="Milliers 4 2 2 2" xfId="138"/>
    <cellStyle name="Milliers 4 2 3" xfId="139"/>
    <cellStyle name="Milliers 4 3" xfId="140"/>
    <cellStyle name="Milliers 4 3 2" xfId="141"/>
    <cellStyle name="Monétaire 2" xfId="142"/>
    <cellStyle name="Monétaire 2 2" xfId="143"/>
    <cellStyle name="Monétaire 3" xfId="144"/>
    <cellStyle name="Monétaire 4" xfId="145"/>
    <cellStyle name="Monétaire 4 2" xfId="146"/>
    <cellStyle name="Monétaire 4 2 2" xfId="147"/>
    <cellStyle name="Monétaire 4 2 2 2" xfId="148"/>
    <cellStyle name="Monétaire 4 2 3" xfId="149"/>
    <cellStyle name="Monétaire 4 3" xfId="150"/>
    <cellStyle name="Monétaire 4 3 2" xfId="151"/>
    <cellStyle name="Monétaire0" xfId="152"/>
    <cellStyle name="Monétaire0 2" xfId="153"/>
    <cellStyle name="Neutral" xfId="154"/>
    <cellStyle name="Neutre" xfId="155" builtinId="28" customBuiltin="1"/>
    <cellStyle name="Non défini" xfId="156"/>
    <cellStyle name="Non défini 2" xfId="157"/>
    <cellStyle name="Non défini 2 2" xfId="158"/>
    <cellStyle name="Non défini 2_Tableaux_Budget_2017_20161017" xfId="159"/>
    <cellStyle name="Normal" xfId="0" builtinId="0"/>
    <cellStyle name="Normal 10" xfId="160"/>
    <cellStyle name="Normal 11" xfId="161"/>
    <cellStyle name="Normal 11 2" xfId="162"/>
    <cellStyle name="Normal 12" xfId="163"/>
    <cellStyle name="Normal 12 2" xfId="164"/>
    <cellStyle name="Normal 13" xfId="165"/>
    <cellStyle name="Normal 13 2" xfId="166"/>
    <cellStyle name="Normal 14" xfId="167"/>
    <cellStyle name="Normal 2" xfId="168"/>
    <cellStyle name="Normal 2 2" xfId="169"/>
    <cellStyle name="Normal 2 2 2" xfId="170"/>
    <cellStyle name="Normal 2 3" xfId="171"/>
    <cellStyle name="Normal 2_B.8 - Mouvement des placements FA-31-12-2010" xfId="172"/>
    <cellStyle name="Normal 3" xfId="173"/>
    <cellStyle name="Normal 3 2" xfId="174"/>
    <cellStyle name="Normal 3 2 2" xfId="175"/>
    <cellStyle name="Normal 3 3" xfId="176"/>
    <cellStyle name="Normal 3 3 2" xfId="177"/>
    <cellStyle name="Normal 3 3_Tableaux_Budget_2017_20161017" xfId="178"/>
    <cellStyle name="Normal 3_Princ_ind_eco_2013-2014_C_Langelier_20141009" xfId="179"/>
    <cellStyle name="Normal 4" xfId="180"/>
    <cellStyle name="Normal 4 2" xfId="181"/>
    <cellStyle name="Normal 5" xfId="182"/>
    <cellStyle name="Normal 5 2" xfId="183"/>
    <cellStyle name="Normal 6" xfId="184"/>
    <cellStyle name="Normal 6 2" xfId="185"/>
    <cellStyle name="Normal 6 2 2" xfId="186"/>
    <cellStyle name="Normal 6 3" xfId="187"/>
    <cellStyle name="Normal 6_Tableaux_Budget_2017_20161017" xfId="188"/>
    <cellStyle name="Normal 7" xfId="189"/>
    <cellStyle name="Normal 7 2" xfId="190"/>
    <cellStyle name="Normal 8" xfId="191"/>
    <cellStyle name="Normal 9" xfId="192"/>
    <cellStyle name="Normal_demande_AlineMarchand_2011-10-11_v3" xfId="193"/>
    <cellStyle name="Normal_demande_AlineMarchand_2011-10-11_v3 2" xfId="194"/>
    <cellStyle name="Note" xfId="195"/>
    <cellStyle name="Output" xfId="196"/>
    <cellStyle name="Pourcentage 2" xfId="197"/>
    <cellStyle name="Pourcentage 2 2" xfId="198"/>
    <cellStyle name="Pourcentage 2 2 2" xfId="199"/>
    <cellStyle name="Pourcentage 2 3" xfId="200"/>
    <cellStyle name="Pourcentage 3" xfId="201"/>
    <cellStyle name="Pourcentage 3 2" xfId="202"/>
    <cellStyle name="Pourcentage 3 2 2" xfId="203"/>
    <cellStyle name="Pourcentage 3 3" xfId="204"/>
    <cellStyle name="Pourcentage 4" xfId="205"/>
    <cellStyle name="Pourcentage 4 2" xfId="206"/>
    <cellStyle name="Pourcentage 5" xfId="207"/>
    <cellStyle name="Pourcentage 5 2" xfId="208"/>
    <cellStyle name="Pourcentage 6" xfId="209"/>
    <cellStyle name="Pourcentage 6 2" xfId="210"/>
    <cellStyle name="Pourcentage 6 2 2" xfId="211"/>
    <cellStyle name="Pourcentage 6 3" xfId="212"/>
    <cellStyle name="Pourcentage 7" xfId="213"/>
    <cellStyle name="Pourcentage 7 2" xfId="214"/>
    <cellStyle name="Pourcentage 7 2 2" xfId="215"/>
    <cellStyle name="Pourcentage 8" xfId="216"/>
    <cellStyle name="Pourcentage 8 2" xfId="217"/>
    <cellStyle name="Pourcentage 8 2 2" xfId="218"/>
    <cellStyle name="Pourcentage 8 2 2 2" xfId="219"/>
    <cellStyle name="Pourcentage 8 2 3" xfId="220"/>
    <cellStyle name="Pourcentage 8 3" xfId="221"/>
    <cellStyle name="Pourcentage 8 3 2" xfId="222"/>
    <cellStyle name="Satisfaisant" xfId="223" builtinId="26" customBuiltin="1"/>
    <cellStyle name="Sortie" xfId="224" builtinId="21" customBuiltin="1"/>
    <cellStyle name="Sortie 2" xfId="225"/>
    <cellStyle name="Texte explicatif" xfId="226" builtinId="53" customBuiltin="1"/>
    <cellStyle name="Title" xfId="227"/>
    <cellStyle name="Titre" xfId="228" builtinId="15" customBuiltin="1"/>
    <cellStyle name="Titre 2" xfId="229"/>
    <cellStyle name="Titre 1" xfId="230" builtinId="16" customBuiltin="1"/>
    <cellStyle name="Titre 1 2" xfId="231"/>
    <cellStyle name="Titre 2" xfId="232" builtinId="17" customBuiltin="1"/>
    <cellStyle name="Titre 2 2" xfId="233"/>
    <cellStyle name="Titre 3" xfId="234" builtinId="18" customBuiltin="1"/>
    <cellStyle name="Titre 3 2" xfId="235"/>
    <cellStyle name="Titre 4" xfId="236" builtinId="19" customBuiltin="1"/>
    <cellStyle name="Titre 4 2" xfId="237"/>
    <cellStyle name="Titulo" xfId="238"/>
    <cellStyle name="Total" xfId="239" builtinId="25" customBuiltin="1"/>
    <cellStyle name="Total 2" xfId="240"/>
    <cellStyle name="Vérification" xfId="241" builtinId="23" customBuiltin="1"/>
    <cellStyle name="Virgule0" xfId="242"/>
    <cellStyle name="Virgule0 2" xfId="243"/>
    <cellStyle name="Warning Text" xfId="2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270510</xdr:rowOff>
    </xdr:from>
    <xdr:to>
      <xdr:col>10</xdr:col>
      <xdr:colOff>0</xdr:colOff>
      <xdr:row>2</xdr:row>
      <xdr:rowOff>497263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648700" y="771525"/>
          <a:ext cx="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fr-CA" sz="900" b="1" i="0" u="sng" strike="noStrike" baseline="0">
              <a:solidFill>
                <a:srgbClr val="003366"/>
              </a:solidFill>
              <a:latin typeface="Arial"/>
              <a:cs typeface="Arial"/>
            </a:rPr>
            <a:t>Résiduel à réaliser</a:t>
          </a:r>
          <a:endParaRPr lang="fr-CA"/>
        </a:p>
      </xdr:txBody>
    </xdr:sp>
    <xdr:clientData/>
  </xdr:twoCellAnchor>
  <xdr:twoCellAnchor>
    <xdr:from>
      <xdr:col>10</xdr:col>
      <xdr:colOff>0</xdr:colOff>
      <xdr:row>131</xdr:row>
      <xdr:rowOff>95250</xdr:rowOff>
    </xdr:from>
    <xdr:to>
      <xdr:col>11</xdr:col>
      <xdr:colOff>561975</xdr:colOff>
      <xdr:row>131</xdr:row>
      <xdr:rowOff>95250</xdr:rowOff>
    </xdr:to>
    <xdr:sp macro="" textlink="">
      <xdr:nvSpPr>
        <xdr:cNvPr id="33789294" name="Line 4"/>
        <xdr:cNvSpPr>
          <a:spLocks noChangeShapeType="1"/>
        </xdr:cNvSpPr>
      </xdr:nvSpPr>
      <xdr:spPr bwMode="auto">
        <a:xfrm>
          <a:off x="11229975" y="21393150"/>
          <a:ext cx="1323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571500</xdr:colOff>
      <xdr:row>129</xdr:row>
      <xdr:rowOff>114300</xdr:rowOff>
    </xdr:from>
    <xdr:to>
      <xdr:col>11</xdr:col>
      <xdr:colOff>571500</xdr:colOff>
      <xdr:row>131</xdr:row>
      <xdr:rowOff>85725</xdr:rowOff>
    </xdr:to>
    <xdr:sp macro="" textlink="">
      <xdr:nvSpPr>
        <xdr:cNvPr id="33789295" name="Line 5"/>
        <xdr:cNvSpPr>
          <a:spLocks noChangeShapeType="1"/>
        </xdr:cNvSpPr>
      </xdr:nvSpPr>
      <xdr:spPr bwMode="auto">
        <a:xfrm flipV="1">
          <a:off x="12563475" y="21088350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0</xdr:col>
      <xdr:colOff>133350</xdr:colOff>
      <xdr:row>20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3962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133350</xdr:colOff>
      <xdr:row>20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0" y="3962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133350</xdr:colOff>
      <xdr:row>15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3200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133350</xdr:colOff>
      <xdr:row>15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0" y="3200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40</xdr:row>
      <xdr:rowOff>0</xdr:rowOff>
    </xdr:from>
    <xdr:to>
      <xdr:col>0</xdr:col>
      <xdr:colOff>123825</xdr:colOff>
      <xdr:row>40</xdr:row>
      <xdr:rowOff>0</xdr:rowOff>
    </xdr:to>
    <xdr:sp macro="" textlink="">
      <xdr:nvSpPr>
        <xdr:cNvPr id="33778018" name="Rectangle 1"/>
        <xdr:cNvSpPr>
          <a:spLocks noChangeArrowheads="1"/>
        </xdr:cNvSpPr>
      </xdr:nvSpPr>
      <xdr:spPr bwMode="auto">
        <a:xfrm>
          <a:off x="47625" y="8886825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40</xdr:row>
      <xdr:rowOff>0</xdr:rowOff>
    </xdr:from>
    <xdr:to>
      <xdr:col>0</xdr:col>
      <xdr:colOff>123825</xdr:colOff>
      <xdr:row>40</xdr:row>
      <xdr:rowOff>0</xdr:rowOff>
    </xdr:to>
    <xdr:sp macro="" textlink="">
      <xdr:nvSpPr>
        <xdr:cNvPr id="33785138" name="Rectangle 1"/>
        <xdr:cNvSpPr>
          <a:spLocks noChangeArrowheads="1"/>
        </xdr:cNvSpPr>
      </xdr:nvSpPr>
      <xdr:spPr bwMode="auto">
        <a:xfrm>
          <a:off x="47625" y="883920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30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5" Type="http://schemas.openxmlformats.org/officeDocument/2006/relationships/printerSettings" Target="../printerSettings/printerSettings36.bin"/><Relationship Id="rId4" Type="http://schemas.openxmlformats.org/officeDocument/2006/relationships/printerSettings" Target="../printerSettings/printerSettings3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5" Type="http://schemas.openxmlformats.org/officeDocument/2006/relationships/printerSettings" Target="../printerSettings/printerSettings43.bin"/><Relationship Id="rId4" Type="http://schemas.openxmlformats.org/officeDocument/2006/relationships/printerSettings" Target="../printerSettings/printerSettings4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4" Type="http://schemas.openxmlformats.org/officeDocument/2006/relationships/printerSettings" Target="../printerSettings/printerSettings49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2.bin"/><Relationship Id="rId2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50.bin"/><Relationship Id="rId5" Type="http://schemas.openxmlformats.org/officeDocument/2006/relationships/printerSettings" Target="../printerSettings/printerSettings54.bin"/><Relationship Id="rId4" Type="http://schemas.openxmlformats.org/officeDocument/2006/relationships/printerSettings" Target="../printerSettings/printerSettings5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58.bin"/><Relationship Id="rId1" Type="http://schemas.openxmlformats.org/officeDocument/2006/relationships/printerSettings" Target="../printerSettings/printerSettings57.bin"/><Relationship Id="rId5" Type="http://schemas.openxmlformats.org/officeDocument/2006/relationships/printerSettings" Target="../printerSettings/printerSettings61.bin"/><Relationship Id="rId4" Type="http://schemas.openxmlformats.org/officeDocument/2006/relationships/printerSettings" Target="../printerSettings/printerSettings6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5" Type="http://schemas.openxmlformats.org/officeDocument/2006/relationships/printerSettings" Target="../printerSettings/printerSettings68.bin"/><Relationship Id="rId4" Type="http://schemas.openxmlformats.org/officeDocument/2006/relationships/printerSettings" Target="../printerSettings/printerSettings6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3.bin"/><Relationship Id="rId2" Type="http://schemas.openxmlformats.org/officeDocument/2006/relationships/printerSettings" Target="../printerSettings/printerSettings72.bin"/><Relationship Id="rId1" Type="http://schemas.openxmlformats.org/officeDocument/2006/relationships/printerSettings" Target="../printerSettings/printerSettings71.bin"/><Relationship Id="rId5" Type="http://schemas.openxmlformats.org/officeDocument/2006/relationships/printerSettings" Target="../printerSettings/printerSettings75.bin"/><Relationship Id="rId4" Type="http://schemas.openxmlformats.org/officeDocument/2006/relationships/printerSettings" Target="../printerSettings/printerSettings7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printerSettings" Target="../printerSettings/printerSettings79.bin"/><Relationship Id="rId1" Type="http://schemas.openxmlformats.org/officeDocument/2006/relationships/printerSettings" Target="../printerSettings/printerSettings78.bin"/><Relationship Id="rId5" Type="http://schemas.openxmlformats.org/officeDocument/2006/relationships/printerSettings" Target="../printerSettings/printerSettings82.bin"/><Relationship Id="rId4" Type="http://schemas.openxmlformats.org/officeDocument/2006/relationships/printerSettings" Target="../printerSettings/printerSettings81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5.bin"/><Relationship Id="rId2" Type="http://schemas.openxmlformats.org/officeDocument/2006/relationships/printerSettings" Target="../printerSettings/printerSettings84.bin"/><Relationship Id="rId1" Type="http://schemas.openxmlformats.org/officeDocument/2006/relationships/printerSettings" Target="../printerSettings/printerSettings83.bin"/><Relationship Id="rId5" Type="http://schemas.openxmlformats.org/officeDocument/2006/relationships/printerSettings" Target="../printerSettings/printerSettings87.bin"/><Relationship Id="rId4" Type="http://schemas.openxmlformats.org/officeDocument/2006/relationships/printerSettings" Target="../printerSettings/printerSettings86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0.bin"/><Relationship Id="rId2" Type="http://schemas.openxmlformats.org/officeDocument/2006/relationships/printerSettings" Target="../printerSettings/printerSettings89.bin"/><Relationship Id="rId1" Type="http://schemas.openxmlformats.org/officeDocument/2006/relationships/printerSettings" Target="../printerSettings/printerSettings88.bin"/><Relationship Id="rId5" Type="http://schemas.openxmlformats.org/officeDocument/2006/relationships/printerSettings" Target="../printerSettings/printerSettings92.bin"/><Relationship Id="rId4" Type="http://schemas.openxmlformats.org/officeDocument/2006/relationships/printerSettings" Target="../printerSettings/printerSettings9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5.bin"/><Relationship Id="rId2" Type="http://schemas.openxmlformats.org/officeDocument/2006/relationships/printerSettings" Target="../printerSettings/printerSettings94.bin"/><Relationship Id="rId1" Type="http://schemas.openxmlformats.org/officeDocument/2006/relationships/printerSettings" Target="../printerSettings/printerSettings93.bin"/><Relationship Id="rId5" Type="http://schemas.openxmlformats.org/officeDocument/2006/relationships/printerSettings" Target="../printerSettings/printerSettings97.bin"/><Relationship Id="rId4" Type="http://schemas.openxmlformats.org/officeDocument/2006/relationships/printerSettings" Target="../printerSettings/printerSettings96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0.bin"/><Relationship Id="rId2" Type="http://schemas.openxmlformats.org/officeDocument/2006/relationships/printerSettings" Target="../printerSettings/printerSettings99.bin"/><Relationship Id="rId1" Type="http://schemas.openxmlformats.org/officeDocument/2006/relationships/printerSettings" Target="../printerSettings/printerSettings98.bin"/><Relationship Id="rId5" Type="http://schemas.openxmlformats.org/officeDocument/2006/relationships/printerSettings" Target="../printerSettings/printerSettings102.bin"/><Relationship Id="rId4" Type="http://schemas.openxmlformats.org/officeDocument/2006/relationships/printerSettings" Target="../printerSettings/printerSettings10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6.bin"/><Relationship Id="rId2" Type="http://schemas.openxmlformats.org/officeDocument/2006/relationships/printerSettings" Target="../printerSettings/printerSettings105.bin"/><Relationship Id="rId1" Type="http://schemas.openxmlformats.org/officeDocument/2006/relationships/printerSettings" Target="../printerSettings/printerSettings104.bin"/><Relationship Id="rId5" Type="http://schemas.openxmlformats.org/officeDocument/2006/relationships/printerSettings" Target="../printerSettings/printerSettings108.bin"/><Relationship Id="rId4" Type="http://schemas.openxmlformats.org/officeDocument/2006/relationships/printerSettings" Target="../printerSettings/printerSettings107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Relationship Id="rId5" Type="http://schemas.openxmlformats.org/officeDocument/2006/relationships/printerSettings" Target="../printerSettings/printerSettings113.bin"/><Relationship Id="rId4" Type="http://schemas.openxmlformats.org/officeDocument/2006/relationships/printerSettings" Target="../printerSettings/printerSettings112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6.bin"/><Relationship Id="rId2" Type="http://schemas.openxmlformats.org/officeDocument/2006/relationships/printerSettings" Target="../printerSettings/printerSettings115.bin"/><Relationship Id="rId1" Type="http://schemas.openxmlformats.org/officeDocument/2006/relationships/printerSettings" Target="../printerSettings/printerSettings114.bin"/><Relationship Id="rId5" Type="http://schemas.openxmlformats.org/officeDocument/2006/relationships/printerSettings" Target="../printerSettings/printerSettings118.bin"/><Relationship Id="rId4" Type="http://schemas.openxmlformats.org/officeDocument/2006/relationships/printerSettings" Target="../printerSettings/printerSettings1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printerSettings" Target="../printerSettings/printerSettings124.bin"/><Relationship Id="rId1" Type="http://schemas.openxmlformats.org/officeDocument/2006/relationships/printerSettings" Target="../printerSettings/printerSettings123.bin"/><Relationship Id="rId5" Type="http://schemas.openxmlformats.org/officeDocument/2006/relationships/printerSettings" Target="../printerSettings/printerSettings127.bin"/><Relationship Id="rId4" Type="http://schemas.openxmlformats.org/officeDocument/2006/relationships/printerSettings" Target="../printerSettings/printerSettings1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2.bin"/><Relationship Id="rId2" Type="http://schemas.openxmlformats.org/officeDocument/2006/relationships/printerSettings" Target="../printerSettings/printerSettings131.bin"/><Relationship Id="rId1" Type="http://schemas.openxmlformats.org/officeDocument/2006/relationships/printerSettings" Target="../printerSettings/printerSettings130.bin"/><Relationship Id="rId5" Type="http://schemas.openxmlformats.org/officeDocument/2006/relationships/printerSettings" Target="../printerSettings/printerSettings134.bin"/><Relationship Id="rId4" Type="http://schemas.openxmlformats.org/officeDocument/2006/relationships/printerSettings" Target="../printerSettings/printerSettings133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35.bin"/><Relationship Id="rId5" Type="http://schemas.openxmlformats.org/officeDocument/2006/relationships/printerSettings" Target="../printerSettings/printerSettings139.bin"/><Relationship Id="rId4" Type="http://schemas.openxmlformats.org/officeDocument/2006/relationships/printerSettings" Target="../printerSettings/printerSettings138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2.bin"/><Relationship Id="rId2" Type="http://schemas.openxmlformats.org/officeDocument/2006/relationships/printerSettings" Target="../printerSettings/printerSettings141.bin"/><Relationship Id="rId1" Type="http://schemas.openxmlformats.org/officeDocument/2006/relationships/printerSettings" Target="../printerSettings/printerSettings140.bin"/><Relationship Id="rId5" Type="http://schemas.openxmlformats.org/officeDocument/2006/relationships/printerSettings" Target="../printerSettings/printerSettings144.bin"/><Relationship Id="rId4" Type="http://schemas.openxmlformats.org/officeDocument/2006/relationships/printerSettings" Target="../printerSettings/printerSettings1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7.bin"/><Relationship Id="rId2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145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48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1.bin"/><Relationship Id="rId2" Type="http://schemas.openxmlformats.org/officeDocument/2006/relationships/printerSettings" Target="../printerSettings/printerSettings150.bin"/><Relationship Id="rId1" Type="http://schemas.openxmlformats.org/officeDocument/2006/relationships/printerSettings" Target="../printerSettings/printerSettings149.bin"/><Relationship Id="rId5" Type="http://schemas.openxmlformats.org/officeDocument/2006/relationships/printerSettings" Target="../printerSettings/printerSettings153.bin"/><Relationship Id="rId4" Type="http://schemas.openxmlformats.org/officeDocument/2006/relationships/printerSettings" Target="../printerSettings/printerSettings152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printerSettings" Target="../printerSettings/printerSettings155.bin"/><Relationship Id="rId1" Type="http://schemas.openxmlformats.org/officeDocument/2006/relationships/printerSettings" Target="../printerSettings/printerSettings154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57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0.bin"/><Relationship Id="rId2" Type="http://schemas.openxmlformats.org/officeDocument/2006/relationships/printerSettings" Target="../printerSettings/printerSettings159.bin"/><Relationship Id="rId1" Type="http://schemas.openxmlformats.org/officeDocument/2006/relationships/printerSettings" Target="../printerSettings/printerSettings158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61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4.bin"/><Relationship Id="rId2" Type="http://schemas.openxmlformats.org/officeDocument/2006/relationships/printerSettings" Target="../printerSettings/printerSettings163.bin"/><Relationship Id="rId1" Type="http://schemas.openxmlformats.org/officeDocument/2006/relationships/printerSettings" Target="../printerSettings/printerSettings162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65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 enableFormatConditionsCalculation="0">
    <tabColor theme="0"/>
    <pageSetUpPr fitToPage="1"/>
  </sheetPr>
  <dimension ref="A1:P42"/>
  <sheetViews>
    <sheetView tabSelected="1" view="pageBreakPreview" zoomScaleNormal="100" zoomScaleSheetLayoutView="100" workbookViewId="0">
      <selection activeCell="H34" sqref="H34:H35"/>
    </sheetView>
  </sheetViews>
  <sheetFormatPr baseColWidth="10" defaultColWidth="11.5703125" defaultRowHeight="15" customHeight="1"/>
  <cols>
    <col min="1" max="1" width="42.5703125" style="6" bestFit="1" customWidth="1"/>
    <col min="2" max="5" width="10.85546875" style="20" bestFit="1" customWidth="1"/>
    <col min="6" max="6" width="10.85546875" style="20" customWidth="1"/>
    <col min="7" max="7" width="10.85546875" style="20" bestFit="1" customWidth="1"/>
    <col min="8" max="8" width="11.42578125" style="20" bestFit="1" customWidth="1"/>
    <col min="9" max="16384" width="11.5703125" style="8"/>
  </cols>
  <sheetData>
    <row r="1" spans="1:16" ht="15" customHeight="1">
      <c r="A1" s="52" t="s">
        <v>346</v>
      </c>
      <c r="B1" s="52"/>
      <c r="C1" s="54"/>
      <c r="D1" s="54"/>
      <c r="E1" s="54"/>
      <c r="F1" s="54"/>
      <c r="G1" s="54"/>
      <c r="H1" s="54"/>
    </row>
    <row r="2" spans="1:16" s="5" customFormat="1" ht="13.9" customHeight="1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110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111</v>
      </c>
      <c r="B5" s="81">
        <v>3061444.5000000005</v>
      </c>
      <c r="C5" s="81">
        <v>3173700.9</v>
      </c>
      <c r="D5" s="81">
        <v>3262398</v>
      </c>
      <c r="E5" s="81">
        <v>3343440.9000000004</v>
      </c>
      <c r="F5" s="81">
        <v>3481947.5999999992</v>
      </c>
      <c r="G5" s="94">
        <v>3472419.0999999992</v>
      </c>
      <c r="H5" s="99">
        <v>3577627.3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112</v>
      </c>
      <c r="B6" s="81">
        <v>250956.5</v>
      </c>
      <c r="C6" s="81">
        <v>254543.30000000002</v>
      </c>
      <c r="D6" s="81">
        <v>252329.5</v>
      </c>
      <c r="E6" s="81">
        <v>260024.1</v>
      </c>
      <c r="F6" s="81">
        <v>261542.9</v>
      </c>
      <c r="G6" s="94">
        <v>270942.90000000002</v>
      </c>
      <c r="H6" s="99">
        <v>275845.3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113</v>
      </c>
      <c r="B7" s="81">
        <v>400572.5</v>
      </c>
      <c r="C7" s="81">
        <v>406084.4</v>
      </c>
      <c r="D7" s="81">
        <v>404753.60000000003</v>
      </c>
      <c r="E7" s="81">
        <v>397246.2</v>
      </c>
      <c r="F7" s="81">
        <v>417899.4</v>
      </c>
      <c r="G7" s="94">
        <v>417899.4</v>
      </c>
      <c r="H7" s="99">
        <v>426130.30000000005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114</v>
      </c>
      <c r="B8" s="81">
        <v>296503.90000000002</v>
      </c>
      <c r="C8" s="81">
        <v>256023.80000000002</v>
      </c>
      <c r="D8" s="81">
        <v>244535.69999999998</v>
      </c>
      <c r="E8" s="81">
        <v>350701.80000000005</v>
      </c>
      <c r="F8" s="81">
        <v>313217.5</v>
      </c>
      <c r="G8" s="94">
        <v>292439.39999999997</v>
      </c>
      <c r="H8" s="99">
        <v>320344.19999999995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115</v>
      </c>
      <c r="B9" s="81">
        <v>289834</v>
      </c>
      <c r="C9" s="81">
        <v>304688.5</v>
      </c>
      <c r="D9" s="81">
        <v>314037.39999999997</v>
      </c>
      <c r="E9" s="81">
        <v>314394.60000000003</v>
      </c>
      <c r="F9" s="81">
        <v>312710.09999999998</v>
      </c>
      <c r="G9" s="94">
        <v>312866.7</v>
      </c>
      <c r="H9" s="99">
        <v>316537.59999999998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3.9" customHeight="1">
      <c r="A10" s="102" t="s">
        <v>117</v>
      </c>
      <c r="B10" s="81">
        <v>178368.3</v>
      </c>
      <c r="C10" s="81">
        <v>170756.1</v>
      </c>
      <c r="D10" s="81">
        <v>163733.1</v>
      </c>
      <c r="E10" s="81">
        <v>172813.9</v>
      </c>
      <c r="F10" s="81">
        <v>189942.8</v>
      </c>
      <c r="G10" s="94">
        <v>206627.9</v>
      </c>
      <c r="H10" s="99">
        <v>208413</v>
      </c>
      <c r="I10" s="72"/>
      <c r="J10" s="72"/>
      <c r="K10" s="72"/>
      <c r="L10" s="72"/>
      <c r="M10" s="72"/>
      <c r="N10" s="72"/>
      <c r="O10" s="72"/>
      <c r="P10" s="25"/>
    </row>
    <row r="11" spans="1:16" s="5" customFormat="1" ht="13.9" customHeight="1">
      <c r="A11" s="102" t="s">
        <v>116</v>
      </c>
      <c r="B11" s="81">
        <v>189811</v>
      </c>
      <c r="C11" s="81">
        <v>196808.6</v>
      </c>
      <c r="D11" s="81">
        <v>222776.19999999998</v>
      </c>
      <c r="E11" s="81">
        <v>265881.60000000003</v>
      </c>
      <c r="F11" s="81">
        <v>272736.90000000002</v>
      </c>
      <c r="G11" s="94">
        <v>212534.39999999999</v>
      </c>
      <c r="H11" s="99">
        <v>248417.8</v>
      </c>
      <c r="I11" s="72"/>
      <c r="J11" s="72"/>
      <c r="K11" s="72"/>
      <c r="L11" s="72"/>
      <c r="M11" s="72"/>
      <c r="N11" s="72"/>
      <c r="O11" s="72"/>
      <c r="P11" s="25"/>
    </row>
    <row r="12" spans="1:16" s="5" customFormat="1" ht="13.9" customHeight="1">
      <c r="A12" s="102" t="s">
        <v>118</v>
      </c>
      <c r="B12" s="81">
        <v>122800.8</v>
      </c>
      <c r="C12" s="81">
        <v>133630.1</v>
      </c>
      <c r="D12" s="81">
        <v>138049.4</v>
      </c>
      <c r="E12" s="81">
        <v>144569.70000000001</v>
      </c>
      <c r="F12" s="81">
        <v>148770.6</v>
      </c>
      <c r="G12" s="94">
        <v>148751.70000000001</v>
      </c>
      <c r="H12" s="99">
        <v>151677.5</v>
      </c>
      <c r="I12" s="72"/>
      <c r="J12" s="72"/>
      <c r="K12" s="72"/>
      <c r="L12" s="72"/>
      <c r="M12" s="72"/>
      <c r="N12" s="72"/>
      <c r="O12" s="72"/>
      <c r="P12" s="25"/>
    </row>
    <row r="13" spans="1:16" s="5" customFormat="1" ht="13.9" customHeight="1">
      <c r="A13" s="102" t="s">
        <v>119</v>
      </c>
      <c r="B13" s="81">
        <v>25323.200000000001</v>
      </c>
      <c r="C13" s="81">
        <v>28648</v>
      </c>
      <c r="D13" s="81">
        <v>19369.7</v>
      </c>
      <c r="E13" s="81">
        <v>43132.2</v>
      </c>
      <c r="F13" s="81">
        <v>53532.3</v>
      </c>
      <c r="G13" s="94">
        <v>33014.5</v>
      </c>
      <c r="H13" s="99">
        <v>24210.2</v>
      </c>
      <c r="I13" s="72"/>
      <c r="J13" s="72"/>
      <c r="K13" s="72"/>
      <c r="L13" s="72"/>
      <c r="M13" s="72"/>
      <c r="N13" s="72"/>
      <c r="O13" s="72"/>
      <c r="P13" s="25"/>
    </row>
    <row r="14" spans="1:16" s="5" customFormat="1" ht="13.9" customHeight="1">
      <c r="A14" s="102" t="s">
        <v>202</v>
      </c>
      <c r="B14" s="81">
        <v>40318.199999999997</v>
      </c>
      <c r="C14" s="81">
        <v>73154.2</v>
      </c>
      <c r="D14" s="81">
        <v>143512.6</v>
      </c>
      <c r="E14" s="81">
        <v>223075.09999999998</v>
      </c>
      <c r="F14" s="81">
        <v>197509.80000000002</v>
      </c>
      <c r="G14" s="94">
        <v>104687.3</v>
      </c>
      <c r="H14" s="99">
        <v>155850.1</v>
      </c>
      <c r="I14" s="72"/>
      <c r="J14" s="72"/>
      <c r="K14" s="72"/>
      <c r="L14" s="72"/>
      <c r="M14" s="72"/>
      <c r="N14" s="72"/>
      <c r="O14" s="72"/>
      <c r="P14" s="25"/>
    </row>
    <row r="15" spans="1:16" s="5" customFormat="1" ht="14.45" customHeight="1">
      <c r="A15" s="103" t="s">
        <v>264</v>
      </c>
      <c r="B15" s="112">
        <v>4855932.9000000004</v>
      </c>
      <c r="C15" s="112">
        <v>4998037.8999999985</v>
      </c>
      <c r="D15" s="112">
        <v>5165495.2</v>
      </c>
      <c r="E15" s="112">
        <v>5515280.1000000006</v>
      </c>
      <c r="F15" s="112">
        <v>5649809.8999999976</v>
      </c>
      <c r="G15" s="113">
        <v>5472183.2999999998</v>
      </c>
      <c r="H15" s="114">
        <v>5705053.2999999989</v>
      </c>
      <c r="I15" s="72"/>
      <c r="J15" s="72"/>
      <c r="K15" s="72"/>
      <c r="L15" s="72"/>
      <c r="M15" s="72"/>
      <c r="N15" s="72"/>
      <c r="O15" s="72"/>
      <c r="P15" s="25"/>
    </row>
    <row r="16" spans="1:16" s="5" customFormat="1" ht="13.9" customHeight="1">
      <c r="A16" s="102"/>
      <c r="B16" s="81"/>
      <c r="C16" s="81"/>
      <c r="D16" s="81"/>
      <c r="E16" s="81"/>
      <c r="F16" s="81"/>
      <c r="G16" s="94"/>
      <c r="H16" s="99"/>
      <c r="I16" s="72"/>
      <c r="J16" s="72"/>
      <c r="K16" s="72"/>
      <c r="L16" s="72"/>
      <c r="M16" s="72"/>
      <c r="N16" s="72"/>
      <c r="O16" s="72"/>
      <c r="P16" s="25"/>
    </row>
    <row r="17" spans="1:16" s="5" customFormat="1" ht="13.9" customHeight="1">
      <c r="A17" s="101" t="s">
        <v>120</v>
      </c>
      <c r="B17" s="81"/>
      <c r="C17" s="81"/>
      <c r="D17" s="81"/>
      <c r="E17" s="81"/>
      <c r="F17" s="81"/>
      <c r="G17" s="94"/>
      <c r="H17" s="99"/>
      <c r="I17" s="27"/>
      <c r="J17" s="27"/>
      <c r="K17" s="27"/>
      <c r="L17" s="27"/>
      <c r="M17" s="27"/>
      <c r="N17" s="27"/>
      <c r="O17" s="27"/>
      <c r="P17" s="25"/>
    </row>
    <row r="18" spans="1:16" s="5" customFormat="1" ht="13.9" customHeight="1">
      <c r="A18" s="101" t="s">
        <v>121</v>
      </c>
      <c r="B18" s="81"/>
      <c r="C18" s="81"/>
      <c r="D18" s="81"/>
      <c r="E18" s="81"/>
      <c r="F18" s="81"/>
      <c r="G18" s="94"/>
      <c r="H18" s="99"/>
      <c r="I18" s="27"/>
      <c r="J18" s="27"/>
      <c r="K18" s="27"/>
      <c r="L18" s="27"/>
      <c r="M18" s="27"/>
      <c r="N18" s="27"/>
      <c r="O18" s="27"/>
      <c r="P18" s="25"/>
    </row>
    <row r="19" spans="1:16" s="5" customFormat="1" ht="13.9" customHeight="1">
      <c r="A19" s="102" t="s">
        <v>79</v>
      </c>
      <c r="B19" s="81">
        <v>130180.19999999998</v>
      </c>
      <c r="C19" s="81">
        <v>130995.59999999999</v>
      </c>
      <c r="D19" s="81">
        <v>138261.69999999998</v>
      </c>
      <c r="E19" s="81">
        <v>132208.09999999998</v>
      </c>
      <c r="F19" s="81">
        <v>137784.79999999999</v>
      </c>
      <c r="G19" s="94">
        <v>138647.5</v>
      </c>
      <c r="H19" s="99">
        <v>143809.19999999998</v>
      </c>
      <c r="I19" s="72"/>
      <c r="J19" s="72"/>
      <c r="K19" s="72"/>
      <c r="L19" s="72"/>
      <c r="M19" s="72"/>
      <c r="N19" s="72"/>
      <c r="O19" s="72"/>
      <c r="P19" s="25"/>
    </row>
    <row r="20" spans="1:16" s="5" customFormat="1" ht="13.9" customHeight="1">
      <c r="A20" s="102" t="s">
        <v>96</v>
      </c>
      <c r="B20" s="81">
        <v>972214.39999999991</v>
      </c>
      <c r="C20" s="81">
        <v>974153.09999999986</v>
      </c>
      <c r="D20" s="81">
        <v>985976.60000000009</v>
      </c>
      <c r="E20" s="81">
        <v>1052449.7000000002</v>
      </c>
      <c r="F20" s="81">
        <v>996594.09999999986</v>
      </c>
      <c r="G20" s="94">
        <v>977525.50000000023</v>
      </c>
      <c r="H20" s="99">
        <v>998476.89999999991</v>
      </c>
      <c r="I20" s="72"/>
      <c r="J20" s="72"/>
      <c r="K20" s="72"/>
      <c r="L20" s="72"/>
      <c r="M20" s="72"/>
      <c r="N20" s="72"/>
      <c r="O20" s="72"/>
      <c r="P20" s="25"/>
    </row>
    <row r="21" spans="1:16" s="5" customFormat="1" ht="13.9" customHeight="1">
      <c r="A21" s="102" t="s">
        <v>169</v>
      </c>
      <c r="B21" s="81">
        <v>366572.6</v>
      </c>
      <c r="C21" s="81">
        <v>366006.3</v>
      </c>
      <c r="D21" s="81">
        <v>373450.5</v>
      </c>
      <c r="E21" s="81">
        <v>391775.60000000003</v>
      </c>
      <c r="F21" s="81">
        <v>403673.39999999997</v>
      </c>
      <c r="G21" s="94">
        <v>398822.6</v>
      </c>
      <c r="H21" s="99">
        <v>410284.19999999995</v>
      </c>
      <c r="I21" s="72"/>
      <c r="J21" s="72"/>
      <c r="K21" s="72"/>
      <c r="L21" s="72"/>
      <c r="M21" s="72"/>
      <c r="N21" s="72"/>
      <c r="O21" s="72"/>
      <c r="P21" s="25"/>
    </row>
    <row r="22" spans="1:16" s="5" customFormat="1" ht="13.9" customHeight="1">
      <c r="A22" s="102" t="s">
        <v>368</v>
      </c>
      <c r="B22" s="81">
        <v>375300.39999999997</v>
      </c>
      <c r="C22" s="81">
        <v>387513.2</v>
      </c>
      <c r="D22" s="81">
        <v>417636.1</v>
      </c>
      <c r="E22" s="81">
        <v>428244.1</v>
      </c>
      <c r="F22" s="81">
        <v>463708.69999999995</v>
      </c>
      <c r="G22" s="94">
        <v>434043.60000000003</v>
      </c>
      <c r="H22" s="99">
        <v>456960.9</v>
      </c>
      <c r="I22" s="72"/>
      <c r="J22" s="72"/>
      <c r="K22" s="72"/>
      <c r="L22" s="72"/>
      <c r="M22" s="72"/>
      <c r="N22" s="72"/>
      <c r="O22" s="72"/>
      <c r="P22" s="25"/>
    </row>
    <row r="23" spans="1:16" s="5" customFormat="1" ht="13.9" customHeight="1">
      <c r="A23" s="102" t="s">
        <v>171</v>
      </c>
      <c r="B23" s="81">
        <v>350490.7</v>
      </c>
      <c r="C23" s="81">
        <v>369326</v>
      </c>
      <c r="D23" s="81">
        <v>405797.90000000008</v>
      </c>
      <c r="E23" s="81">
        <v>401305.70000000007</v>
      </c>
      <c r="F23" s="81">
        <v>446221.69999999995</v>
      </c>
      <c r="G23" s="94">
        <v>395797.29999999993</v>
      </c>
      <c r="H23" s="99">
        <v>471055.9</v>
      </c>
      <c r="I23" s="72"/>
      <c r="J23" s="72"/>
      <c r="K23" s="72"/>
      <c r="L23" s="72"/>
      <c r="M23" s="72"/>
      <c r="N23" s="72"/>
      <c r="O23" s="72"/>
      <c r="P23" s="25"/>
    </row>
    <row r="24" spans="1:16" s="5" customFormat="1" ht="13.9" customHeight="1">
      <c r="A24" s="102" t="s">
        <v>369</v>
      </c>
      <c r="B24" s="81">
        <v>180830.8</v>
      </c>
      <c r="C24" s="81">
        <v>177754</v>
      </c>
      <c r="D24" s="81">
        <v>199863.09999999998</v>
      </c>
      <c r="E24" s="81">
        <v>205939.20000000001</v>
      </c>
      <c r="F24" s="81">
        <v>224588.6</v>
      </c>
      <c r="G24" s="94">
        <v>192389.09999999998</v>
      </c>
      <c r="H24" s="99">
        <v>196792.7</v>
      </c>
      <c r="I24" s="72"/>
      <c r="J24" s="72"/>
      <c r="K24" s="72"/>
      <c r="L24" s="72"/>
      <c r="M24" s="72"/>
      <c r="N24" s="72"/>
      <c r="O24" s="72"/>
      <c r="P24" s="25"/>
    </row>
    <row r="25" spans="1:16" s="5" customFormat="1" ht="13.9" customHeight="1">
      <c r="A25" s="102" t="s">
        <v>168</v>
      </c>
      <c r="B25" s="81">
        <v>782894.7</v>
      </c>
      <c r="C25" s="81">
        <v>800919.7</v>
      </c>
      <c r="D25" s="81">
        <v>824012.70000000007</v>
      </c>
      <c r="E25" s="81">
        <v>876843.79999999993</v>
      </c>
      <c r="F25" s="81">
        <v>918964.8</v>
      </c>
      <c r="G25" s="94">
        <v>879570.79999999993</v>
      </c>
      <c r="H25" s="99">
        <v>904637.99999999988</v>
      </c>
      <c r="I25" s="72"/>
      <c r="J25" s="72"/>
      <c r="K25" s="72"/>
      <c r="L25" s="72"/>
      <c r="M25" s="72"/>
      <c r="N25" s="72"/>
      <c r="O25" s="72"/>
      <c r="P25" s="25"/>
    </row>
    <row r="26" spans="1:16" s="5" customFormat="1" ht="14.45" customHeight="1">
      <c r="A26" s="103" t="s">
        <v>265</v>
      </c>
      <c r="B26" s="112">
        <v>3158483.8</v>
      </c>
      <c r="C26" s="112">
        <v>3206667.9000000004</v>
      </c>
      <c r="D26" s="112">
        <v>3344998.6</v>
      </c>
      <c r="E26" s="112">
        <v>3488766.2000000007</v>
      </c>
      <c r="F26" s="112">
        <v>3591536.0999999996</v>
      </c>
      <c r="G26" s="113">
        <v>3416796.4</v>
      </c>
      <c r="H26" s="114">
        <v>3582017.8</v>
      </c>
      <c r="I26" s="72"/>
      <c r="J26" s="72"/>
      <c r="K26" s="72"/>
      <c r="L26" s="72"/>
      <c r="M26" s="72"/>
      <c r="N26" s="72"/>
      <c r="O26" s="72"/>
      <c r="P26" s="25"/>
    </row>
    <row r="27" spans="1:16" s="5" customFormat="1" ht="13.9" customHeight="1">
      <c r="A27" s="102"/>
      <c r="B27" s="81"/>
      <c r="C27" s="81"/>
      <c r="D27" s="81"/>
      <c r="E27" s="81"/>
      <c r="F27" s="81"/>
      <c r="G27" s="94"/>
      <c r="H27" s="99"/>
      <c r="I27" s="72"/>
      <c r="J27" s="72"/>
      <c r="K27" s="72"/>
      <c r="L27" s="72"/>
      <c r="M27" s="72"/>
      <c r="N27" s="72"/>
      <c r="O27" s="72"/>
      <c r="P27" s="25"/>
    </row>
    <row r="28" spans="1:16" s="5" customFormat="1" ht="13.9" customHeight="1">
      <c r="A28" s="101" t="s">
        <v>25</v>
      </c>
      <c r="B28" s="81"/>
      <c r="C28" s="81"/>
      <c r="D28" s="81"/>
      <c r="E28" s="81"/>
      <c r="F28" s="81"/>
      <c r="G28" s="94"/>
      <c r="H28" s="99"/>
      <c r="I28" s="27"/>
      <c r="J28" s="27"/>
      <c r="K28" s="27"/>
      <c r="L28" s="27"/>
      <c r="M28" s="27"/>
      <c r="N28" s="27"/>
      <c r="O28" s="27"/>
      <c r="P28" s="25"/>
    </row>
    <row r="29" spans="1:16" s="5" customFormat="1" ht="13.9" customHeight="1">
      <c r="A29" s="108" t="s">
        <v>172</v>
      </c>
      <c r="B29" s="81">
        <v>666050.69999999995</v>
      </c>
      <c r="C29" s="81">
        <v>670526.60000000009</v>
      </c>
      <c r="D29" s="81">
        <v>729170.1</v>
      </c>
      <c r="E29" s="81">
        <v>748072.8</v>
      </c>
      <c r="F29" s="81">
        <v>771418.3</v>
      </c>
      <c r="G29" s="94">
        <v>777618.3</v>
      </c>
      <c r="H29" s="99">
        <v>788598.8</v>
      </c>
      <c r="I29" s="27"/>
      <c r="J29" s="27"/>
      <c r="K29" s="27"/>
      <c r="L29" s="27"/>
      <c r="M29" s="27"/>
      <c r="N29" s="27"/>
      <c r="O29" s="27"/>
      <c r="P29" s="25"/>
    </row>
    <row r="30" spans="1:16" s="5" customFormat="1" ht="13.9" customHeight="1">
      <c r="A30" s="102" t="s">
        <v>226</v>
      </c>
      <c r="B30" s="81">
        <v>96197.7</v>
      </c>
      <c r="C30" s="81">
        <v>152284.1</v>
      </c>
      <c r="D30" s="81">
        <v>240604.2</v>
      </c>
      <c r="E30" s="81">
        <v>333674.39999999997</v>
      </c>
      <c r="F30" s="81">
        <v>344037.8</v>
      </c>
      <c r="G30" s="94">
        <v>361584.1</v>
      </c>
      <c r="H30" s="99">
        <v>441611.2</v>
      </c>
      <c r="I30" s="72"/>
      <c r="J30" s="72"/>
      <c r="K30" s="72"/>
      <c r="L30" s="72"/>
      <c r="M30" s="72"/>
      <c r="N30" s="72"/>
      <c r="O30" s="72"/>
      <c r="P30" s="25"/>
    </row>
    <row r="31" spans="1:16" s="5" customFormat="1" ht="14.45" customHeight="1">
      <c r="A31" s="103" t="s">
        <v>266</v>
      </c>
      <c r="B31" s="112">
        <v>762248.39999999991</v>
      </c>
      <c r="C31" s="112">
        <v>822810.70000000007</v>
      </c>
      <c r="D31" s="112">
        <v>969774.3</v>
      </c>
      <c r="E31" s="112">
        <v>1081747.2</v>
      </c>
      <c r="F31" s="112">
        <v>1115456.1000000001</v>
      </c>
      <c r="G31" s="113">
        <v>1139202.3999999999</v>
      </c>
      <c r="H31" s="114">
        <v>1230210</v>
      </c>
      <c r="I31" s="72"/>
      <c r="J31" s="72"/>
      <c r="K31" s="72"/>
      <c r="L31" s="72"/>
      <c r="M31" s="72"/>
      <c r="N31" s="72"/>
      <c r="O31" s="72"/>
      <c r="P31" s="25"/>
    </row>
    <row r="32" spans="1:16" s="5" customFormat="1" ht="13.9" customHeight="1">
      <c r="A32" s="102"/>
      <c r="B32" s="81"/>
      <c r="C32" s="81"/>
      <c r="D32" s="81"/>
      <c r="E32" s="81"/>
      <c r="F32" s="81"/>
      <c r="G32" s="94"/>
      <c r="H32" s="99"/>
      <c r="I32" s="72"/>
      <c r="J32" s="72"/>
      <c r="K32" s="72"/>
      <c r="L32" s="72"/>
      <c r="M32" s="72"/>
      <c r="N32" s="72"/>
      <c r="O32" s="72"/>
      <c r="P32" s="25"/>
    </row>
    <row r="33" spans="1:16" s="5" customFormat="1" ht="13.9" customHeight="1">
      <c r="A33" s="101" t="s">
        <v>200</v>
      </c>
      <c r="B33" s="81"/>
      <c r="C33" s="81"/>
      <c r="D33" s="81"/>
      <c r="E33" s="81"/>
      <c r="F33" s="81"/>
      <c r="G33" s="94"/>
      <c r="H33" s="99"/>
      <c r="I33" s="27"/>
      <c r="J33" s="27"/>
      <c r="K33" s="27"/>
      <c r="L33" s="27"/>
      <c r="M33" s="27"/>
      <c r="N33" s="27"/>
      <c r="O33" s="27"/>
      <c r="P33" s="25"/>
    </row>
    <row r="34" spans="1:16" s="5" customFormat="1" ht="13.9" customHeight="1">
      <c r="A34" s="108" t="s">
        <v>26</v>
      </c>
      <c r="B34" s="81">
        <v>255854.80000000005</v>
      </c>
      <c r="C34" s="81">
        <v>294212.2</v>
      </c>
      <c r="D34" s="81">
        <v>153831.1</v>
      </c>
      <c r="E34" s="81">
        <v>197183.30000000002</v>
      </c>
      <c r="F34" s="81">
        <v>242785.70000000004</v>
      </c>
      <c r="G34" s="94">
        <v>277329.60000000003</v>
      </c>
      <c r="H34" s="99">
        <v>226546</v>
      </c>
      <c r="I34" s="27"/>
      <c r="J34" s="27"/>
      <c r="K34" s="27"/>
      <c r="L34" s="27"/>
      <c r="M34" s="27"/>
      <c r="N34" s="27"/>
      <c r="O34" s="27"/>
      <c r="P34" s="25"/>
    </row>
    <row r="35" spans="1:16" s="5" customFormat="1" ht="13.9" customHeight="1">
      <c r="A35" s="102" t="s">
        <v>27</v>
      </c>
      <c r="B35" s="81">
        <v>517527.7</v>
      </c>
      <c r="C35" s="81">
        <v>572179.6</v>
      </c>
      <c r="D35" s="81">
        <v>607125.5</v>
      </c>
      <c r="E35" s="81">
        <v>653414.19999999995</v>
      </c>
      <c r="F35" s="81">
        <v>676248.2</v>
      </c>
      <c r="G35" s="94">
        <v>676248.2</v>
      </c>
      <c r="H35" s="99">
        <v>703722.7</v>
      </c>
      <c r="I35" s="72"/>
      <c r="J35" s="72"/>
      <c r="K35" s="72"/>
      <c r="L35" s="72"/>
      <c r="M35" s="72"/>
      <c r="N35" s="72"/>
      <c r="O35" s="72"/>
      <c r="P35" s="25"/>
    </row>
    <row r="36" spans="1:16" s="5" customFormat="1" ht="13.5" customHeight="1">
      <c r="A36" s="103" t="s">
        <v>267</v>
      </c>
      <c r="B36" s="112">
        <v>773382.5</v>
      </c>
      <c r="C36" s="112">
        <v>866391.8</v>
      </c>
      <c r="D36" s="112">
        <v>760956.6</v>
      </c>
      <c r="E36" s="112">
        <v>850597.5</v>
      </c>
      <c r="F36" s="112">
        <v>919033.9</v>
      </c>
      <c r="G36" s="113">
        <v>953577.8</v>
      </c>
      <c r="H36" s="114">
        <v>930268.7</v>
      </c>
      <c r="I36" s="72"/>
      <c r="J36" s="72"/>
      <c r="K36" s="72"/>
      <c r="L36" s="72"/>
      <c r="M36" s="72"/>
      <c r="N36" s="72"/>
      <c r="O36" s="72"/>
      <c r="P36" s="25"/>
    </row>
    <row r="37" spans="1:16" s="5" customFormat="1" ht="13.5" customHeight="1">
      <c r="A37" s="103"/>
      <c r="B37" s="109"/>
      <c r="C37" s="109"/>
      <c r="D37" s="109"/>
      <c r="E37" s="109"/>
      <c r="F37" s="109"/>
      <c r="G37" s="110"/>
      <c r="H37" s="111"/>
      <c r="I37" s="72"/>
      <c r="J37" s="72"/>
      <c r="K37" s="72"/>
      <c r="L37" s="72"/>
      <c r="M37" s="72"/>
      <c r="N37" s="72"/>
      <c r="O37" s="72"/>
      <c r="P37" s="25"/>
    </row>
    <row r="38" spans="1:16" s="5" customFormat="1" ht="13.5" customHeight="1">
      <c r="A38" s="103" t="s">
        <v>383</v>
      </c>
      <c r="B38" s="109">
        <v>-52121.599999999999</v>
      </c>
      <c r="C38" s="109">
        <v>-43645.8</v>
      </c>
      <c r="D38" s="109">
        <v>-49354.3</v>
      </c>
      <c r="E38" s="109">
        <v>-45340.700000000004</v>
      </c>
      <c r="F38" s="109">
        <v>-41061.200000000004</v>
      </c>
      <c r="G38" s="110">
        <v>-37393.300000000003</v>
      </c>
      <c r="H38" s="111">
        <v>-37443.200000000004</v>
      </c>
      <c r="I38" s="72"/>
      <c r="J38" s="72"/>
      <c r="K38" s="72"/>
      <c r="L38" s="72"/>
      <c r="M38" s="72"/>
      <c r="N38" s="72"/>
      <c r="O38" s="72"/>
      <c r="P38" s="25"/>
    </row>
    <row r="39" spans="1:16" s="5" customFormat="1" ht="13.5" customHeight="1">
      <c r="A39" s="102"/>
      <c r="B39" s="81"/>
      <c r="C39" s="81"/>
      <c r="D39" s="81"/>
      <c r="E39" s="81"/>
      <c r="F39" s="81"/>
      <c r="G39" s="94"/>
      <c r="H39" s="99"/>
      <c r="I39" s="72"/>
      <c r="J39" s="72"/>
      <c r="K39" s="72"/>
      <c r="L39" s="72"/>
      <c r="M39" s="72"/>
      <c r="N39" s="72"/>
      <c r="O39" s="72"/>
      <c r="P39" s="25"/>
    </row>
    <row r="40" spans="1:16" s="5" customFormat="1" ht="12.75">
      <c r="A40" s="103" t="s">
        <v>384</v>
      </c>
      <c r="B40" s="112">
        <v>4641993.0999999996</v>
      </c>
      <c r="C40" s="112">
        <v>4852224.6000000006</v>
      </c>
      <c r="D40" s="112">
        <v>5026375.2</v>
      </c>
      <c r="E40" s="112">
        <v>5375770.2000000002</v>
      </c>
      <c r="F40" s="112">
        <v>5584964.8999999994</v>
      </c>
      <c r="G40" s="113">
        <v>5472183.2999999998</v>
      </c>
      <c r="H40" s="114">
        <v>5705053.2999999998</v>
      </c>
      <c r="I40" s="72"/>
      <c r="J40" s="72"/>
      <c r="K40" s="72"/>
      <c r="L40" s="72"/>
      <c r="M40" s="72"/>
      <c r="N40" s="72"/>
      <c r="O40" s="72"/>
      <c r="P40" s="25"/>
    </row>
    <row r="41" spans="1:16" s="5" customFormat="1" ht="14.45" customHeight="1" thickBot="1">
      <c r="A41" s="103" t="s">
        <v>123</v>
      </c>
      <c r="B41" s="82">
        <v>213939.80000000075</v>
      </c>
      <c r="C41" s="82">
        <v>145813.29999999795</v>
      </c>
      <c r="D41" s="82">
        <v>139120</v>
      </c>
      <c r="E41" s="82">
        <v>139509.90000000037</v>
      </c>
      <c r="F41" s="82">
        <v>64844.999999998137</v>
      </c>
      <c r="G41" s="95">
        <v>0</v>
      </c>
      <c r="H41" s="100">
        <v>0</v>
      </c>
      <c r="I41" s="72"/>
      <c r="J41" s="72"/>
      <c r="K41" s="72"/>
      <c r="L41" s="72"/>
      <c r="M41" s="72"/>
      <c r="N41" s="72"/>
      <c r="O41" s="72"/>
      <c r="P41" s="25"/>
    </row>
    <row r="42" spans="1:16" ht="6.95" customHeight="1" thickTop="1"/>
  </sheetData>
  <customSheetViews>
    <customSheetView guid="{7AEBF0C5-8149-4E3C-AD6E-EA586E9CAE29}" scale="90" showPageBreaks="1" fitToPage="1" printArea="1" hiddenColumns="1" topLeftCell="B22">
      <selection activeCell="K38" sqref="K38"/>
      <pageMargins left="0.19685039370078741" right="0.19685039370078741" top="0.39370078740157483" bottom="0.39370078740157483" header="0.51181102362204722" footer="0.51181102362204722"/>
      <pageSetup scale="88" fitToHeight="0" orientation="portrait" cellComments="asDisplayed" r:id="rId1"/>
      <headerFooter alignWithMargins="0"/>
    </customSheetView>
    <customSheetView guid="{6DAC9F00-70BA-4F05-ACC4-6962A67EAE0E}" fitToPage="1" showAutoFilter="1">
      <pane ySplit="3" topLeftCell="A4" activePane="bottomLeft" state="frozen"/>
      <selection pane="bottomLeft" activeCell="J32" sqref="J32"/>
      <pageMargins left="0.19685039370078741" right="0.19685039370078741" top="0.39370078740157483" bottom="0.39370078740157483" header="0.51181102362204722" footer="0.51181102362204722"/>
      <pageSetup scale="80" orientation="portrait" cellComments="asDisplayed" r:id="rId2"/>
      <headerFooter alignWithMargins="0"/>
      <autoFilter ref="B1"/>
    </customSheetView>
    <customSheetView guid="{393A5D01-195C-4235-B9AD-3B1B3031B186}" showPageBreaks="1" fitToPage="1" printArea="1" hiddenRows="1" hiddenColumns="1" showRuler="0">
      <pane xSplit="3" ySplit="3" topLeftCell="D4" activePane="bottomRight" state="frozen"/>
      <selection pane="bottomRight" activeCell="B8" sqref="B8"/>
      <pageMargins left="0.19685039370078741" right="0.19685039370078741" top="0.39370078740157483" bottom="0.39370078740157483" header="0.51181102362204722" footer="0.51181102362204722"/>
      <pageSetup scale="86" orientation="portrait" r:id="rId3"/>
      <headerFooter alignWithMargins="0"/>
    </customSheetView>
    <customSheetView guid="{26A92FCC-B791-423F-B5F8-96704230A5BC}" showPageBreaks="1" fitToPage="1" hiddenColumns="1" topLeftCell="B10">
      <selection activeCell="B1" sqref="B1:F1"/>
      <pageMargins left="0.19685039370078741" right="0.19685039370078741" top="0.39370078740157483" bottom="0.39370078740157483" header="0.51181102362204722" footer="0.51181102362204722"/>
      <pageSetup scale="89" orientation="landscape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6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theme="0"/>
    <pageSetUpPr fitToPage="1"/>
  </sheetPr>
  <dimension ref="A1:P44"/>
  <sheetViews>
    <sheetView view="pageBreakPreview" zoomScaleNormal="90" zoomScaleSheetLayoutView="100" workbookViewId="0">
      <selection activeCell="J5" sqref="J5"/>
    </sheetView>
  </sheetViews>
  <sheetFormatPr baseColWidth="10" defaultColWidth="11.5703125" defaultRowHeight="12.75"/>
  <cols>
    <col min="1" max="1" width="42.5703125" style="6" customWidth="1"/>
    <col min="2" max="4" width="10.85546875" style="20" bestFit="1" customWidth="1"/>
    <col min="5" max="5" width="11.42578125" style="20" bestFit="1" customWidth="1"/>
    <col min="6" max="6" width="10.85546875" style="20" customWidth="1"/>
    <col min="7" max="7" width="10.85546875" style="20" bestFit="1" customWidth="1"/>
    <col min="8" max="8" width="11.42578125" style="20" bestFit="1" customWidth="1"/>
    <col min="9" max="16384" width="11.5703125" style="8"/>
  </cols>
  <sheetData>
    <row r="1" spans="1:16" ht="15" customHeight="1">
      <c r="A1" s="52" t="s">
        <v>345</v>
      </c>
      <c r="B1" s="52"/>
      <c r="C1" s="54"/>
      <c r="D1" s="54"/>
      <c r="E1" s="54"/>
      <c r="F1" s="54"/>
      <c r="G1" s="54"/>
      <c r="H1" s="54"/>
    </row>
    <row r="2" spans="1:16" s="5" customFormat="1" ht="13.9" customHeight="1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110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111</v>
      </c>
      <c r="B5" s="81">
        <v>3015782.1</v>
      </c>
      <c r="C5" s="81">
        <v>3128322.7000000007</v>
      </c>
      <c r="D5" s="81">
        <v>3215631.4</v>
      </c>
      <c r="E5" s="81">
        <v>3294736.9000000004</v>
      </c>
      <c r="F5" s="81">
        <v>3433810.7999999993</v>
      </c>
      <c r="G5" s="94">
        <v>3423698.7999999993</v>
      </c>
      <c r="H5" s="99">
        <v>3529327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112</v>
      </c>
      <c r="B6" s="81">
        <v>250956.5</v>
      </c>
      <c r="C6" s="81">
        <v>254544.69999999998</v>
      </c>
      <c r="D6" s="81">
        <v>252329.3</v>
      </c>
      <c r="E6" s="81">
        <v>260024.1</v>
      </c>
      <c r="F6" s="81">
        <v>261542.9</v>
      </c>
      <c r="G6" s="94">
        <v>270942.90000000002</v>
      </c>
      <c r="H6" s="99">
        <v>275845.3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113</v>
      </c>
      <c r="B7" s="81">
        <v>0</v>
      </c>
      <c r="C7" s="81">
        <v>0</v>
      </c>
      <c r="D7" s="81">
        <v>0</v>
      </c>
      <c r="E7" s="81">
        <v>0</v>
      </c>
      <c r="F7" s="81">
        <v>0</v>
      </c>
      <c r="G7" s="94">
        <v>0</v>
      </c>
      <c r="H7" s="99">
        <v>0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114</v>
      </c>
      <c r="B8" s="81">
        <v>194430.80000000002</v>
      </c>
      <c r="C8" s="81">
        <v>162207.1</v>
      </c>
      <c r="D8" s="81">
        <v>163819.19999999998</v>
      </c>
      <c r="E8" s="81">
        <v>239888.5</v>
      </c>
      <c r="F8" s="81">
        <v>216655.9</v>
      </c>
      <c r="G8" s="94">
        <v>181616.09999999998</v>
      </c>
      <c r="H8" s="99">
        <v>191981.1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115</v>
      </c>
      <c r="B9" s="81">
        <v>238272.80000000002</v>
      </c>
      <c r="C9" s="81">
        <v>254142.19999999998</v>
      </c>
      <c r="D9" s="81">
        <v>261679.4</v>
      </c>
      <c r="E9" s="81">
        <v>262512.40000000002</v>
      </c>
      <c r="F9" s="81">
        <v>257296.59999999998</v>
      </c>
      <c r="G9" s="94">
        <v>255332.8</v>
      </c>
      <c r="H9" s="99">
        <v>262314.40000000002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3.9" customHeight="1">
      <c r="A10" s="102" t="s">
        <v>117</v>
      </c>
      <c r="B10" s="81">
        <v>92664</v>
      </c>
      <c r="C10" s="81">
        <v>87582.5</v>
      </c>
      <c r="D10" s="81">
        <v>90355.4</v>
      </c>
      <c r="E10" s="81">
        <v>93741.7</v>
      </c>
      <c r="F10" s="81">
        <v>99248.5</v>
      </c>
      <c r="G10" s="94">
        <v>100132</v>
      </c>
      <c r="H10" s="99">
        <v>105915.8</v>
      </c>
      <c r="I10" s="72"/>
      <c r="J10" s="72"/>
      <c r="K10" s="72"/>
      <c r="L10" s="72"/>
      <c r="M10" s="72"/>
      <c r="N10" s="72"/>
      <c r="O10" s="72"/>
      <c r="P10" s="25"/>
    </row>
    <row r="11" spans="1:16" s="5" customFormat="1" ht="13.9" customHeight="1">
      <c r="A11" s="102" t="s">
        <v>116</v>
      </c>
      <c r="B11" s="81">
        <v>187955.3</v>
      </c>
      <c r="C11" s="81">
        <v>194216.4</v>
      </c>
      <c r="D11" s="81">
        <v>220893.19999999998</v>
      </c>
      <c r="E11" s="81">
        <v>263952.60000000003</v>
      </c>
      <c r="F11" s="81">
        <v>270767.7</v>
      </c>
      <c r="G11" s="94">
        <v>210565.19999999998</v>
      </c>
      <c r="H11" s="99">
        <v>246448.6</v>
      </c>
      <c r="I11" s="72"/>
      <c r="J11" s="72"/>
      <c r="K11" s="72"/>
      <c r="L11" s="72"/>
      <c r="M11" s="72"/>
      <c r="N11" s="72"/>
      <c r="O11" s="72"/>
      <c r="P11" s="25"/>
    </row>
    <row r="12" spans="1:16" s="5" customFormat="1" ht="13.9" customHeight="1">
      <c r="A12" s="102" t="s">
        <v>118</v>
      </c>
      <c r="B12" s="81">
        <v>75065.700000000012</v>
      </c>
      <c r="C12" s="81">
        <v>76838.5</v>
      </c>
      <c r="D12" s="81">
        <v>79012.800000000003</v>
      </c>
      <c r="E12" s="81">
        <v>81942.899999999994</v>
      </c>
      <c r="F12" s="81">
        <v>77791.799999999988</v>
      </c>
      <c r="G12" s="94">
        <v>77772.899999999994</v>
      </c>
      <c r="H12" s="99">
        <v>77322.3</v>
      </c>
      <c r="I12" s="72"/>
      <c r="J12" s="72"/>
      <c r="K12" s="72"/>
      <c r="L12" s="72"/>
      <c r="M12" s="72"/>
      <c r="N12" s="72"/>
      <c r="O12" s="72"/>
      <c r="P12" s="25"/>
    </row>
    <row r="13" spans="1:16" s="5" customFormat="1" ht="13.9" customHeight="1">
      <c r="A13" s="102" t="s">
        <v>119</v>
      </c>
      <c r="B13" s="81">
        <v>21793.9</v>
      </c>
      <c r="C13" s="81">
        <v>10782.5</v>
      </c>
      <c r="D13" s="81">
        <v>15535.300000000001</v>
      </c>
      <c r="E13" s="81">
        <v>36148.6</v>
      </c>
      <c r="F13" s="81">
        <v>40246.800000000003</v>
      </c>
      <c r="G13" s="94">
        <v>30069.599999999999</v>
      </c>
      <c r="H13" s="99">
        <v>22034.799999999999</v>
      </c>
      <c r="I13" s="72"/>
      <c r="J13" s="72"/>
      <c r="K13" s="72"/>
      <c r="L13" s="72"/>
      <c r="M13" s="72"/>
      <c r="N13" s="72"/>
      <c r="O13" s="72"/>
      <c r="P13" s="25"/>
    </row>
    <row r="14" spans="1:16" s="5" customFormat="1" ht="13.9" customHeight="1">
      <c r="A14" s="102" t="s">
        <v>202</v>
      </c>
      <c r="B14" s="81">
        <v>27865</v>
      </c>
      <c r="C14" s="81">
        <v>63457.8</v>
      </c>
      <c r="D14" s="81">
        <v>86077.700000000012</v>
      </c>
      <c r="E14" s="81">
        <v>172698.3</v>
      </c>
      <c r="F14" s="81">
        <v>166741.5</v>
      </c>
      <c r="G14" s="94">
        <v>74237.3</v>
      </c>
      <c r="H14" s="99">
        <v>116950.1</v>
      </c>
      <c r="I14" s="72"/>
      <c r="J14" s="72"/>
      <c r="K14" s="72"/>
      <c r="L14" s="72"/>
      <c r="M14" s="72"/>
      <c r="N14" s="72"/>
      <c r="O14" s="72"/>
      <c r="P14" s="25"/>
    </row>
    <row r="15" spans="1:16" s="5" customFormat="1" ht="14.45" customHeight="1">
      <c r="A15" s="103" t="s">
        <v>264</v>
      </c>
      <c r="B15" s="112">
        <v>4104786.0999999996</v>
      </c>
      <c r="C15" s="112">
        <v>4232094.4000000013</v>
      </c>
      <c r="D15" s="112">
        <v>4385333.6999999993</v>
      </c>
      <c r="E15" s="112">
        <v>4705646</v>
      </c>
      <c r="F15" s="112">
        <v>4824102.4999999991</v>
      </c>
      <c r="G15" s="113">
        <v>4624367.5999999996</v>
      </c>
      <c r="H15" s="114">
        <v>4828139.3999999985</v>
      </c>
      <c r="I15" s="72"/>
      <c r="J15" s="72"/>
      <c r="K15" s="72"/>
      <c r="L15" s="72"/>
      <c r="M15" s="72"/>
      <c r="N15" s="72"/>
      <c r="O15" s="72"/>
      <c r="P15" s="25"/>
    </row>
    <row r="16" spans="1:16" s="5" customFormat="1" ht="13.9" customHeight="1">
      <c r="A16" s="102"/>
      <c r="B16" s="81"/>
      <c r="C16" s="81"/>
      <c r="D16" s="81"/>
      <c r="E16" s="81"/>
      <c r="F16" s="81"/>
      <c r="G16" s="94"/>
      <c r="H16" s="99"/>
      <c r="I16" s="72"/>
      <c r="J16" s="72"/>
      <c r="K16" s="72"/>
      <c r="L16" s="72"/>
      <c r="M16" s="72"/>
      <c r="N16" s="72"/>
      <c r="O16" s="72"/>
      <c r="P16" s="25"/>
    </row>
    <row r="17" spans="1:16" s="5" customFormat="1" ht="13.9" customHeight="1">
      <c r="A17" s="101" t="s">
        <v>120</v>
      </c>
      <c r="B17" s="81"/>
      <c r="C17" s="81"/>
      <c r="D17" s="81"/>
      <c r="E17" s="81"/>
      <c r="F17" s="81"/>
      <c r="G17" s="94"/>
      <c r="H17" s="99"/>
      <c r="I17" s="27"/>
      <c r="J17" s="27"/>
      <c r="K17" s="27"/>
      <c r="L17" s="27"/>
      <c r="M17" s="27"/>
      <c r="N17" s="27"/>
      <c r="O17" s="27"/>
      <c r="P17" s="25"/>
    </row>
    <row r="18" spans="1:16" s="5" customFormat="1" ht="13.9" customHeight="1">
      <c r="A18" s="101" t="s">
        <v>121</v>
      </c>
      <c r="B18" s="81"/>
      <c r="C18" s="81"/>
      <c r="D18" s="81"/>
      <c r="E18" s="81"/>
      <c r="F18" s="81"/>
      <c r="G18" s="94"/>
      <c r="H18" s="99"/>
      <c r="I18" s="27"/>
      <c r="J18" s="27"/>
      <c r="K18" s="27"/>
      <c r="L18" s="27"/>
      <c r="M18" s="27"/>
      <c r="N18" s="27"/>
      <c r="O18" s="27"/>
      <c r="P18" s="25"/>
    </row>
    <row r="19" spans="1:16" s="5" customFormat="1" ht="13.9" customHeight="1">
      <c r="A19" s="102" t="s">
        <v>79</v>
      </c>
      <c r="B19" s="81">
        <v>123660.90000000002</v>
      </c>
      <c r="C19" s="81">
        <v>129232.8</v>
      </c>
      <c r="D19" s="81">
        <v>136839.5</v>
      </c>
      <c r="E19" s="81">
        <v>130929.70000000001</v>
      </c>
      <c r="F19" s="81">
        <v>134880.20000000001</v>
      </c>
      <c r="G19" s="94">
        <v>136580.69999999998</v>
      </c>
      <c r="H19" s="99">
        <v>141719.19999999998</v>
      </c>
      <c r="I19" s="72"/>
      <c r="J19" s="72"/>
      <c r="K19" s="72"/>
      <c r="L19" s="72"/>
      <c r="M19" s="72"/>
      <c r="N19" s="72"/>
      <c r="O19" s="72"/>
      <c r="P19" s="25"/>
    </row>
    <row r="20" spans="1:16" s="5" customFormat="1" ht="13.9" customHeight="1">
      <c r="A20" s="102" t="s">
        <v>96</v>
      </c>
      <c r="B20" s="81">
        <v>14617</v>
      </c>
      <c r="C20" s="81">
        <v>14794.8</v>
      </c>
      <c r="D20" s="81">
        <v>14424.2</v>
      </c>
      <c r="E20" s="81">
        <v>15174.8</v>
      </c>
      <c r="F20" s="81">
        <v>14885.8</v>
      </c>
      <c r="G20" s="94">
        <v>14172.4</v>
      </c>
      <c r="H20" s="99">
        <v>13649.6</v>
      </c>
      <c r="I20" s="72"/>
      <c r="J20" s="72"/>
      <c r="K20" s="72"/>
      <c r="L20" s="72"/>
      <c r="M20" s="72"/>
      <c r="N20" s="72"/>
      <c r="O20" s="72"/>
      <c r="P20" s="25"/>
    </row>
    <row r="21" spans="1:16" s="5" customFormat="1" ht="13.9" customHeight="1">
      <c r="A21" s="102" t="s">
        <v>169</v>
      </c>
      <c r="B21" s="81">
        <v>242606.8</v>
      </c>
      <c r="C21" s="81">
        <v>240524.6</v>
      </c>
      <c r="D21" s="81">
        <v>249029.9</v>
      </c>
      <c r="E21" s="81">
        <v>266094.59999999998</v>
      </c>
      <c r="F21" s="81">
        <v>273066.8</v>
      </c>
      <c r="G21" s="94">
        <v>269927.40000000002</v>
      </c>
      <c r="H21" s="99">
        <v>282692.2</v>
      </c>
      <c r="I21" s="72"/>
      <c r="J21" s="72"/>
      <c r="K21" s="72"/>
      <c r="L21" s="72"/>
      <c r="M21" s="72"/>
      <c r="N21" s="72"/>
      <c r="O21" s="72"/>
      <c r="P21" s="25"/>
    </row>
    <row r="22" spans="1:16" s="5" customFormat="1" ht="13.9" customHeight="1">
      <c r="A22" s="102" t="s">
        <v>368</v>
      </c>
      <c r="B22" s="81">
        <v>171241.1</v>
      </c>
      <c r="C22" s="81">
        <v>177893.8</v>
      </c>
      <c r="D22" s="81">
        <v>195424.5</v>
      </c>
      <c r="E22" s="81">
        <v>210043.9</v>
      </c>
      <c r="F22" s="81">
        <v>231654.9</v>
      </c>
      <c r="G22" s="94">
        <v>203025.2</v>
      </c>
      <c r="H22" s="99">
        <v>215811</v>
      </c>
      <c r="I22" s="72"/>
      <c r="J22" s="72"/>
      <c r="K22" s="72"/>
      <c r="L22" s="72"/>
      <c r="M22" s="72"/>
      <c r="N22" s="72"/>
      <c r="O22" s="72"/>
      <c r="P22" s="25"/>
    </row>
    <row r="23" spans="1:16" s="5" customFormat="1" ht="13.9" customHeight="1">
      <c r="A23" s="102" t="s">
        <v>171</v>
      </c>
      <c r="B23" s="81">
        <v>197869.9</v>
      </c>
      <c r="C23" s="81">
        <v>218059.3</v>
      </c>
      <c r="D23" s="81">
        <v>212658.4</v>
      </c>
      <c r="E23" s="81">
        <v>228967.59999999998</v>
      </c>
      <c r="F23" s="81">
        <v>258151.2</v>
      </c>
      <c r="G23" s="94">
        <v>207705.8</v>
      </c>
      <c r="H23" s="99">
        <v>240396.4</v>
      </c>
      <c r="I23" s="72"/>
      <c r="J23" s="72"/>
      <c r="K23" s="72"/>
      <c r="L23" s="72"/>
      <c r="M23" s="72"/>
      <c r="N23" s="72"/>
      <c r="O23" s="72"/>
      <c r="P23" s="25"/>
    </row>
    <row r="24" spans="1:16" s="5" customFormat="1" ht="13.9" customHeight="1">
      <c r="A24" s="102" t="s">
        <v>369</v>
      </c>
      <c r="B24" s="81">
        <v>170910.7</v>
      </c>
      <c r="C24" s="81">
        <v>167259.5</v>
      </c>
      <c r="D24" s="81">
        <v>190752.40000000002</v>
      </c>
      <c r="E24" s="81">
        <v>198153.3</v>
      </c>
      <c r="F24" s="81">
        <v>215319.3</v>
      </c>
      <c r="G24" s="94">
        <v>183363.6</v>
      </c>
      <c r="H24" s="99">
        <v>187184.5</v>
      </c>
      <c r="I24" s="72"/>
      <c r="J24" s="72"/>
      <c r="K24" s="72"/>
      <c r="L24" s="72"/>
      <c r="M24" s="72"/>
      <c r="N24" s="72"/>
      <c r="O24" s="72"/>
      <c r="P24" s="25"/>
    </row>
    <row r="25" spans="1:16" s="5" customFormat="1" ht="13.9" customHeight="1">
      <c r="A25" s="102" t="s">
        <v>168</v>
      </c>
      <c r="B25" s="81">
        <v>780082.79999999993</v>
      </c>
      <c r="C25" s="81">
        <v>798124.8</v>
      </c>
      <c r="D25" s="81">
        <v>819592.70000000007</v>
      </c>
      <c r="E25" s="81">
        <v>873036.09999999986</v>
      </c>
      <c r="F25" s="81">
        <v>915315.5</v>
      </c>
      <c r="G25" s="94">
        <v>875921.8</v>
      </c>
      <c r="H25" s="99">
        <v>901076.39999999991</v>
      </c>
      <c r="I25" s="72"/>
      <c r="J25" s="72"/>
      <c r="K25" s="72"/>
      <c r="L25" s="72"/>
      <c r="M25" s="72"/>
      <c r="N25" s="72"/>
      <c r="O25" s="72"/>
      <c r="P25" s="25"/>
    </row>
    <row r="26" spans="1:16" s="5" customFormat="1" ht="14.45" customHeight="1">
      <c r="A26" s="103" t="s">
        <v>265</v>
      </c>
      <c r="B26" s="112">
        <v>1700989.2000000002</v>
      </c>
      <c r="C26" s="112">
        <v>1745889.6</v>
      </c>
      <c r="D26" s="112">
        <v>1818721.6</v>
      </c>
      <c r="E26" s="112">
        <v>1922399.9999999998</v>
      </c>
      <c r="F26" s="112">
        <v>2043273.7</v>
      </c>
      <c r="G26" s="113">
        <v>1890696.9</v>
      </c>
      <c r="H26" s="114">
        <v>1982529.2999999998</v>
      </c>
      <c r="I26" s="72"/>
      <c r="J26" s="72"/>
      <c r="K26" s="72"/>
      <c r="L26" s="72"/>
      <c r="M26" s="72"/>
      <c r="N26" s="72"/>
      <c r="O26" s="72"/>
      <c r="P26" s="25"/>
    </row>
    <row r="27" spans="1:16" s="5" customFormat="1" ht="14.45" customHeight="1">
      <c r="A27" s="103"/>
      <c r="B27" s="109"/>
      <c r="C27" s="109"/>
      <c r="D27" s="109"/>
      <c r="E27" s="109"/>
      <c r="F27" s="109"/>
      <c r="G27" s="110"/>
      <c r="H27" s="111"/>
      <c r="I27" s="72"/>
      <c r="J27" s="72"/>
      <c r="K27" s="72"/>
      <c r="L27" s="72"/>
      <c r="M27" s="72"/>
      <c r="N27" s="72"/>
      <c r="O27" s="72"/>
      <c r="P27" s="25"/>
    </row>
    <row r="28" spans="1:16" s="5" customFormat="1" ht="25.5">
      <c r="A28" s="121" t="s">
        <v>331</v>
      </c>
      <c r="B28" s="109">
        <v>1764203.9000000001</v>
      </c>
      <c r="C28" s="109">
        <v>1800709.6</v>
      </c>
      <c r="D28" s="109">
        <v>1836544.6</v>
      </c>
      <c r="E28" s="109">
        <v>1848118.4999999998</v>
      </c>
      <c r="F28" s="109">
        <v>1977443.8</v>
      </c>
      <c r="G28" s="110">
        <v>1977443.8</v>
      </c>
      <c r="H28" s="111">
        <v>2056824.0000000002</v>
      </c>
      <c r="I28" s="72"/>
      <c r="J28" s="72"/>
      <c r="K28" s="72"/>
      <c r="L28" s="72"/>
      <c r="M28" s="72"/>
      <c r="N28" s="72"/>
      <c r="O28" s="72"/>
      <c r="P28" s="25"/>
    </row>
    <row r="29" spans="1:16" s="5" customFormat="1" ht="13.9" customHeight="1">
      <c r="A29" s="102"/>
      <c r="B29" s="81"/>
      <c r="C29" s="81"/>
      <c r="D29" s="81"/>
      <c r="E29" s="81"/>
      <c r="F29" s="81"/>
      <c r="G29" s="94"/>
      <c r="H29" s="99"/>
      <c r="I29" s="72"/>
      <c r="J29" s="72"/>
      <c r="K29" s="72"/>
      <c r="L29" s="72"/>
      <c r="M29" s="72"/>
      <c r="N29" s="72"/>
      <c r="O29" s="72"/>
      <c r="P29" s="25"/>
    </row>
    <row r="30" spans="1:16" s="5" customFormat="1" ht="13.9" customHeight="1">
      <c r="A30" s="101" t="s">
        <v>25</v>
      </c>
      <c r="B30" s="81"/>
      <c r="C30" s="81"/>
      <c r="D30" s="81"/>
      <c r="E30" s="81"/>
      <c r="F30" s="81"/>
      <c r="G30" s="94"/>
      <c r="H30" s="99"/>
      <c r="I30" s="27"/>
      <c r="J30" s="27"/>
      <c r="K30" s="27"/>
      <c r="L30" s="27"/>
      <c r="M30" s="27"/>
      <c r="N30" s="27"/>
      <c r="O30" s="27"/>
      <c r="P30" s="25"/>
    </row>
    <row r="31" spans="1:16" s="5" customFormat="1" ht="13.9" customHeight="1">
      <c r="A31" s="108" t="s">
        <v>172</v>
      </c>
      <c r="B31" s="81">
        <v>405332.4</v>
      </c>
      <c r="C31" s="81">
        <v>419071.10000000003</v>
      </c>
      <c r="D31" s="81">
        <v>455503.19999999995</v>
      </c>
      <c r="E31" s="81">
        <v>481475.8</v>
      </c>
      <c r="F31" s="81">
        <v>523201.5</v>
      </c>
      <c r="G31" s="94">
        <v>522501.5</v>
      </c>
      <c r="H31" s="99">
        <v>539653.39999999991</v>
      </c>
      <c r="I31" s="27"/>
      <c r="J31" s="27"/>
      <c r="K31" s="27"/>
      <c r="L31" s="27"/>
      <c r="M31" s="27"/>
      <c r="N31" s="27"/>
      <c r="O31" s="27"/>
      <c r="P31" s="25"/>
    </row>
    <row r="32" spans="1:16" s="5" customFormat="1" ht="13.9" customHeight="1">
      <c r="A32" s="102" t="s">
        <v>226</v>
      </c>
      <c r="B32" s="81">
        <v>70447.100000000006</v>
      </c>
      <c r="C32" s="81">
        <v>89316.5</v>
      </c>
      <c r="D32" s="81">
        <v>143607</v>
      </c>
      <c r="E32" s="81">
        <v>217442.6</v>
      </c>
      <c r="F32" s="81">
        <v>227456.6</v>
      </c>
      <c r="G32" s="94">
        <v>240366.1</v>
      </c>
      <c r="H32" s="99">
        <v>293993.2</v>
      </c>
      <c r="I32" s="72"/>
      <c r="J32" s="72"/>
      <c r="K32" s="72"/>
      <c r="L32" s="72"/>
      <c r="M32" s="72"/>
      <c r="N32" s="72"/>
      <c r="O32" s="72"/>
      <c r="P32" s="25"/>
    </row>
    <row r="33" spans="1:16" s="5" customFormat="1" ht="14.45" customHeight="1">
      <c r="A33" s="103" t="s">
        <v>266</v>
      </c>
      <c r="B33" s="112">
        <v>475779.5</v>
      </c>
      <c r="C33" s="112">
        <v>508387.60000000003</v>
      </c>
      <c r="D33" s="112">
        <v>599110.19999999995</v>
      </c>
      <c r="E33" s="112">
        <v>698918.40000000002</v>
      </c>
      <c r="F33" s="112">
        <v>750658.1</v>
      </c>
      <c r="G33" s="113">
        <v>762867.6</v>
      </c>
      <c r="H33" s="114">
        <v>833646.59999999986</v>
      </c>
      <c r="I33" s="72"/>
      <c r="J33" s="72"/>
      <c r="K33" s="72"/>
      <c r="L33" s="72"/>
      <c r="M33" s="72"/>
      <c r="N33" s="72"/>
      <c r="O33" s="72"/>
      <c r="P33" s="25"/>
    </row>
    <row r="34" spans="1:16" s="5" customFormat="1" ht="13.9" customHeight="1">
      <c r="A34" s="102"/>
      <c r="B34" s="81"/>
      <c r="C34" s="81"/>
      <c r="D34" s="81"/>
      <c r="E34" s="81"/>
      <c r="F34" s="81"/>
      <c r="G34" s="94"/>
      <c r="H34" s="99"/>
      <c r="I34" s="72"/>
      <c r="J34" s="72"/>
      <c r="K34" s="72"/>
      <c r="L34" s="72"/>
      <c r="M34" s="72"/>
      <c r="N34" s="72"/>
      <c r="O34" s="72"/>
      <c r="P34" s="25"/>
    </row>
    <row r="35" spans="1:16" s="5" customFormat="1" ht="13.9" customHeight="1">
      <c r="A35" s="101" t="s">
        <v>200</v>
      </c>
      <c r="B35" s="81"/>
      <c r="C35" s="81"/>
      <c r="D35" s="81"/>
      <c r="E35" s="81"/>
      <c r="F35" s="81"/>
      <c r="G35" s="94"/>
      <c r="H35" s="99"/>
      <c r="I35" s="27"/>
      <c r="J35" s="27"/>
      <c r="K35" s="27"/>
      <c r="L35" s="27"/>
      <c r="M35" s="27"/>
      <c r="N35" s="27"/>
      <c r="O35" s="27"/>
      <c r="P35" s="25"/>
    </row>
    <row r="36" spans="1:16" s="5" customFormat="1" ht="13.9" customHeight="1">
      <c r="A36" s="108" t="s">
        <v>26</v>
      </c>
      <c r="B36" s="81">
        <v>-1245.9000000000087</v>
      </c>
      <c r="C36" s="81">
        <v>29028.299999999988</v>
      </c>
      <c r="D36" s="81">
        <v>-52442.299999999996</v>
      </c>
      <c r="E36" s="81">
        <v>-8655.0000000000255</v>
      </c>
      <c r="F36" s="81">
        <v>-42228.300000000017</v>
      </c>
      <c r="G36" s="94">
        <v>-24254.799999999999</v>
      </c>
      <c r="H36" s="99">
        <v>-63742.899999999987</v>
      </c>
      <c r="I36" s="27"/>
      <c r="J36" s="27"/>
      <c r="K36" s="27"/>
      <c r="L36" s="27"/>
      <c r="M36" s="27"/>
      <c r="N36" s="27"/>
      <c r="O36" s="27"/>
      <c r="P36" s="25"/>
    </row>
    <row r="37" spans="1:16" s="5" customFormat="1" ht="13.9" customHeight="1">
      <c r="A37" s="102" t="s">
        <v>27</v>
      </c>
      <c r="B37" s="81">
        <v>47382.8</v>
      </c>
      <c r="C37" s="81">
        <v>53248.6</v>
      </c>
      <c r="D37" s="81">
        <v>58815.7</v>
      </c>
      <c r="E37" s="81">
        <v>60338</v>
      </c>
      <c r="F37" s="81">
        <v>53541.4</v>
      </c>
      <c r="G37" s="94">
        <v>53541.4</v>
      </c>
      <c r="H37" s="99">
        <v>54399.3</v>
      </c>
      <c r="I37" s="72"/>
      <c r="J37" s="72"/>
      <c r="K37" s="72"/>
      <c r="L37" s="72"/>
      <c r="M37" s="72"/>
      <c r="N37" s="72"/>
      <c r="O37" s="72"/>
      <c r="P37" s="25"/>
    </row>
    <row r="38" spans="1:16" s="5" customFormat="1" ht="13.5" customHeight="1">
      <c r="A38" s="103" t="s">
        <v>267</v>
      </c>
      <c r="B38" s="112">
        <v>46136.899999999994</v>
      </c>
      <c r="C38" s="112">
        <v>82276.899999999994</v>
      </c>
      <c r="D38" s="112">
        <v>6373.4000000000015</v>
      </c>
      <c r="E38" s="112">
        <v>51682.999999999971</v>
      </c>
      <c r="F38" s="112">
        <v>11313.099999999984</v>
      </c>
      <c r="G38" s="113">
        <v>29286.600000000002</v>
      </c>
      <c r="H38" s="114">
        <v>-9343.599999999984</v>
      </c>
      <c r="I38" s="72"/>
      <c r="J38" s="72"/>
      <c r="K38" s="72"/>
      <c r="L38" s="72"/>
      <c r="M38" s="72"/>
      <c r="N38" s="72"/>
      <c r="O38" s="72"/>
      <c r="P38" s="25"/>
    </row>
    <row r="39" spans="1:16" s="5" customFormat="1" ht="13.5" customHeight="1">
      <c r="A39" s="103"/>
      <c r="B39" s="109"/>
      <c r="C39" s="109"/>
      <c r="D39" s="109"/>
      <c r="E39" s="109"/>
      <c r="F39" s="109"/>
      <c r="G39" s="110"/>
      <c r="H39" s="111"/>
      <c r="I39" s="72"/>
      <c r="J39" s="72"/>
      <c r="K39" s="72"/>
      <c r="L39" s="72"/>
      <c r="M39" s="72"/>
      <c r="N39" s="72"/>
      <c r="O39" s="72"/>
      <c r="P39" s="25"/>
    </row>
    <row r="40" spans="1:16" s="5" customFormat="1" ht="13.5" customHeight="1">
      <c r="A40" s="103" t="s">
        <v>124</v>
      </c>
      <c r="B40" s="109">
        <v>-48195.6</v>
      </c>
      <c r="C40" s="109">
        <v>-38962.6</v>
      </c>
      <c r="D40" s="109">
        <v>-40865.5</v>
      </c>
      <c r="E40" s="109">
        <v>-41153.800000000003</v>
      </c>
      <c r="F40" s="109">
        <v>-38331.4</v>
      </c>
      <c r="G40" s="110">
        <v>-35927.300000000003</v>
      </c>
      <c r="H40" s="111">
        <v>-35516.9</v>
      </c>
      <c r="I40" s="72"/>
      <c r="J40" s="72"/>
      <c r="K40" s="72"/>
      <c r="L40" s="72"/>
      <c r="M40" s="72"/>
      <c r="N40" s="72"/>
      <c r="O40" s="72"/>
      <c r="P40" s="25"/>
    </row>
    <row r="41" spans="1:16" s="5" customFormat="1" ht="13.5" customHeight="1">
      <c r="A41" s="102"/>
      <c r="B41" s="81"/>
      <c r="C41" s="81"/>
      <c r="D41" s="81"/>
      <c r="E41" s="81"/>
      <c r="F41" s="81"/>
      <c r="G41" s="94"/>
      <c r="H41" s="99"/>
      <c r="I41" s="72"/>
      <c r="J41" s="72"/>
      <c r="K41" s="72"/>
      <c r="L41" s="72"/>
      <c r="M41" s="72"/>
      <c r="N41" s="72"/>
      <c r="O41" s="72"/>
      <c r="P41" s="25"/>
    </row>
    <row r="42" spans="1:16" s="5" customFormat="1">
      <c r="A42" s="103" t="s">
        <v>382</v>
      </c>
      <c r="B42" s="112">
        <v>3938913.9</v>
      </c>
      <c r="C42" s="112">
        <v>4098301.1</v>
      </c>
      <c r="D42" s="112">
        <v>4219884.3000000007</v>
      </c>
      <c r="E42" s="112">
        <v>4479966.0999999996</v>
      </c>
      <c r="F42" s="112">
        <v>4744357.3</v>
      </c>
      <c r="G42" s="113">
        <v>4624367.5999999996</v>
      </c>
      <c r="H42" s="114">
        <v>4828139.3999999994</v>
      </c>
      <c r="I42" s="72"/>
      <c r="J42" s="72"/>
      <c r="K42" s="72"/>
      <c r="L42" s="72"/>
      <c r="M42" s="72"/>
      <c r="N42" s="72"/>
      <c r="O42" s="72"/>
      <c r="P42" s="25"/>
    </row>
    <row r="43" spans="1:16" s="5" customFormat="1" ht="14.45" customHeight="1" thickBot="1">
      <c r="A43" s="103" t="s">
        <v>123</v>
      </c>
      <c r="B43" s="82">
        <v>165872.19999999972</v>
      </c>
      <c r="C43" s="82">
        <v>133793.30000000121</v>
      </c>
      <c r="D43" s="82">
        <v>165449.39999999851</v>
      </c>
      <c r="E43" s="82">
        <v>225679.90000000037</v>
      </c>
      <c r="F43" s="82">
        <v>79745.199999999255</v>
      </c>
      <c r="G43" s="95">
        <v>0</v>
      </c>
      <c r="H43" s="100">
        <v>0</v>
      </c>
      <c r="I43" s="72"/>
      <c r="J43" s="72"/>
      <c r="K43" s="72"/>
      <c r="L43" s="72"/>
      <c r="M43" s="72"/>
      <c r="N43" s="72"/>
      <c r="O43" s="72"/>
      <c r="P43" s="25"/>
    </row>
    <row r="44" spans="1:16" ht="6.95" customHeight="1" thickTop="1"/>
  </sheetData>
  <customSheetViews>
    <customSheetView guid="{7AEBF0C5-8149-4E3C-AD6E-EA586E9CAE29}" scale="90" showPageBreaks="1" fitToPage="1" printArea="1" hiddenColumns="1" topLeftCell="B25">
      <selection activeCell="L15" sqref="L15"/>
      <pageMargins left="0.19685039370078741" right="0.19685039370078741" top="0.39370078740157483" bottom="0.39370078740157483" header="0.51181102362204722" footer="0.51181102362204722"/>
      <pageSetup scale="88" fitToHeight="0" orientation="portrait" cellComments="asDisplayed" r:id="rId1"/>
      <headerFooter alignWithMargins="0"/>
    </customSheetView>
    <customSheetView guid="{26A92FCC-B791-423F-B5F8-96704230A5BC}" scale="90" showPageBreaks="1" fitToPage="1" printArea="1" hiddenColumns="1" topLeftCell="B10">
      <selection activeCell="D19" sqref="D19"/>
      <pageMargins left="0.19685039370078741" right="0.19685039370078741" top="0.39370078740157483" bottom="0.39370078740157483" header="0.51181102362204722" footer="0.51181102362204722"/>
      <pageSetup scale="88" fitToHeight="0" orientation="portrait" cellComments="asDisplayed" r:id="rId2"/>
      <headerFooter alignWithMargins="0"/>
    </customSheetView>
  </customSheetViews>
  <mergeCells count="2">
    <mergeCell ref="G2:H2"/>
    <mergeCell ref="B2:E2"/>
  </mergeCells>
  <pageMargins left="0.19685039370078741" right="0.19685039370078741" top="0.39370078740157483" bottom="0.39370078740157483" header="0.51181102362204722" footer="0.51181102362204722"/>
  <pageSetup scale="86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 enableFormatConditionsCalculation="0">
    <tabColor theme="0"/>
    <pageSetUpPr fitToPage="1"/>
  </sheetPr>
  <dimension ref="A1:P40"/>
  <sheetViews>
    <sheetView view="pageBreakPreview" zoomScaleNormal="100" zoomScaleSheetLayoutView="100" workbookViewId="0">
      <selection activeCell="M15" sqref="M15"/>
    </sheetView>
  </sheetViews>
  <sheetFormatPr baseColWidth="10" defaultColWidth="11.5703125" defaultRowHeight="15" customHeight="1"/>
  <cols>
    <col min="1" max="1" width="33.42578125" style="6" bestFit="1" customWidth="1"/>
    <col min="2" max="5" width="10.85546875" style="21" bestFit="1" customWidth="1"/>
    <col min="6" max="6" width="10.85546875" style="21" customWidth="1"/>
    <col min="7" max="7" width="10.85546875" style="21" bestFit="1" customWidth="1"/>
    <col min="8" max="8" width="11.42578125" style="21" bestFit="1" customWidth="1"/>
    <col min="9" max="16384" width="11.5703125" style="8"/>
  </cols>
  <sheetData>
    <row r="1" spans="1:16" ht="12.75">
      <c r="A1" s="52" t="s">
        <v>344</v>
      </c>
      <c r="B1" s="52"/>
      <c r="C1" s="54"/>
      <c r="D1" s="54"/>
      <c r="E1" s="54"/>
      <c r="F1" s="54"/>
      <c r="G1" s="54"/>
      <c r="H1" s="54"/>
    </row>
    <row r="2" spans="1:16" s="5" customFormat="1" ht="13.9" customHeight="1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110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111</v>
      </c>
      <c r="B5" s="81">
        <v>45662.399999999994</v>
      </c>
      <c r="C5" s="81">
        <v>45378.100000000006</v>
      </c>
      <c r="D5" s="81">
        <v>46766.600000000006</v>
      </c>
      <c r="E5" s="81">
        <v>48704</v>
      </c>
      <c r="F5" s="81">
        <v>48136.800000000003</v>
      </c>
      <c r="G5" s="94">
        <v>48720.3</v>
      </c>
      <c r="H5" s="99">
        <v>48300.3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112</v>
      </c>
      <c r="B6" s="81">
        <v>0</v>
      </c>
      <c r="C6" s="81">
        <v>-1.4</v>
      </c>
      <c r="D6" s="81">
        <v>0.2</v>
      </c>
      <c r="E6" s="81">
        <v>0</v>
      </c>
      <c r="F6" s="81">
        <v>0</v>
      </c>
      <c r="G6" s="94">
        <v>0</v>
      </c>
      <c r="H6" s="99">
        <v>0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113</v>
      </c>
      <c r="B7" s="81">
        <v>2164776.4</v>
      </c>
      <c r="C7" s="81">
        <v>2206794</v>
      </c>
      <c r="D7" s="81">
        <v>2241298.2000000007</v>
      </c>
      <c r="E7" s="81">
        <v>2245364.6999999997</v>
      </c>
      <c r="F7" s="81">
        <v>2395343.2000000002</v>
      </c>
      <c r="G7" s="94">
        <v>2395343.2000000002</v>
      </c>
      <c r="H7" s="99">
        <v>2482954.3000000003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114</v>
      </c>
      <c r="B8" s="81">
        <v>102072.9</v>
      </c>
      <c r="C8" s="81">
        <v>93816.700000000012</v>
      </c>
      <c r="D8" s="81">
        <v>80716.3</v>
      </c>
      <c r="E8" s="81">
        <v>110813.29999999999</v>
      </c>
      <c r="F8" s="81">
        <v>96561.599999999991</v>
      </c>
      <c r="G8" s="94">
        <v>110823.29999999999</v>
      </c>
      <c r="H8" s="99">
        <v>128363.09999999999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115</v>
      </c>
      <c r="B9" s="81">
        <v>55487.7</v>
      </c>
      <c r="C9" s="81">
        <v>55228.4</v>
      </c>
      <c r="D9" s="81">
        <v>60846.9</v>
      </c>
      <c r="E9" s="81">
        <v>56069</v>
      </c>
      <c r="F9" s="81">
        <v>58143.4</v>
      </c>
      <c r="G9" s="94">
        <v>58999.9</v>
      </c>
      <c r="H9" s="99">
        <v>56149.5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3.9" customHeight="1">
      <c r="A10" s="102" t="s">
        <v>117</v>
      </c>
      <c r="B10" s="81">
        <v>85704.3</v>
      </c>
      <c r="C10" s="81">
        <v>83173.600000000006</v>
      </c>
      <c r="D10" s="81">
        <v>73377.7</v>
      </c>
      <c r="E10" s="81">
        <v>79072.100000000006</v>
      </c>
      <c r="F10" s="81">
        <v>90694.3</v>
      </c>
      <c r="G10" s="94">
        <v>106495.9</v>
      </c>
      <c r="H10" s="99">
        <v>102497.2</v>
      </c>
      <c r="I10" s="72"/>
      <c r="J10" s="72"/>
      <c r="K10" s="72"/>
      <c r="L10" s="72"/>
      <c r="M10" s="72"/>
      <c r="N10" s="72"/>
      <c r="O10" s="72"/>
      <c r="P10" s="25"/>
    </row>
    <row r="11" spans="1:16" s="5" customFormat="1" ht="13.9" customHeight="1">
      <c r="A11" s="102" t="s">
        <v>116</v>
      </c>
      <c r="B11" s="81">
        <v>1855.7</v>
      </c>
      <c r="C11" s="81">
        <v>2592.1999999999998</v>
      </c>
      <c r="D11" s="81">
        <v>1883</v>
      </c>
      <c r="E11" s="81">
        <v>1929</v>
      </c>
      <c r="F11" s="81">
        <v>1969.2</v>
      </c>
      <c r="G11" s="94">
        <v>1969.2</v>
      </c>
      <c r="H11" s="99">
        <v>1969.2</v>
      </c>
      <c r="I11" s="72"/>
      <c r="J11" s="72"/>
      <c r="K11" s="72"/>
      <c r="L11" s="72"/>
      <c r="M11" s="72"/>
      <c r="N11" s="72"/>
      <c r="O11" s="72"/>
      <c r="P11" s="25"/>
    </row>
    <row r="12" spans="1:16" s="5" customFormat="1" ht="13.9" customHeight="1">
      <c r="A12" s="102" t="s">
        <v>118</v>
      </c>
      <c r="B12" s="81">
        <v>47735</v>
      </c>
      <c r="C12" s="81">
        <v>56791.5</v>
      </c>
      <c r="D12" s="81">
        <v>59036.6</v>
      </c>
      <c r="E12" s="81">
        <v>62626.8</v>
      </c>
      <c r="F12" s="81">
        <v>70978.799999999988</v>
      </c>
      <c r="G12" s="94">
        <v>70978.799999999988</v>
      </c>
      <c r="H12" s="99">
        <v>74355.199999999997</v>
      </c>
      <c r="I12" s="72"/>
      <c r="J12" s="72"/>
      <c r="K12" s="72"/>
      <c r="L12" s="72"/>
      <c r="M12" s="72"/>
      <c r="N12" s="72"/>
      <c r="O12" s="72"/>
      <c r="P12" s="25"/>
    </row>
    <row r="13" spans="1:16" s="5" customFormat="1" ht="13.9" customHeight="1">
      <c r="A13" s="102" t="s">
        <v>119</v>
      </c>
      <c r="B13" s="81">
        <v>3529.2999999999997</v>
      </c>
      <c r="C13" s="81">
        <v>17865.400000000001</v>
      </c>
      <c r="D13" s="81">
        <v>3834.4</v>
      </c>
      <c r="E13" s="81">
        <v>6983.5999999999995</v>
      </c>
      <c r="F13" s="81">
        <v>13285.5</v>
      </c>
      <c r="G13" s="94">
        <v>2944.9</v>
      </c>
      <c r="H13" s="99">
        <v>2175.4</v>
      </c>
      <c r="I13" s="72"/>
      <c r="J13" s="72"/>
      <c r="K13" s="72"/>
      <c r="L13" s="72"/>
      <c r="M13" s="72"/>
      <c r="N13" s="72"/>
      <c r="O13" s="72"/>
      <c r="P13" s="25"/>
    </row>
    <row r="14" spans="1:16" s="5" customFormat="1" ht="13.9" customHeight="1">
      <c r="A14" s="102" t="s">
        <v>202</v>
      </c>
      <c r="B14" s="81">
        <v>12453.2</v>
      </c>
      <c r="C14" s="81">
        <v>9696.4</v>
      </c>
      <c r="D14" s="81">
        <v>57434.9</v>
      </c>
      <c r="E14" s="81">
        <v>50376.800000000003</v>
      </c>
      <c r="F14" s="81">
        <v>30768.3</v>
      </c>
      <c r="G14" s="94">
        <v>30450</v>
      </c>
      <c r="H14" s="99">
        <v>38900</v>
      </c>
      <c r="I14" s="72"/>
      <c r="J14" s="72"/>
      <c r="K14" s="72"/>
      <c r="L14" s="72"/>
      <c r="M14" s="72"/>
      <c r="N14" s="72"/>
      <c r="O14" s="72"/>
      <c r="P14" s="25"/>
    </row>
    <row r="15" spans="1:16" s="5" customFormat="1" ht="14.45" customHeight="1">
      <c r="A15" s="103" t="s">
        <v>264</v>
      </c>
      <c r="B15" s="112">
        <v>2519276.9</v>
      </c>
      <c r="C15" s="112">
        <v>2571334.9000000004</v>
      </c>
      <c r="D15" s="112">
        <v>2625194.8000000003</v>
      </c>
      <c r="E15" s="112">
        <v>2661939.2999999993</v>
      </c>
      <c r="F15" s="112">
        <v>2805881.0999999996</v>
      </c>
      <c r="G15" s="113">
        <v>2826725.4999999995</v>
      </c>
      <c r="H15" s="114">
        <v>2935664.2000000007</v>
      </c>
      <c r="I15" s="72"/>
      <c r="J15" s="72"/>
      <c r="K15" s="72"/>
      <c r="L15" s="72"/>
      <c r="M15" s="72"/>
      <c r="N15" s="72"/>
      <c r="O15" s="72"/>
      <c r="P15" s="25"/>
    </row>
    <row r="16" spans="1:16" s="5" customFormat="1" ht="13.9" customHeight="1">
      <c r="A16" s="102"/>
      <c r="B16" s="81"/>
      <c r="C16" s="81"/>
      <c r="D16" s="81"/>
      <c r="E16" s="81"/>
      <c r="F16" s="81"/>
      <c r="G16" s="94"/>
      <c r="H16" s="99"/>
      <c r="I16" s="72"/>
      <c r="J16" s="72"/>
      <c r="K16" s="72"/>
      <c r="L16" s="72"/>
      <c r="M16" s="72"/>
      <c r="N16" s="72"/>
      <c r="O16" s="72"/>
      <c r="P16" s="25"/>
    </row>
    <row r="17" spans="1:16" s="5" customFormat="1" ht="13.9" customHeight="1">
      <c r="A17" s="101" t="s">
        <v>120</v>
      </c>
      <c r="B17" s="81"/>
      <c r="C17" s="81"/>
      <c r="D17" s="81"/>
      <c r="E17" s="81"/>
      <c r="F17" s="81"/>
      <c r="G17" s="94"/>
      <c r="H17" s="99"/>
      <c r="I17" s="27"/>
      <c r="J17" s="27"/>
      <c r="K17" s="27"/>
      <c r="L17" s="27"/>
      <c r="M17" s="27"/>
      <c r="N17" s="27"/>
      <c r="O17" s="27"/>
      <c r="P17" s="25"/>
    </row>
    <row r="18" spans="1:16" s="5" customFormat="1" ht="13.9" customHeight="1">
      <c r="A18" s="101" t="s">
        <v>121</v>
      </c>
      <c r="B18" s="81"/>
      <c r="C18" s="81"/>
      <c r="D18" s="81"/>
      <c r="E18" s="81"/>
      <c r="F18" s="81"/>
      <c r="G18" s="94"/>
      <c r="H18" s="99"/>
      <c r="I18" s="27"/>
      <c r="J18" s="27"/>
      <c r="K18" s="27"/>
      <c r="L18" s="27"/>
      <c r="M18" s="27"/>
      <c r="N18" s="27"/>
      <c r="O18" s="27"/>
      <c r="P18" s="25"/>
    </row>
    <row r="19" spans="1:16" s="5" customFormat="1" ht="13.9" customHeight="1">
      <c r="A19" s="102" t="s">
        <v>79</v>
      </c>
      <c r="B19" s="81">
        <v>6519.2</v>
      </c>
      <c r="C19" s="81">
        <v>1762.8</v>
      </c>
      <c r="D19" s="81">
        <v>1421.8</v>
      </c>
      <c r="E19" s="81">
        <v>1278.1999999999998</v>
      </c>
      <c r="F19" s="81">
        <v>2904.6000000000004</v>
      </c>
      <c r="G19" s="94">
        <v>2066.8000000000002</v>
      </c>
      <c r="H19" s="99">
        <v>2090</v>
      </c>
      <c r="I19" s="72"/>
      <c r="J19" s="72"/>
      <c r="K19" s="72"/>
      <c r="L19" s="72"/>
      <c r="M19" s="72"/>
      <c r="N19" s="72"/>
      <c r="O19" s="72"/>
      <c r="P19" s="25"/>
    </row>
    <row r="20" spans="1:16" s="5" customFormat="1" ht="13.9" customHeight="1">
      <c r="A20" s="102" t="s">
        <v>96</v>
      </c>
      <c r="B20" s="81">
        <v>957597.5</v>
      </c>
      <c r="C20" s="81">
        <v>959358.2</v>
      </c>
      <c r="D20" s="81">
        <v>971552.39999999991</v>
      </c>
      <c r="E20" s="81">
        <v>1037274.8</v>
      </c>
      <c r="F20" s="81">
        <v>981708.3</v>
      </c>
      <c r="G20" s="94">
        <v>963353.1</v>
      </c>
      <c r="H20" s="99">
        <v>984827.3</v>
      </c>
      <c r="I20" s="72"/>
      <c r="J20" s="72"/>
      <c r="K20" s="72"/>
      <c r="L20" s="72"/>
      <c r="M20" s="72"/>
      <c r="N20" s="72"/>
      <c r="O20" s="72"/>
      <c r="P20" s="25"/>
    </row>
    <row r="21" spans="1:16" s="5" customFormat="1" ht="13.9" customHeight="1">
      <c r="A21" s="102" t="s">
        <v>169</v>
      </c>
      <c r="B21" s="81">
        <v>123965.5</v>
      </c>
      <c r="C21" s="81">
        <v>125481.9</v>
      </c>
      <c r="D21" s="81">
        <v>124420.4</v>
      </c>
      <c r="E21" s="81">
        <v>125681.49999999999</v>
      </c>
      <c r="F21" s="81">
        <v>130606.39999999999</v>
      </c>
      <c r="G21" s="94">
        <v>128895.2</v>
      </c>
      <c r="H21" s="99">
        <v>127592</v>
      </c>
      <c r="I21" s="72"/>
      <c r="J21" s="72"/>
      <c r="K21" s="72"/>
      <c r="L21" s="72"/>
      <c r="M21" s="72"/>
      <c r="N21" s="72"/>
      <c r="O21" s="72"/>
      <c r="P21" s="25"/>
    </row>
    <row r="22" spans="1:16" s="5" customFormat="1" ht="13.9" customHeight="1">
      <c r="A22" s="102" t="s">
        <v>368</v>
      </c>
      <c r="B22" s="81">
        <v>204059.6</v>
      </c>
      <c r="C22" s="81">
        <v>209619.4</v>
      </c>
      <c r="D22" s="81">
        <v>222211.4</v>
      </c>
      <c r="E22" s="81">
        <v>218200</v>
      </c>
      <c r="F22" s="81">
        <v>232053.9</v>
      </c>
      <c r="G22" s="94">
        <v>231018.4</v>
      </c>
      <c r="H22" s="99">
        <v>241149.9</v>
      </c>
      <c r="I22" s="72"/>
      <c r="J22" s="72"/>
      <c r="K22" s="72"/>
      <c r="L22" s="72"/>
      <c r="M22" s="72"/>
      <c r="N22" s="72"/>
      <c r="O22" s="72"/>
      <c r="P22" s="25"/>
    </row>
    <row r="23" spans="1:16" s="5" customFormat="1" ht="13.9" customHeight="1">
      <c r="A23" s="102" t="s">
        <v>171</v>
      </c>
      <c r="B23" s="81">
        <v>152621.20000000001</v>
      </c>
      <c r="C23" s="81">
        <v>151266.70000000001</v>
      </c>
      <c r="D23" s="81">
        <v>193139.80000000002</v>
      </c>
      <c r="E23" s="81">
        <v>172337.9</v>
      </c>
      <c r="F23" s="81">
        <v>188070.59999999998</v>
      </c>
      <c r="G23" s="94">
        <v>188091.5</v>
      </c>
      <c r="H23" s="99">
        <v>230659.5</v>
      </c>
      <c r="I23" s="72"/>
      <c r="J23" s="72"/>
      <c r="K23" s="72"/>
      <c r="L23" s="72"/>
      <c r="M23" s="72"/>
      <c r="N23" s="72"/>
      <c r="O23" s="72"/>
      <c r="P23" s="25"/>
    </row>
    <row r="24" spans="1:16" s="5" customFormat="1" ht="13.9" customHeight="1">
      <c r="A24" s="102" t="s">
        <v>369</v>
      </c>
      <c r="B24" s="81">
        <v>9920.1</v>
      </c>
      <c r="C24" s="81">
        <v>10494.6</v>
      </c>
      <c r="D24" s="81">
        <v>9110.6999999999989</v>
      </c>
      <c r="E24" s="81">
        <v>7785.9000000000005</v>
      </c>
      <c r="F24" s="81">
        <v>9269.2999999999993</v>
      </c>
      <c r="G24" s="94">
        <v>9025.5</v>
      </c>
      <c r="H24" s="99">
        <v>9608.2000000000007</v>
      </c>
      <c r="I24" s="72"/>
      <c r="J24" s="72"/>
      <c r="K24" s="72"/>
      <c r="L24" s="72"/>
      <c r="M24" s="72"/>
      <c r="N24" s="72"/>
      <c r="O24" s="72"/>
      <c r="P24" s="25"/>
    </row>
    <row r="25" spans="1:16" s="5" customFormat="1" ht="13.9" customHeight="1">
      <c r="A25" s="102" t="s">
        <v>168</v>
      </c>
      <c r="B25" s="81">
        <v>2812.2</v>
      </c>
      <c r="C25" s="81">
        <v>2794.9</v>
      </c>
      <c r="D25" s="81">
        <v>4420.2</v>
      </c>
      <c r="E25" s="81">
        <v>3807.5</v>
      </c>
      <c r="F25" s="81">
        <v>3649</v>
      </c>
      <c r="G25" s="94">
        <v>3649</v>
      </c>
      <c r="H25" s="99">
        <v>3561.6000000000004</v>
      </c>
      <c r="I25" s="72"/>
      <c r="J25" s="72"/>
      <c r="K25" s="72"/>
      <c r="L25" s="72"/>
      <c r="M25" s="72"/>
      <c r="N25" s="72"/>
      <c r="O25" s="72"/>
      <c r="P25" s="25"/>
    </row>
    <row r="26" spans="1:16" s="5" customFormat="1" ht="14.45" customHeight="1">
      <c r="A26" s="103" t="s">
        <v>265</v>
      </c>
      <c r="B26" s="112">
        <v>1457495.3</v>
      </c>
      <c r="C26" s="112">
        <v>1460778.4999999998</v>
      </c>
      <c r="D26" s="112">
        <v>1526276.6999999997</v>
      </c>
      <c r="E26" s="112">
        <v>1566365.7999999998</v>
      </c>
      <c r="F26" s="112">
        <v>1548262.0999999999</v>
      </c>
      <c r="G26" s="113">
        <v>1526099.5</v>
      </c>
      <c r="H26" s="114">
        <v>1599488.5</v>
      </c>
      <c r="I26" s="72"/>
      <c r="J26" s="72"/>
      <c r="K26" s="72"/>
      <c r="L26" s="72"/>
      <c r="M26" s="72"/>
      <c r="N26" s="72"/>
      <c r="O26" s="72"/>
      <c r="P26" s="25"/>
    </row>
    <row r="27" spans="1:16" s="5" customFormat="1" ht="13.9" customHeight="1">
      <c r="A27" s="102"/>
      <c r="B27" s="81"/>
      <c r="C27" s="81"/>
      <c r="D27" s="81"/>
      <c r="E27" s="81"/>
      <c r="F27" s="81"/>
      <c r="G27" s="94"/>
      <c r="H27" s="99"/>
      <c r="I27" s="72"/>
      <c r="J27" s="72"/>
      <c r="K27" s="72"/>
      <c r="L27" s="72"/>
      <c r="M27" s="72"/>
      <c r="N27" s="72"/>
      <c r="O27" s="72"/>
      <c r="P27" s="25"/>
    </row>
    <row r="28" spans="1:16" s="5" customFormat="1" ht="13.9" customHeight="1">
      <c r="A28" s="101" t="s">
        <v>25</v>
      </c>
      <c r="B28" s="81"/>
      <c r="C28" s="81"/>
      <c r="D28" s="81"/>
      <c r="E28" s="81"/>
      <c r="F28" s="81"/>
      <c r="G28" s="94"/>
      <c r="H28" s="99"/>
      <c r="I28" s="27"/>
      <c r="J28" s="27"/>
      <c r="K28" s="27"/>
      <c r="L28" s="27"/>
      <c r="M28" s="27"/>
      <c r="N28" s="27"/>
      <c r="O28" s="27"/>
      <c r="P28" s="25"/>
    </row>
    <row r="29" spans="1:16" s="5" customFormat="1" ht="13.9" customHeight="1">
      <c r="A29" s="108" t="s">
        <v>172</v>
      </c>
      <c r="B29" s="81">
        <v>260718.30000000002</v>
      </c>
      <c r="C29" s="81">
        <v>251455.5</v>
      </c>
      <c r="D29" s="81">
        <v>273666.90000000002</v>
      </c>
      <c r="E29" s="81">
        <v>266596.8</v>
      </c>
      <c r="F29" s="81">
        <v>248216.8</v>
      </c>
      <c r="G29" s="94">
        <v>255116.79999999999</v>
      </c>
      <c r="H29" s="99">
        <v>248945.4</v>
      </c>
      <c r="I29" s="27"/>
      <c r="J29" s="27"/>
      <c r="K29" s="27"/>
      <c r="L29" s="27"/>
      <c r="M29" s="27"/>
      <c r="N29" s="27"/>
      <c r="O29" s="27"/>
      <c r="P29" s="25"/>
    </row>
    <row r="30" spans="1:16" s="5" customFormat="1" ht="13.9" customHeight="1">
      <c r="A30" s="102" t="s">
        <v>226</v>
      </c>
      <c r="B30" s="81">
        <v>25750.600000000002</v>
      </c>
      <c r="C30" s="81">
        <v>62967.700000000004</v>
      </c>
      <c r="D30" s="81">
        <v>96997.3</v>
      </c>
      <c r="E30" s="81">
        <v>116231.69999999998</v>
      </c>
      <c r="F30" s="81">
        <v>116581.2</v>
      </c>
      <c r="G30" s="94">
        <v>121218</v>
      </c>
      <c r="H30" s="99">
        <v>147618</v>
      </c>
      <c r="I30" s="72"/>
      <c r="J30" s="72"/>
      <c r="K30" s="72"/>
      <c r="L30" s="72"/>
      <c r="M30" s="72"/>
      <c r="N30" s="72"/>
      <c r="O30" s="72"/>
      <c r="P30" s="25"/>
    </row>
    <row r="31" spans="1:16" s="5" customFormat="1" ht="14.45" customHeight="1">
      <c r="A31" s="103" t="s">
        <v>266</v>
      </c>
      <c r="B31" s="112">
        <v>286468.90000000002</v>
      </c>
      <c r="C31" s="112">
        <v>314423.2</v>
      </c>
      <c r="D31" s="112">
        <v>370664.2</v>
      </c>
      <c r="E31" s="112">
        <v>382828.5</v>
      </c>
      <c r="F31" s="112">
        <v>364798</v>
      </c>
      <c r="G31" s="113">
        <v>376334.8</v>
      </c>
      <c r="H31" s="114">
        <v>396563.4</v>
      </c>
      <c r="I31" s="72"/>
      <c r="J31" s="72"/>
      <c r="K31" s="72"/>
      <c r="L31" s="72"/>
      <c r="M31" s="72"/>
      <c r="N31" s="72"/>
      <c r="O31" s="72"/>
      <c r="P31" s="25"/>
    </row>
    <row r="32" spans="1:16" s="5" customFormat="1" ht="13.9" customHeight="1">
      <c r="A32" s="102"/>
      <c r="B32" s="81"/>
      <c r="C32" s="81"/>
      <c r="D32" s="81"/>
      <c r="E32" s="81"/>
      <c r="F32" s="81"/>
      <c r="G32" s="94"/>
      <c r="H32" s="99"/>
      <c r="I32" s="72"/>
      <c r="J32" s="72"/>
      <c r="K32" s="72"/>
      <c r="L32" s="72"/>
      <c r="M32" s="72"/>
      <c r="N32" s="72"/>
      <c r="O32" s="72"/>
      <c r="P32" s="25"/>
    </row>
    <row r="33" spans="1:16" s="5" customFormat="1" ht="13.9" customHeight="1">
      <c r="A33" s="101" t="s">
        <v>200</v>
      </c>
      <c r="B33" s="81"/>
      <c r="C33" s="81"/>
      <c r="D33" s="81"/>
      <c r="E33" s="81"/>
      <c r="F33" s="81"/>
      <c r="G33" s="94"/>
      <c r="H33" s="99"/>
      <c r="I33" s="27"/>
      <c r="J33" s="27"/>
      <c r="K33" s="27"/>
      <c r="L33" s="27"/>
      <c r="M33" s="27"/>
      <c r="N33" s="27"/>
      <c r="O33" s="27"/>
      <c r="P33" s="25"/>
    </row>
    <row r="34" spans="1:16" s="5" customFormat="1" ht="13.9" customHeight="1">
      <c r="A34" s="108" t="s">
        <v>26</v>
      </c>
      <c r="B34" s="81">
        <v>257100.79999999999</v>
      </c>
      <c r="C34" s="81">
        <v>265183.90000000002</v>
      </c>
      <c r="D34" s="81">
        <v>206273.4</v>
      </c>
      <c r="E34" s="81">
        <v>205838.89999999997</v>
      </c>
      <c r="F34" s="81">
        <v>285014</v>
      </c>
      <c r="G34" s="94">
        <v>301584.39999999997</v>
      </c>
      <c r="H34" s="99">
        <v>290288.90000000002</v>
      </c>
      <c r="I34" s="27"/>
      <c r="J34" s="27"/>
      <c r="K34" s="27"/>
      <c r="L34" s="27"/>
      <c r="M34" s="27"/>
      <c r="N34" s="27"/>
      <c r="O34" s="27"/>
      <c r="P34" s="25"/>
    </row>
    <row r="35" spans="1:16" s="5" customFormat="1" ht="13.9" customHeight="1">
      <c r="A35" s="102" t="s">
        <v>27</v>
      </c>
      <c r="B35" s="81">
        <v>470144.9</v>
      </c>
      <c r="C35" s="81">
        <v>518931</v>
      </c>
      <c r="D35" s="81">
        <v>548309.9</v>
      </c>
      <c r="E35" s="81">
        <v>593076.19999999995</v>
      </c>
      <c r="F35" s="81">
        <v>622706.80000000005</v>
      </c>
      <c r="G35" s="94">
        <v>622706.80000000005</v>
      </c>
      <c r="H35" s="99">
        <v>649323.4</v>
      </c>
      <c r="I35" s="72"/>
      <c r="J35" s="72"/>
      <c r="K35" s="72"/>
      <c r="L35" s="72"/>
      <c r="M35" s="72"/>
      <c r="N35" s="72"/>
      <c r="O35" s="72"/>
      <c r="P35" s="25"/>
    </row>
    <row r="36" spans="1:16" s="5" customFormat="1" ht="13.5" customHeight="1">
      <c r="A36" s="103" t="s">
        <v>267</v>
      </c>
      <c r="B36" s="112">
        <v>727245.7</v>
      </c>
      <c r="C36" s="112">
        <v>784114.9</v>
      </c>
      <c r="D36" s="112">
        <v>754583.3</v>
      </c>
      <c r="E36" s="112">
        <v>798915.09999999986</v>
      </c>
      <c r="F36" s="112">
        <v>907720.8</v>
      </c>
      <c r="G36" s="113">
        <v>924291.2</v>
      </c>
      <c r="H36" s="114">
        <v>939612.3</v>
      </c>
      <c r="I36" s="72"/>
      <c r="J36" s="72"/>
      <c r="K36" s="72"/>
      <c r="L36" s="72"/>
      <c r="M36" s="72"/>
      <c r="N36" s="72"/>
      <c r="O36" s="72"/>
      <c r="P36" s="25"/>
    </row>
    <row r="37" spans="1:16" s="5" customFormat="1" ht="13.5" customHeight="1">
      <c r="A37" s="102"/>
      <c r="B37" s="81"/>
      <c r="C37" s="81"/>
      <c r="D37" s="81"/>
      <c r="E37" s="81"/>
      <c r="F37" s="81"/>
      <c r="G37" s="94"/>
      <c r="H37" s="99"/>
      <c r="I37" s="72"/>
      <c r="J37" s="72"/>
      <c r="K37" s="72"/>
      <c r="L37" s="72"/>
      <c r="M37" s="72"/>
      <c r="N37" s="72"/>
      <c r="O37" s="72"/>
      <c r="P37" s="25"/>
    </row>
    <row r="38" spans="1:16" s="5" customFormat="1" ht="12.75">
      <c r="A38" s="103" t="s">
        <v>382</v>
      </c>
      <c r="B38" s="112">
        <v>2471209.9</v>
      </c>
      <c r="C38" s="112">
        <v>2559316.5999999996</v>
      </c>
      <c r="D38" s="112">
        <v>2651524.1999999997</v>
      </c>
      <c r="E38" s="112">
        <v>2748109.3999999994</v>
      </c>
      <c r="F38" s="112">
        <v>2820780.9</v>
      </c>
      <c r="G38" s="113">
        <v>2826725.5</v>
      </c>
      <c r="H38" s="114">
        <v>2935664.2</v>
      </c>
      <c r="I38" s="72"/>
      <c r="J38" s="72"/>
      <c r="K38" s="72"/>
      <c r="L38" s="72"/>
      <c r="M38" s="72"/>
      <c r="N38" s="72"/>
      <c r="O38" s="72"/>
      <c r="P38" s="25"/>
    </row>
    <row r="39" spans="1:16" s="5" customFormat="1" ht="14.45" customHeight="1" thickBot="1">
      <c r="A39" s="103" t="s">
        <v>123</v>
      </c>
      <c r="B39" s="82">
        <v>48067</v>
      </c>
      <c r="C39" s="82">
        <v>12018.300000000745</v>
      </c>
      <c r="D39" s="82">
        <v>-26329.399999999441</v>
      </c>
      <c r="E39" s="82">
        <v>-86170.100000000093</v>
      </c>
      <c r="F39" s="82">
        <v>-14899.800000000279</v>
      </c>
      <c r="G39" s="95">
        <v>0</v>
      </c>
      <c r="H39" s="100">
        <v>0</v>
      </c>
      <c r="I39" s="72"/>
      <c r="J39" s="72"/>
      <c r="K39" s="72"/>
      <c r="L39" s="72"/>
      <c r="M39" s="72"/>
      <c r="N39" s="72"/>
      <c r="O39" s="72"/>
      <c r="P39" s="25"/>
    </row>
    <row r="40" spans="1:16" ht="6.95" customHeight="1" thickTop="1"/>
  </sheetData>
  <customSheetViews>
    <customSheetView guid="{7AEBF0C5-8149-4E3C-AD6E-EA586E9CAE29}" scale="90" showPageBreaks="1" fitToPage="1" printArea="1" hiddenColumns="1" topLeftCell="B22">
      <selection activeCell="J47" sqref="J47"/>
      <pageMargins left="0.19685039370078741" right="0.19685039370078741" top="0.39370078740157483" bottom="0.39370078740157483" header="0.51181102362204722" footer="0.51181102362204722"/>
      <pageSetup scale="95" fitToHeight="0" orientation="portrait" cellComments="asDisplayed" r:id="rId1"/>
      <headerFooter alignWithMargins="0"/>
    </customSheetView>
    <customSheetView guid="{6DAC9F00-70BA-4F05-ACC4-6962A67EAE0E}" fitToPage="1" showAutoFilter="1">
      <selection activeCell="C18" sqref="C18"/>
      <pageMargins left="0.19685039370078741" right="0.19685039370078741" top="0.39370078740157483" bottom="0.39370078740157483" header="0.51181102362204722" footer="0.51181102362204722"/>
      <pageSetup scale="78" orientation="portrait" cellComments="asDisplayed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L18" sqref="L18"/>
      <pageMargins left="0.19685039370078741" right="0.19685039370078741" top="0.39370078740157483" bottom="0.39370078740157483" header="0.51181102362204722" footer="0.51181102362204722"/>
      <pageSetup scale="86" orientation="portrait" r:id="rId3"/>
      <headerFooter alignWithMargins="0"/>
    </customSheetView>
    <customSheetView guid="{26A92FCC-B791-423F-B5F8-96704230A5BC}" showPageBreaks="1" fitToPage="1" hiddenColumns="1" topLeftCell="B21">
      <selection activeCell="B1" sqref="B1:F1"/>
      <pageMargins left="0.19685039370078741" right="0.19685039370078741" top="0.39370078740157483" bottom="0.39370078740157483" header="0.51181102362204722" footer="0.51181102362204722"/>
      <pageSetup orientation="landscape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6"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25"/>
  <sheetViews>
    <sheetView view="pageBreakPreview" zoomScaleNormal="100" zoomScaleSheetLayoutView="100" workbookViewId="0">
      <selection activeCell="R34" sqref="R34:R35"/>
    </sheetView>
  </sheetViews>
  <sheetFormatPr baseColWidth="10" defaultRowHeight="12.75"/>
  <cols>
    <col min="1" max="1" width="37" customWidth="1"/>
    <col min="2" max="5" width="11" bestFit="1" customWidth="1"/>
    <col min="6" max="6" width="11" customWidth="1"/>
    <col min="7" max="7" width="11" bestFit="1" customWidth="1"/>
    <col min="8" max="8" width="11" customWidth="1"/>
  </cols>
  <sheetData>
    <row r="1" spans="1:8">
      <c r="A1" s="64" t="s">
        <v>268</v>
      </c>
      <c r="B1" s="56"/>
      <c r="C1" s="56"/>
      <c r="D1" s="56"/>
      <c r="E1" s="56"/>
      <c r="F1" s="56"/>
      <c r="G1" s="56"/>
      <c r="H1" s="56"/>
    </row>
    <row r="2" spans="1:8">
      <c r="A2" s="96"/>
      <c r="B2" s="242" t="s">
        <v>106</v>
      </c>
      <c r="C2" s="243"/>
      <c r="D2" s="243"/>
      <c r="E2" s="243"/>
      <c r="F2" s="234" t="s">
        <v>342</v>
      </c>
      <c r="G2" s="240" t="s">
        <v>107</v>
      </c>
      <c r="H2" s="241"/>
    </row>
    <row r="3" spans="1:8" ht="13.5" thickBot="1">
      <c r="A3" s="97"/>
      <c r="B3" s="235">
        <v>2014</v>
      </c>
      <c r="C3" s="235">
        <v>2015</v>
      </c>
      <c r="D3" s="235">
        <v>2016</v>
      </c>
      <c r="E3" s="235">
        <v>2017</v>
      </c>
      <c r="F3" s="106">
        <v>2018</v>
      </c>
      <c r="G3" s="107">
        <v>2018</v>
      </c>
      <c r="H3" s="236">
        <v>2019</v>
      </c>
    </row>
    <row r="4" spans="1:8" ht="13.5" thickTop="1">
      <c r="A4" s="101" t="s">
        <v>111</v>
      </c>
      <c r="B4" s="81"/>
      <c r="C4" s="81"/>
      <c r="D4" s="81"/>
      <c r="E4" s="81"/>
      <c r="F4" s="81"/>
      <c r="G4" s="94"/>
      <c r="H4" s="99"/>
    </row>
    <row r="5" spans="1:8">
      <c r="A5" s="102" t="s">
        <v>128</v>
      </c>
      <c r="B5" s="81">
        <v>2538357.7999999998</v>
      </c>
      <c r="C5" s="81">
        <v>2643053.8000000003</v>
      </c>
      <c r="D5" s="81">
        <v>2722229.3000000003</v>
      </c>
      <c r="E5" s="81">
        <v>2804322.6999999997</v>
      </c>
      <c r="F5" s="81">
        <v>2908749.5</v>
      </c>
      <c r="G5" s="94">
        <v>2898149.5</v>
      </c>
      <c r="H5" s="99">
        <v>2948783.5</v>
      </c>
    </row>
    <row r="6" spans="1:8">
      <c r="A6" s="102" t="s">
        <v>129</v>
      </c>
      <c r="B6" s="81">
        <v>318842.5</v>
      </c>
      <c r="C6" s="81">
        <v>323518.3</v>
      </c>
      <c r="D6" s="81">
        <v>327964.2</v>
      </c>
      <c r="E6" s="81">
        <v>319231.3</v>
      </c>
      <c r="F6" s="81">
        <v>352934.3</v>
      </c>
      <c r="G6" s="94">
        <v>353434.3</v>
      </c>
      <c r="H6" s="99">
        <v>391494.1</v>
      </c>
    </row>
    <row r="7" spans="1:8">
      <c r="A7" s="102" t="s">
        <v>130</v>
      </c>
      <c r="B7" s="81">
        <v>13855.2</v>
      </c>
      <c r="C7" s="81">
        <v>13942.5</v>
      </c>
      <c r="D7" s="81">
        <v>13979.3</v>
      </c>
      <c r="E7" s="81">
        <v>14045.1</v>
      </c>
      <c r="F7" s="81">
        <v>13759.4</v>
      </c>
      <c r="G7" s="94">
        <v>13759.4</v>
      </c>
      <c r="H7" s="99">
        <v>13921.5</v>
      </c>
    </row>
    <row r="8" spans="1:8">
      <c r="A8" s="102" t="s">
        <v>131</v>
      </c>
      <c r="B8" s="81">
        <v>95385.400000000009</v>
      </c>
      <c r="C8" s="81">
        <v>98927.7</v>
      </c>
      <c r="D8" s="81">
        <v>102085.8</v>
      </c>
      <c r="E8" s="81">
        <v>107982.2</v>
      </c>
      <c r="F8" s="81">
        <v>106816.8</v>
      </c>
      <c r="G8" s="94">
        <v>106816.8</v>
      </c>
      <c r="H8" s="99">
        <v>109501</v>
      </c>
    </row>
    <row r="9" spans="1:8">
      <c r="A9" s="102" t="s">
        <v>132</v>
      </c>
      <c r="B9" s="81">
        <v>11564.7</v>
      </c>
      <c r="C9" s="81">
        <v>10861</v>
      </c>
      <c r="D9" s="81">
        <v>11741.2</v>
      </c>
      <c r="E9" s="81">
        <v>13030.1</v>
      </c>
      <c r="F9" s="81">
        <v>12340.3</v>
      </c>
      <c r="G9" s="94">
        <v>12340.3</v>
      </c>
      <c r="H9" s="99">
        <v>12340.3</v>
      </c>
    </row>
    <row r="10" spans="1:8">
      <c r="A10" s="102" t="s">
        <v>133</v>
      </c>
      <c r="B10" s="81">
        <v>34097.699999999997</v>
      </c>
      <c r="C10" s="81">
        <v>34429.5</v>
      </c>
      <c r="D10" s="81">
        <v>35025.4</v>
      </c>
      <c r="E10" s="81">
        <v>35673.9</v>
      </c>
      <c r="F10" s="81">
        <v>35796.5</v>
      </c>
      <c r="G10" s="94">
        <v>36380</v>
      </c>
      <c r="H10" s="99">
        <v>35960</v>
      </c>
    </row>
    <row r="11" spans="1:8">
      <c r="A11" s="102" t="s">
        <v>134</v>
      </c>
      <c r="B11" s="81">
        <v>20354.599999999999</v>
      </c>
      <c r="C11" s="81">
        <v>19280.599999999999</v>
      </c>
      <c r="D11" s="81">
        <v>19282.7</v>
      </c>
      <c r="E11" s="81">
        <v>18935.7</v>
      </c>
      <c r="F11" s="81">
        <v>20405.8</v>
      </c>
      <c r="G11" s="94">
        <v>20405.8</v>
      </c>
      <c r="H11" s="99">
        <v>20956.099999999999</v>
      </c>
    </row>
    <row r="12" spans="1:8">
      <c r="A12" s="102" t="s">
        <v>135</v>
      </c>
      <c r="B12" s="81">
        <v>17075.099999999999</v>
      </c>
      <c r="C12" s="81">
        <v>17145.099999999999</v>
      </c>
      <c r="D12" s="81">
        <v>17232.7</v>
      </c>
      <c r="E12" s="81">
        <v>17049.900000000001</v>
      </c>
      <c r="F12" s="81">
        <v>16805.2</v>
      </c>
      <c r="G12" s="94">
        <v>16805.2</v>
      </c>
      <c r="H12" s="99">
        <v>18938.400000000001</v>
      </c>
    </row>
    <row r="13" spans="1:8">
      <c r="A13" s="102" t="s">
        <v>376</v>
      </c>
      <c r="B13" s="81">
        <v>0</v>
      </c>
      <c r="C13" s="81">
        <v>0</v>
      </c>
      <c r="D13" s="81">
        <v>0</v>
      </c>
      <c r="E13" s="81">
        <v>0</v>
      </c>
      <c r="F13" s="81">
        <v>0</v>
      </c>
      <c r="G13" s="94">
        <v>0</v>
      </c>
      <c r="H13" s="99">
        <v>11170.5</v>
      </c>
    </row>
    <row r="14" spans="1:8">
      <c r="A14" s="102" t="s">
        <v>109</v>
      </c>
      <c r="B14" s="81">
        <v>11911.5</v>
      </c>
      <c r="C14" s="81">
        <v>12542.4</v>
      </c>
      <c r="D14" s="81">
        <v>12857.4</v>
      </c>
      <c r="E14" s="81">
        <v>13170</v>
      </c>
      <c r="F14" s="81">
        <v>14339.8</v>
      </c>
      <c r="G14" s="94">
        <v>14327.8</v>
      </c>
      <c r="H14" s="99">
        <v>14561.9</v>
      </c>
    </row>
    <row r="15" spans="1:8" ht="13.5" thickBot="1">
      <c r="A15" s="103" t="s">
        <v>227</v>
      </c>
      <c r="B15" s="82">
        <f t="array" ref="B15">SUM(ROUND(B5:B14,1))</f>
        <v>3061444.5000000005</v>
      </c>
      <c r="C15" s="82">
        <f t="array" ref="C15">SUM(ROUND(C5:C14,1))</f>
        <v>3173700.9</v>
      </c>
      <c r="D15" s="82">
        <f t="array" ref="D15">SUM(ROUND(D5:D14,1))</f>
        <v>3262398</v>
      </c>
      <c r="E15" s="82">
        <f t="array" ref="E15">SUM(ROUND(E5:E14,1))</f>
        <v>3343440.9000000004</v>
      </c>
      <c r="F15" s="82">
        <f t="array" ref="F15">SUM(ROUND(F5:F14,1))</f>
        <v>3481947.5999999992</v>
      </c>
      <c r="G15" s="95">
        <f t="array" ref="G15">SUM(ROUND(G5:G14,1))</f>
        <v>3472419.0999999992</v>
      </c>
      <c r="H15" s="100">
        <f t="array" ref="H15">SUM(ROUND(H5:H14,1))</f>
        <v>3577627.3</v>
      </c>
    </row>
    <row r="16" spans="1:8" ht="13.5" thickTop="1">
      <c r="A16" s="102"/>
      <c r="B16" s="81"/>
      <c r="C16" s="81"/>
      <c r="D16" s="81"/>
      <c r="E16" s="81"/>
      <c r="F16" s="81"/>
      <c r="G16" s="94"/>
      <c r="H16" s="99"/>
    </row>
    <row r="17" spans="1:8">
      <c r="A17" s="101" t="s">
        <v>112</v>
      </c>
      <c r="B17" s="81"/>
      <c r="C17" s="81"/>
      <c r="D17" s="81"/>
      <c r="E17" s="81"/>
      <c r="F17" s="81"/>
      <c r="G17" s="94"/>
      <c r="H17" s="99"/>
    </row>
    <row r="18" spans="1:8">
      <c r="A18" s="102" t="s">
        <v>137</v>
      </c>
      <c r="B18" s="81">
        <v>33910.300000000003</v>
      </c>
      <c r="C18" s="81">
        <v>36487.300000000003</v>
      </c>
      <c r="D18" s="81">
        <v>37742.699999999997</v>
      </c>
      <c r="E18" s="81">
        <v>39661.199999999997</v>
      </c>
      <c r="F18" s="81">
        <v>36761.599999999999</v>
      </c>
      <c r="G18" s="94">
        <v>39861.599999999999</v>
      </c>
      <c r="H18" s="99">
        <v>37638.1</v>
      </c>
    </row>
    <row r="19" spans="1:8">
      <c r="A19" s="102" t="s">
        <v>138</v>
      </c>
      <c r="B19" s="81">
        <v>170202.7</v>
      </c>
      <c r="C19" s="81">
        <v>166947.6</v>
      </c>
      <c r="D19" s="81">
        <v>162298.5</v>
      </c>
      <c r="E19" s="81">
        <v>164121</v>
      </c>
      <c r="F19" s="81">
        <v>172252.6</v>
      </c>
      <c r="G19" s="94">
        <v>172252.6</v>
      </c>
      <c r="H19" s="99">
        <v>182005.5</v>
      </c>
    </row>
    <row r="20" spans="1:8">
      <c r="A20" s="102" t="s">
        <v>139</v>
      </c>
      <c r="B20" s="81">
        <v>2388.1999999999998</v>
      </c>
      <c r="C20" s="81">
        <v>2467</v>
      </c>
      <c r="D20" s="81">
        <v>803.1</v>
      </c>
      <c r="E20" s="81">
        <v>1754.8</v>
      </c>
      <c r="F20" s="81">
        <v>1691.7</v>
      </c>
      <c r="G20" s="94">
        <v>1691.7</v>
      </c>
      <c r="H20" s="99">
        <v>1743.8</v>
      </c>
    </row>
    <row r="21" spans="1:8">
      <c r="A21" s="102" t="s">
        <v>140</v>
      </c>
      <c r="B21" s="81">
        <v>31633.8</v>
      </c>
      <c r="C21" s="81">
        <v>34578.9</v>
      </c>
      <c r="D21" s="81">
        <v>36864.1</v>
      </c>
      <c r="E21" s="81">
        <v>41252.1</v>
      </c>
      <c r="F21" s="81">
        <v>37142.300000000003</v>
      </c>
      <c r="G21" s="94">
        <v>43442.3</v>
      </c>
      <c r="H21" s="99">
        <v>39636.199999999997</v>
      </c>
    </row>
    <row r="22" spans="1:8">
      <c r="A22" s="102" t="s">
        <v>141</v>
      </c>
      <c r="B22" s="81">
        <v>10129.4</v>
      </c>
      <c r="C22" s="81">
        <v>11225.8</v>
      </c>
      <c r="D22" s="81">
        <v>11523.3</v>
      </c>
      <c r="E22" s="81">
        <v>11009.9</v>
      </c>
      <c r="F22" s="81">
        <v>11421.3</v>
      </c>
      <c r="G22" s="94">
        <v>11421.3</v>
      </c>
      <c r="H22" s="99">
        <v>12660.5</v>
      </c>
    </row>
    <row r="23" spans="1:8">
      <c r="A23" s="102" t="s">
        <v>109</v>
      </c>
      <c r="B23" s="81">
        <v>2692.1</v>
      </c>
      <c r="C23" s="81">
        <v>2836.7</v>
      </c>
      <c r="D23" s="81">
        <v>3097.8</v>
      </c>
      <c r="E23" s="81">
        <v>2225.1</v>
      </c>
      <c r="F23" s="81">
        <v>2273.4</v>
      </c>
      <c r="G23" s="94">
        <v>2273.4</v>
      </c>
      <c r="H23" s="99">
        <v>2161.1999999999998</v>
      </c>
    </row>
    <row r="24" spans="1:8" ht="13.5" thickBot="1">
      <c r="A24" s="103" t="s">
        <v>228</v>
      </c>
      <c r="B24" s="82">
        <f t="array" ref="B24">SUM(ROUND(B18:B23,1))</f>
        <v>250956.5</v>
      </c>
      <c r="C24" s="82">
        <f t="array" ref="C24">SUM(ROUND(C18:C23,1))</f>
        <v>254543.30000000002</v>
      </c>
      <c r="D24" s="82">
        <f t="array" ref="D24">SUM(ROUND(D18:D23,1))</f>
        <v>252329.5</v>
      </c>
      <c r="E24" s="82">
        <f t="array" ref="E24">SUM(ROUND(E18:E23,1))</f>
        <v>260024.1</v>
      </c>
      <c r="F24" s="82">
        <f t="array" ref="F24">SUM(ROUND(F18:F23,1))</f>
        <v>261542.9</v>
      </c>
      <c r="G24" s="95">
        <f t="array" ref="G24">SUM(ROUND(G17:G23,1))</f>
        <v>270942.90000000002</v>
      </c>
      <c r="H24" s="100">
        <f t="array" ref="H24">SUM(ROUND(H17:H23,1))</f>
        <v>275845.3</v>
      </c>
    </row>
    <row r="25" spans="1:8" ht="13.5" thickTop="1"/>
  </sheetData>
  <mergeCells count="2">
    <mergeCell ref="B2:E2"/>
    <mergeCell ref="G2:H2"/>
  </mergeCells>
  <pageMargins left="0.7" right="0.7" top="0.75" bottom="0.75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view="pageBreakPreview" zoomScaleNormal="100" zoomScaleSheetLayoutView="100" workbookViewId="0">
      <selection activeCell="R34" sqref="R34:R35"/>
    </sheetView>
  </sheetViews>
  <sheetFormatPr baseColWidth="10" defaultRowHeight="12.75"/>
  <cols>
    <col min="1" max="1" width="37.140625" customWidth="1"/>
    <col min="2" max="5" width="11" bestFit="1" customWidth="1"/>
    <col min="6" max="6" width="11" customWidth="1"/>
    <col min="7" max="7" width="11" bestFit="1" customWidth="1"/>
    <col min="8" max="8" width="11" customWidth="1"/>
  </cols>
  <sheetData>
    <row r="1" spans="1:8">
      <c r="A1" s="52" t="s">
        <v>269</v>
      </c>
      <c r="B1" s="52"/>
      <c r="C1" s="56"/>
      <c r="D1" s="56"/>
      <c r="E1" s="56"/>
      <c r="F1" s="56"/>
      <c r="G1" s="56"/>
      <c r="H1" s="56"/>
    </row>
    <row r="2" spans="1:8">
      <c r="A2" s="96"/>
      <c r="B2" s="242" t="s">
        <v>106</v>
      </c>
      <c r="C2" s="243"/>
      <c r="D2" s="243"/>
      <c r="E2" s="243"/>
      <c r="F2" s="234" t="s">
        <v>342</v>
      </c>
      <c r="G2" s="240" t="s">
        <v>107</v>
      </c>
      <c r="H2" s="241"/>
    </row>
    <row r="3" spans="1:8" ht="13.5" thickBot="1">
      <c r="A3" s="97"/>
      <c r="B3" s="235">
        <v>2014</v>
      </c>
      <c r="C3" s="235">
        <v>2015</v>
      </c>
      <c r="D3" s="235">
        <v>2016</v>
      </c>
      <c r="E3" s="235">
        <v>2017</v>
      </c>
      <c r="F3" s="106">
        <v>2018</v>
      </c>
      <c r="G3" s="107">
        <v>2018</v>
      </c>
      <c r="H3" s="236">
        <v>2019</v>
      </c>
    </row>
    <row r="4" spans="1:8" ht="13.5" thickTop="1">
      <c r="A4" s="101" t="s">
        <v>111</v>
      </c>
      <c r="B4" s="81"/>
      <c r="C4" s="81"/>
      <c r="D4" s="81"/>
      <c r="E4" s="81"/>
      <c r="F4" s="81"/>
      <c r="G4" s="94"/>
      <c r="H4" s="99"/>
    </row>
    <row r="5" spans="1:8">
      <c r="A5" s="102" t="s">
        <v>128</v>
      </c>
      <c r="B5" s="81">
        <v>2538357.7999999998</v>
      </c>
      <c r="C5" s="81">
        <v>2642969.6000000001</v>
      </c>
      <c r="D5" s="81">
        <v>2722229.3000000003</v>
      </c>
      <c r="E5" s="81">
        <v>2804322.6999999997</v>
      </c>
      <c r="F5" s="81">
        <v>2908749.5</v>
      </c>
      <c r="G5" s="94">
        <v>2898149.5</v>
      </c>
      <c r="H5" s="99">
        <v>2948783.5</v>
      </c>
    </row>
    <row r="6" spans="1:8">
      <c r="A6" s="102" t="s">
        <v>129</v>
      </c>
      <c r="B6" s="81">
        <v>318842.5</v>
      </c>
      <c r="C6" s="81">
        <v>323516.2</v>
      </c>
      <c r="D6" s="81">
        <v>327964.2</v>
      </c>
      <c r="E6" s="81">
        <v>319231.3</v>
      </c>
      <c r="F6" s="81">
        <v>352934.3</v>
      </c>
      <c r="G6" s="94">
        <v>353434.3</v>
      </c>
      <c r="H6" s="99">
        <v>391494.1</v>
      </c>
    </row>
    <row r="7" spans="1:8">
      <c r="A7" s="102" t="s">
        <v>130</v>
      </c>
      <c r="B7" s="81">
        <v>13855.2</v>
      </c>
      <c r="C7" s="81">
        <v>13942.5</v>
      </c>
      <c r="D7" s="81">
        <v>13979.3</v>
      </c>
      <c r="E7" s="81">
        <v>14045.1</v>
      </c>
      <c r="F7" s="81">
        <v>13759.4</v>
      </c>
      <c r="G7" s="94">
        <v>13759.4</v>
      </c>
      <c r="H7" s="99">
        <v>13921.5</v>
      </c>
    </row>
    <row r="8" spans="1:8">
      <c r="A8" s="102" t="s">
        <v>131</v>
      </c>
      <c r="B8" s="81">
        <v>95385.400000000009</v>
      </c>
      <c r="C8" s="81">
        <v>98927.7</v>
      </c>
      <c r="D8" s="81">
        <v>102085.8</v>
      </c>
      <c r="E8" s="81">
        <v>107982.2</v>
      </c>
      <c r="F8" s="81">
        <v>106816.8</v>
      </c>
      <c r="G8" s="94">
        <v>106816.8</v>
      </c>
      <c r="H8" s="99">
        <v>109501</v>
      </c>
    </row>
    <row r="9" spans="1:8">
      <c r="A9" s="102" t="s">
        <v>132</v>
      </c>
      <c r="B9" s="81">
        <v>0</v>
      </c>
      <c r="C9" s="81">
        <v>0</v>
      </c>
      <c r="D9" s="81">
        <v>0</v>
      </c>
      <c r="E9" s="81">
        <v>0</v>
      </c>
      <c r="F9" s="81">
        <v>0</v>
      </c>
      <c r="G9" s="94">
        <v>0</v>
      </c>
      <c r="H9" s="99">
        <v>0</v>
      </c>
    </row>
    <row r="10" spans="1:8">
      <c r="A10" s="102" t="s">
        <v>133</v>
      </c>
      <c r="B10" s="81">
        <v>0</v>
      </c>
      <c r="C10" s="81">
        <v>0</v>
      </c>
      <c r="D10" s="81">
        <v>0</v>
      </c>
      <c r="E10" s="81">
        <v>0</v>
      </c>
      <c r="F10" s="81">
        <v>0</v>
      </c>
      <c r="G10" s="94">
        <v>0</v>
      </c>
      <c r="H10" s="99">
        <v>0</v>
      </c>
    </row>
    <row r="11" spans="1:8">
      <c r="A11" s="102" t="s">
        <v>134</v>
      </c>
      <c r="B11" s="81">
        <v>20354.599999999999</v>
      </c>
      <c r="C11" s="81">
        <v>19280.599999999999</v>
      </c>
      <c r="D11" s="81">
        <v>19282.7</v>
      </c>
      <c r="E11" s="81">
        <v>18935.7</v>
      </c>
      <c r="F11" s="81">
        <v>20405.8</v>
      </c>
      <c r="G11" s="94">
        <v>20405.8</v>
      </c>
      <c r="H11" s="99">
        <v>20956.099999999999</v>
      </c>
    </row>
    <row r="12" spans="1:8">
      <c r="A12" s="102" t="s">
        <v>135</v>
      </c>
      <c r="B12" s="81">
        <v>17075.099999999999</v>
      </c>
      <c r="C12" s="81">
        <v>17143.7</v>
      </c>
      <c r="D12" s="81">
        <v>17232.7</v>
      </c>
      <c r="E12" s="81">
        <v>17049.900000000001</v>
      </c>
      <c r="F12" s="81">
        <v>16805.2</v>
      </c>
      <c r="G12" s="94">
        <v>16805.2</v>
      </c>
      <c r="H12" s="99">
        <v>18938.400000000001</v>
      </c>
    </row>
    <row r="13" spans="1:8">
      <c r="A13" s="102" t="s">
        <v>376</v>
      </c>
      <c r="B13" s="81">
        <v>0</v>
      </c>
      <c r="C13" s="81">
        <v>0</v>
      </c>
      <c r="D13" s="81">
        <v>0</v>
      </c>
      <c r="E13" s="81">
        <v>0</v>
      </c>
      <c r="F13" s="81">
        <v>0</v>
      </c>
      <c r="G13" s="94">
        <v>0</v>
      </c>
      <c r="H13" s="99">
        <v>11170.5</v>
      </c>
    </row>
    <row r="14" spans="1:8">
      <c r="A14" s="102" t="s">
        <v>109</v>
      </c>
      <c r="B14" s="81">
        <v>11911.5</v>
      </c>
      <c r="C14" s="81">
        <v>12542.4</v>
      </c>
      <c r="D14" s="81">
        <v>12857.4</v>
      </c>
      <c r="E14" s="81">
        <v>13170</v>
      </c>
      <c r="F14" s="81">
        <v>14339.8</v>
      </c>
      <c r="G14" s="94">
        <v>14327.8</v>
      </c>
      <c r="H14" s="99">
        <v>14561.9</v>
      </c>
    </row>
    <row r="15" spans="1:8" ht="13.5" thickBot="1">
      <c r="A15" s="103" t="s">
        <v>227</v>
      </c>
      <c r="B15" s="82">
        <f t="array" ref="B15">SUM(ROUND(B5:B14,1))</f>
        <v>3015782.1</v>
      </c>
      <c r="C15" s="82">
        <f t="array" ref="C15">SUM(ROUND(C5:C14,1))</f>
        <v>3128322.7000000007</v>
      </c>
      <c r="D15" s="82">
        <f t="array" ref="D15">SUM(ROUND(D5:D14,1))</f>
        <v>3215631.4</v>
      </c>
      <c r="E15" s="82">
        <f t="array" ref="E15">SUM(ROUND(E5:E14,1))</f>
        <v>3294736.9000000004</v>
      </c>
      <c r="F15" s="82">
        <f t="array" ref="F15">SUM(ROUND(F5:F14,1))</f>
        <v>3433810.7999999993</v>
      </c>
      <c r="G15" s="95">
        <f t="array" ref="G15">SUM(ROUND(G5:G14,1))</f>
        <v>3423698.7999999993</v>
      </c>
      <c r="H15" s="100">
        <f t="array" ref="H15">SUM(ROUND(H5:H14,1))</f>
        <v>3529327</v>
      </c>
    </row>
    <row r="16" spans="1:8" ht="13.5" thickTop="1">
      <c r="A16" s="102"/>
      <c r="B16" s="81"/>
      <c r="C16" s="81"/>
      <c r="D16" s="81"/>
      <c r="E16" s="81"/>
      <c r="F16" s="81"/>
      <c r="G16" s="94"/>
      <c r="H16" s="99"/>
    </row>
    <row r="17" spans="1:8">
      <c r="A17" s="101" t="s">
        <v>112</v>
      </c>
      <c r="B17" s="81"/>
      <c r="C17" s="81"/>
      <c r="D17" s="81"/>
      <c r="E17" s="81"/>
      <c r="F17" s="81"/>
      <c r="G17" s="94"/>
      <c r="H17" s="99"/>
    </row>
    <row r="18" spans="1:8">
      <c r="A18" s="102" t="s">
        <v>137</v>
      </c>
      <c r="B18" s="81">
        <v>33910.300000000003</v>
      </c>
      <c r="C18" s="81">
        <v>36488.699999999997</v>
      </c>
      <c r="D18" s="81">
        <v>37742.5</v>
      </c>
      <c r="E18" s="81">
        <v>39661.199999999997</v>
      </c>
      <c r="F18" s="81">
        <v>36761.599999999999</v>
      </c>
      <c r="G18" s="94">
        <v>39861.599999999999</v>
      </c>
      <c r="H18" s="99">
        <v>37638.1</v>
      </c>
    </row>
    <row r="19" spans="1:8">
      <c r="A19" s="102" t="s">
        <v>138</v>
      </c>
      <c r="B19" s="81">
        <v>170202.7</v>
      </c>
      <c r="C19" s="81">
        <v>166947.6</v>
      </c>
      <c r="D19" s="81">
        <v>162298.5</v>
      </c>
      <c r="E19" s="81">
        <v>164121</v>
      </c>
      <c r="F19" s="81">
        <v>172252.6</v>
      </c>
      <c r="G19" s="94">
        <v>172252.6</v>
      </c>
      <c r="H19" s="99">
        <v>182005.5</v>
      </c>
    </row>
    <row r="20" spans="1:8">
      <c r="A20" s="102" t="s">
        <v>139</v>
      </c>
      <c r="B20" s="81">
        <v>2388.1999999999998</v>
      </c>
      <c r="C20" s="81">
        <v>2467</v>
      </c>
      <c r="D20" s="81">
        <v>803.1</v>
      </c>
      <c r="E20" s="81">
        <v>1754.8</v>
      </c>
      <c r="F20" s="81">
        <v>1691.7</v>
      </c>
      <c r="G20" s="94">
        <v>1691.7</v>
      </c>
      <c r="H20" s="99">
        <v>1743.8</v>
      </c>
    </row>
    <row r="21" spans="1:8">
      <c r="A21" s="102" t="s">
        <v>140</v>
      </c>
      <c r="B21" s="81">
        <v>31633.8</v>
      </c>
      <c r="C21" s="81">
        <v>34578.9</v>
      </c>
      <c r="D21" s="81">
        <v>36864.1</v>
      </c>
      <c r="E21" s="81">
        <v>41252.1</v>
      </c>
      <c r="F21" s="81">
        <v>37142.300000000003</v>
      </c>
      <c r="G21" s="94">
        <v>43442.3</v>
      </c>
      <c r="H21" s="99">
        <v>39636.199999999997</v>
      </c>
    </row>
    <row r="22" spans="1:8">
      <c r="A22" s="102" t="s">
        <v>141</v>
      </c>
      <c r="B22" s="81">
        <v>10129.4</v>
      </c>
      <c r="C22" s="81">
        <v>11225.8</v>
      </c>
      <c r="D22" s="81">
        <v>11523.3</v>
      </c>
      <c r="E22" s="81">
        <v>11009.9</v>
      </c>
      <c r="F22" s="81">
        <v>11421.3</v>
      </c>
      <c r="G22" s="94">
        <v>11421.3</v>
      </c>
      <c r="H22" s="99">
        <v>12660.5</v>
      </c>
    </row>
    <row r="23" spans="1:8">
      <c r="A23" s="102" t="s">
        <v>109</v>
      </c>
      <c r="B23" s="81">
        <v>2692.1</v>
      </c>
      <c r="C23" s="81">
        <v>2836.7</v>
      </c>
      <c r="D23" s="81">
        <v>3097.8</v>
      </c>
      <c r="E23" s="81">
        <v>2225.1</v>
      </c>
      <c r="F23" s="81">
        <v>2273.4</v>
      </c>
      <c r="G23" s="94">
        <v>2273.4</v>
      </c>
      <c r="H23" s="99">
        <v>2161.1999999999998</v>
      </c>
    </row>
    <row r="24" spans="1:8" ht="13.5" thickBot="1">
      <c r="A24" s="103" t="s">
        <v>228</v>
      </c>
      <c r="B24" s="82">
        <f t="array" ref="B24">SUM(ROUND(B18:B23,1))</f>
        <v>250956.5</v>
      </c>
      <c r="C24" s="82">
        <f t="array" ref="C24">SUM(ROUND(C18:C23,1))</f>
        <v>254544.69999999998</v>
      </c>
      <c r="D24" s="82">
        <f t="array" ref="D24">SUM(ROUND(D18:D23,1))</f>
        <v>252329.3</v>
      </c>
      <c r="E24" s="82">
        <f t="array" ref="E24">SUM(ROUND(E18:E23,1))</f>
        <v>260024.1</v>
      </c>
      <c r="F24" s="82">
        <f t="array" ref="F24">SUM(ROUND(F18:F23,1))</f>
        <v>261542.9</v>
      </c>
      <c r="G24" s="95">
        <f t="array" ref="G24">SUM(ROUND(G17:G23,1))</f>
        <v>270942.90000000002</v>
      </c>
      <c r="H24" s="100">
        <f t="array" ref="H24">SUM(ROUND(H17:H23,1))</f>
        <v>275845.3</v>
      </c>
    </row>
    <row r="25" spans="1:8" ht="13.5" thickTop="1"/>
  </sheetData>
  <mergeCells count="2">
    <mergeCell ref="B2:E2"/>
    <mergeCell ref="G2:H2"/>
  </mergeCells>
  <pageMargins left="0.7" right="0.7" top="0.75" bottom="0.75" header="0.3" footer="0.3"/>
  <pageSetup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tabColor theme="0"/>
    <pageSetUpPr fitToPage="1"/>
  </sheetPr>
  <dimension ref="A1:P25"/>
  <sheetViews>
    <sheetView view="pageBreakPreview" zoomScaleNormal="100" zoomScaleSheetLayoutView="100" workbookViewId="0">
      <selection activeCell="D39" sqref="D39"/>
    </sheetView>
  </sheetViews>
  <sheetFormatPr baseColWidth="10" defaultColWidth="11.5703125" defaultRowHeight="15" customHeight="1"/>
  <cols>
    <col min="1" max="1" width="45" style="10" bestFit="1" customWidth="1"/>
    <col min="2" max="5" width="11" style="21" bestFit="1" customWidth="1"/>
    <col min="6" max="6" width="11" style="21" customWidth="1"/>
    <col min="7" max="7" width="11" style="21" bestFit="1" customWidth="1"/>
    <col min="8" max="8" width="11" style="21" customWidth="1"/>
    <col min="9" max="15" width="12.85546875" style="72" customWidth="1"/>
    <col min="16" max="16" width="11.5703125" style="22"/>
    <col min="17" max="16384" width="11.5703125" style="10"/>
  </cols>
  <sheetData>
    <row r="1" spans="1:16" ht="12.75">
      <c r="A1" s="52" t="s">
        <v>270</v>
      </c>
      <c r="B1" s="52"/>
      <c r="C1" s="56"/>
      <c r="D1" s="56"/>
      <c r="E1" s="56"/>
      <c r="F1" s="56"/>
      <c r="G1" s="56"/>
      <c r="H1" s="56"/>
    </row>
    <row r="2" spans="1:16" s="5" customFormat="1" ht="13.9" customHeight="1">
      <c r="A2" s="96"/>
      <c r="B2" s="242" t="s">
        <v>106</v>
      </c>
      <c r="C2" s="243"/>
      <c r="D2" s="243"/>
      <c r="E2" s="243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111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128</v>
      </c>
      <c r="B5" s="81">
        <v>0</v>
      </c>
      <c r="C5" s="81">
        <v>84.2</v>
      </c>
      <c r="D5" s="81">
        <v>0</v>
      </c>
      <c r="E5" s="81">
        <v>0</v>
      </c>
      <c r="F5" s="81">
        <v>0</v>
      </c>
      <c r="G5" s="94">
        <v>0</v>
      </c>
      <c r="H5" s="99">
        <v>0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129</v>
      </c>
      <c r="B6" s="81">
        <v>0</v>
      </c>
      <c r="C6" s="81">
        <v>2.1</v>
      </c>
      <c r="D6" s="81">
        <v>0</v>
      </c>
      <c r="E6" s="81">
        <v>0</v>
      </c>
      <c r="F6" s="81">
        <v>0</v>
      </c>
      <c r="G6" s="94">
        <v>0</v>
      </c>
      <c r="H6" s="99">
        <v>0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130</v>
      </c>
      <c r="B7" s="81">
        <v>0</v>
      </c>
      <c r="C7" s="81">
        <v>0</v>
      </c>
      <c r="D7" s="81">
        <v>0</v>
      </c>
      <c r="E7" s="81">
        <v>0</v>
      </c>
      <c r="F7" s="81">
        <v>0</v>
      </c>
      <c r="G7" s="94">
        <v>0</v>
      </c>
      <c r="H7" s="99">
        <v>0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131</v>
      </c>
      <c r="B8" s="81">
        <v>0</v>
      </c>
      <c r="C8" s="81">
        <v>0</v>
      </c>
      <c r="D8" s="81">
        <v>0</v>
      </c>
      <c r="E8" s="81">
        <v>0</v>
      </c>
      <c r="F8" s="81">
        <v>0</v>
      </c>
      <c r="G8" s="94">
        <v>0</v>
      </c>
      <c r="H8" s="99">
        <v>0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132</v>
      </c>
      <c r="B9" s="81">
        <v>11564.7</v>
      </c>
      <c r="C9" s="81">
        <v>10861</v>
      </c>
      <c r="D9" s="81">
        <v>11741.2</v>
      </c>
      <c r="E9" s="81">
        <v>13030.1</v>
      </c>
      <c r="F9" s="81">
        <v>12340.3</v>
      </c>
      <c r="G9" s="94">
        <v>12340.3</v>
      </c>
      <c r="H9" s="99">
        <v>12340.3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3.9" customHeight="1">
      <c r="A10" s="102" t="s">
        <v>133</v>
      </c>
      <c r="B10" s="81">
        <v>34097.699999999997</v>
      </c>
      <c r="C10" s="81">
        <v>34429.5</v>
      </c>
      <c r="D10" s="81">
        <v>35025.4</v>
      </c>
      <c r="E10" s="81">
        <v>35673.9</v>
      </c>
      <c r="F10" s="81">
        <v>35796.5</v>
      </c>
      <c r="G10" s="94">
        <v>36380</v>
      </c>
      <c r="H10" s="99">
        <v>35960</v>
      </c>
      <c r="I10" s="72"/>
      <c r="J10" s="72"/>
      <c r="K10" s="72"/>
      <c r="L10" s="72"/>
      <c r="M10" s="72"/>
      <c r="N10" s="72"/>
      <c r="O10" s="72"/>
      <c r="P10" s="25"/>
    </row>
    <row r="11" spans="1:16" s="5" customFormat="1" ht="13.9" customHeight="1">
      <c r="A11" s="102" t="s">
        <v>134</v>
      </c>
      <c r="B11" s="81">
        <v>0</v>
      </c>
      <c r="C11" s="81">
        <v>0</v>
      </c>
      <c r="D11" s="81">
        <v>0</v>
      </c>
      <c r="E11" s="81">
        <v>0</v>
      </c>
      <c r="F11" s="81">
        <v>0</v>
      </c>
      <c r="G11" s="94">
        <v>0</v>
      </c>
      <c r="H11" s="99">
        <v>0</v>
      </c>
      <c r="I11" s="72"/>
      <c r="J11" s="72"/>
      <c r="K11" s="72"/>
      <c r="L11" s="72"/>
      <c r="M11" s="72"/>
      <c r="N11" s="72"/>
      <c r="O11" s="72"/>
      <c r="P11" s="25"/>
    </row>
    <row r="12" spans="1:16" s="5" customFormat="1" ht="13.9" customHeight="1">
      <c r="A12" s="102" t="s">
        <v>135</v>
      </c>
      <c r="B12" s="81">
        <v>0</v>
      </c>
      <c r="C12" s="81">
        <v>1.3</v>
      </c>
      <c r="D12" s="81">
        <v>0</v>
      </c>
      <c r="E12" s="81">
        <v>0</v>
      </c>
      <c r="F12" s="81">
        <v>0</v>
      </c>
      <c r="G12" s="94">
        <v>0</v>
      </c>
      <c r="H12" s="99">
        <v>0</v>
      </c>
      <c r="I12" s="72"/>
      <c r="J12" s="72"/>
      <c r="K12" s="72"/>
      <c r="L12" s="72"/>
      <c r="M12" s="72"/>
      <c r="N12" s="72"/>
      <c r="O12" s="72"/>
      <c r="P12" s="25"/>
    </row>
    <row r="13" spans="1:16" s="5" customFormat="1" ht="13.9" customHeight="1">
      <c r="A13" s="102" t="s">
        <v>376</v>
      </c>
      <c r="B13" s="81">
        <v>0</v>
      </c>
      <c r="C13" s="81">
        <v>0</v>
      </c>
      <c r="D13" s="81">
        <v>0</v>
      </c>
      <c r="E13" s="81">
        <v>0</v>
      </c>
      <c r="F13" s="81">
        <v>0</v>
      </c>
      <c r="G13" s="94">
        <v>0</v>
      </c>
      <c r="H13" s="99">
        <v>0</v>
      </c>
      <c r="I13" s="72"/>
      <c r="J13" s="72"/>
      <c r="K13" s="72"/>
      <c r="L13" s="72"/>
      <c r="M13" s="72"/>
      <c r="N13" s="72"/>
      <c r="O13" s="72"/>
      <c r="P13" s="25"/>
    </row>
    <row r="14" spans="1:16" s="5" customFormat="1" ht="13.9" customHeight="1">
      <c r="A14" s="102" t="s">
        <v>109</v>
      </c>
      <c r="B14" s="81">
        <v>0</v>
      </c>
      <c r="C14" s="81">
        <v>0</v>
      </c>
      <c r="D14" s="81">
        <v>0</v>
      </c>
      <c r="E14" s="81">
        <v>0</v>
      </c>
      <c r="F14" s="81">
        <v>0</v>
      </c>
      <c r="G14" s="94">
        <v>0</v>
      </c>
      <c r="H14" s="99">
        <v>0</v>
      </c>
      <c r="I14" s="72"/>
      <c r="J14" s="72"/>
      <c r="K14" s="72"/>
      <c r="L14" s="72"/>
      <c r="M14" s="72"/>
      <c r="N14" s="72"/>
      <c r="O14" s="72"/>
      <c r="P14" s="25"/>
    </row>
    <row r="15" spans="1:16" s="5" customFormat="1" ht="14.45" customHeight="1" thickBot="1">
      <c r="A15" s="103" t="s">
        <v>227</v>
      </c>
      <c r="B15" s="82">
        <f t="array" ref="B15">SUM(ROUND(B5:B14,1))</f>
        <v>45662.399999999994</v>
      </c>
      <c r="C15" s="82">
        <f t="array" ref="C15">SUM(ROUND(C5:C14,1))</f>
        <v>45378.100000000006</v>
      </c>
      <c r="D15" s="82">
        <f t="array" ref="D15">SUM(ROUND(D5:D14,1))</f>
        <v>46766.600000000006</v>
      </c>
      <c r="E15" s="82">
        <f t="array" ref="E15">SUM(ROUND(E5:E14,1))</f>
        <v>48704</v>
      </c>
      <c r="F15" s="82">
        <f t="array" ref="F15">SUM(ROUND(F5:F14,1))</f>
        <v>48136.800000000003</v>
      </c>
      <c r="G15" s="95">
        <f t="array" ref="G15">SUM(ROUND(G5:G14,1))</f>
        <v>48720.3</v>
      </c>
      <c r="H15" s="100">
        <f t="array" ref="H15">SUM(ROUND(H5:H14,1))</f>
        <v>48300.3</v>
      </c>
      <c r="I15" s="72"/>
      <c r="J15" s="72"/>
      <c r="K15" s="72"/>
      <c r="L15" s="72"/>
      <c r="M15" s="72"/>
      <c r="N15" s="72"/>
      <c r="O15" s="72"/>
      <c r="P15" s="25"/>
    </row>
    <row r="16" spans="1:16" s="5" customFormat="1" ht="13.9" customHeight="1" thickTop="1">
      <c r="A16" s="102"/>
      <c r="B16" s="81"/>
      <c r="C16" s="81"/>
      <c r="D16" s="81"/>
      <c r="E16" s="81"/>
      <c r="F16" s="81"/>
      <c r="G16" s="94"/>
      <c r="H16" s="99"/>
      <c r="I16" s="72"/>
      <c r="J16" s="72"/>
      <c r="K16" s="72"/>
      <c r="L16" s="72"/>
      <c r="M16" s="72"/>
      <c r="N16" s="72"/>
      <c r="O16" s="72"/>
      <c r="P16" s="25"/>
    </row>
    <row r="17" spans="1:16" s="5" customFormat="1" ht="13.9" customHeight="1">
      <c r="A17" s="101" t="s">
        <v>112</v>
      </c>
      <c r="B17" s="81"/>
      <c r="C17" s="81"/>
      <c r="D17" s="81"/>
      <c r="E17" s="81"/>
      <c r="F17" s="81"/>
      <c r="G17" s="94"/>
      <c r="H17" s="99"/>
      <c r="I17" s="27"/>
      <c r="J17" s="27"/>
      <c r="K17" s="27"/>
      <c r="L17" s="27"/>
      <c r="M17" s="27"/>
      <c r="N17" s="27"/>
      <c r="O17" s="27"/>
      <c r="P17" s="25"/>
    </row>
    <row r="18" spans="1:16" s="5" customFormat="1" ht="13.9" customHeight="1">
      <c r="A18" s="102" t="s">
        <v>137</v>
      </c>
      <c r="B18" s="81">
        <v>0</v>
      </c>
      <c r="C18" s="81">
        <v>-1.4</v>
      </c>
      <c r="D18" s="81">
        <v>0.2</v>
      </c>
      <c r="E18" s="81">
        <v>0</v>
      </c>
      <c r="F18" s="81">
        <v>0</v>
      </c>
      <c r="G18" s="94">
        <v>0</v>
      </c>
      <c r="H18" s="99">
        <v>0</v>
      </c>
      <c r="I18" s="72"/>
      <c r="J18" s="72"/>
      <c r="K18" s="72"/>
      <c r="L18" s="72"/>
      <c r="M18" s="72"/>
      <c r="N18" s="72"/>
      <c r="O18" s="72"/>
      <c r="P18" s="25"/>
    </row>
    <row r="19" spans="1:16" s="5" customFormat="1" ht="13.9" customHeight="1">
      <c r="A19" s="102" t="s">
        <v>138</v>
      </c>
      <c r="B19" s="81">
        <v>0</v>
      </c>
      <c r="C19" s="81">
        <v>0</v>
      </c>
      <c r="D19" s="81">
        <v>0</v>
      </c>
      <c r="E19" s="81">
        <v>0</v>
      </c>
      <c r="F19" s="81">
        <v>0</v>
      </c>
      <c r="G19" s="94">
        <v>0</v>
      </c>
      <c r="H19" s="99">
        <v>0</v>
      </c>
      <c r="I19" s="72"/>
      <c r="J19" s="72"/>
      <c r="K19" s="72"/>
      <c r="L19" s="72"/>
      <c r="M19" s="72"/>
      <c r="N19" s="72"/>
      <c r="O19" s="72"/>
      <c r="P19" s="25"/>
    </row>
    <row r="20" spans="1:16" s="5" customFormat="1" ht="13.9" customHeight="1">
      <c r="A20" s="102" t="s">
        <v>139</v>
      </c>
      <c r="B20" s="81">
        <v>0</v>
      </c>
      <c r="C20" s="81">
        <v>0</v>
      </c>
      <c r="D20" s="81">
        <v>0</v>
      </c>
      <c r="E20" s="81">
        <v>0</v>
      </c>
      <c r="F20" s="81">
        <v>0</v>
      </c>
      <c r="G20" s="94">
        <v>0</v>
      </c>
      <c r="H20" s="99">
        <v>0</v>
      </c>
      <c r="I20" s="72"/>
      <c r="J20" s="72"/>
      <c r="K20" s="72"/>
      <c r="L20" s="72"/>
      <c r="M20" s="72"/>
      <c r="N20" s="72"/>
      <c r="O20" s="72"/>
      <c r="P20" s="25"/>
    </row>
    <row r="21" spans="1:16" s="5" customFormat="1" ht="13.9" customHeight="1">
      <c r="A21" s="102" t="s">
        <v>140</v>
      </c>
      <c r="B21" s="81">
        <v>0</v>
      </c>
      <c r="C21" s="81">
        <v>0</v>
      </c>
      <c r="D21" s="81">
        <v>0</v>
      </c>
      <c r="E21" s="81">
        <v>0</v>
      </c>
      <c r="F21" s="81">
        <v>0</v>
      </c>
      <c r="G21" s="94">
        <v>0</v>
      </c>
      <c r="H21" s="99">
        <v>0</v>
      </c>
      <c r="I21" s="72"/>
      <c r="J21" s="72"/>
      <c r="K21" s="72"/>
      <c r="L21" s="72"/>
      <c r="M21" s="72"/>
      <c r="N21" s="72"/>
      <c r="O21" s="72"/>
      <c r="P21" s="25"/>
    </row>
    <row r="22" spans="1:16" s="5" customFormat="1" ht="13.9" customHeight="1">
      <c r="A22" s="102" t="s">
        <v>141</v>
      </c>
      <c r="B22" s="81">
        <v>0</v>
      </c>
      <c r="C22" s="81">
        <v>0</v>
      </c>
      <c r="D22" s="81">
        <v>0</v>
      </c>
      <c r="E22" s="81">
        <v>0</v>
      </c>
      <c r="F22" s="81">
        <v>0</v>
      </c>
      <c r="G22" s="94">
        <v>0</v>
      </c>
      <c r="H22" s="99">
        <v>0</v>
      </c>
      <c r="I22" s="72"/>
      <c r="J22" s="72"/>
      <c r="K22" s="72"/>
      <c r="L22" s="72"/>
      <c r="M22" s="72"/>
      <c r="N22" s="72"/>
      <c r="O22" s="72"/>
      <c r="P22" s="25"/>
    </row>
    <row r="23" spans="1:16" s="5" customFormat="1" ht="13.9" customHeight="1">
      <c r="A23" s="102" t="s">
        <v>109</v>
      </c>
      <c r="B23" s="81">
        <v>0</v>
      </c>
      <c r="C23" s="81">
        <v>0</v>
      </c>
      <c r="D23" s="81">
        <v>0</v>
      </c>
      <c r="E23" s="81">
        <v>0</v>
      </c>
      <c r="F23" s="81">
        <v>0</v>
      </c>
      <c r="G23" s="94">
        <v>0</v>
      </c>
      <c r="H23" s="99">
        <v>0</v>
      </c>
      <c r="I23" s="72"/>
      <c r="J23" s="72"/>
      <c r="K23" s="72"/>
      <c r="L23" s="72"/>
      <c r="M23" s="72"/>
      <c r="N23" s="72"/>
      <c r="O23" s="72"/>
      <c r="P23" s="25"/>
    </row>
    <row r="24" spans="1:16" s="5" customFormat="1" ht="14.45" customHeight="1" thickBot="1">
      <c r="A24" s="103" t="s">
        <v>228</v>
      </c>
      <c r="B24" s="82">
        <f t="array" ref="B24">SUM(ROUND(B18:B23,1))</f>
        <v>0</v>
      </c>
      <c r="C24" s="82">
        <f t="array" ref="C24">SUM(ROUND(C18:C23,1))</f>
        <v>-1.4</v>
      </c>
      <c r="D24" s="82">
        <f t="array" ref="D24">SUM(ROUND(D18:D23,1))</f>
        <v>0.2</v>
      </c>
      <c r="E24" s="82">
        <f t="array" ref="E24">SUM(ROUND(E18:E23,1))</f>
        <v>0</v>
      </c>
      <c r="F24" s="82">
        <f t="array" ref="F24">SUM(ROUND(F18:F23,1))</f>
        <v>0</v>
      </c>
      <c r="G24" s="95">
        <f t="array" ref="G24">SUM(ROUND(G17:G23,1))</f>
        <v>0</v>
      </c>
      <c r="H24" s="100">
        <f t="array" ref="H24">SUM(ROUND(H17:H23,1))</f>
        <v>0</v>
      </c>
      <c r="I24" s="72"/>
      <c r="J24" s="72"/>
      <c r="K24" s="72"/>
      <c r="L24" s="72"/>
      <c r="M24" s="72"/>
      <c r="N24" s="72"/>
      <c r="O24" s="72"/>
      <c r="P24" s="25"/>
    </row>
    <row r="25" spans="1:16" ht="7.15" customHeight="1" thickTop="1"/>
  </sheetData>
  <customSheetViews>
    <customSheetView guid="{7AEBF0C5-8149-4E3C-AD6E-EA586E9CAE29}" scale="90" showPageBreaks="1" fitToPage="1" printArea="1" hiddenColumns="1" topLeftCell="B58">
      <selection activeCell="J42" sqref="J42"/>
      <rowBreaks count="1" manualBreakCount="1">
        <brk id="50" min="1" max="7" man="1"/>
      </rowBreaks>
      <pageMargins left="0.39370078740157483" right="0.39370078740157483" top="0.39370078740157483" bottom="0.39370078740157483" header="0.51181102362204722" footer="0.51181102362204722"/>
      <pageSetup scale="78" orientation="portrait" r:id="rId1"/>
      <headerFooter alignWithMargins="0"/>
    </customSheetView>
    <customSheetView guid="{6DAC9F00-70BA-4F05-ACC4-6962A67EAE0E}" showAutoFilter="1">
      <selection activeCell="C5" sqref="C5"/>
      <rowBreaks count="1" manualBreakCount="1">
        <brk id="50" min="1" max="7" man="1"/>
      </rowBreaks>
      <pageMargins left="0.39370078740157483" right="0.39370078740157483" top="0.39370078740157483" bottom="0.39370078740157483" header="0.51181102362204722" footer="0.51181102362204722"/>
      <pageSetup scale="84" fitToHeight="6" orientation="portrait" r:id="rId2"/>
      <headerFooter alignWithMargins="0"/>
      <autoFilter ref="B1"/>
    </customSheetView>
    <customSheetView guid="{393A5D01-195C-4235-B9AD-3B1B3031B186}" showPageBreaks="1" printArea="1" hiddenColumns="1" showRuler="0" topLeftCell="B49">
      <selection activeCell="J53" sqref="J53"/>
      <rowBreaks count="1" manualBreakCount="1">
        <brk id="50" min="1" max="7" man="1"/>
      </rowBreaks>
      <pageMargins left="0.39370078740157483" right="0.39370078740157483" top="0.39370078740157483" bottom="0.39370078740157483" header="0.51181102362204722" footer="0.51181102362204722"/>
      <pageSetup scale="85" fitToHeight="6" orientation="portrait" r:id="rId3"/>
      <headerFooter alignWithMargins="0"/>
    </customSheetView>
    <customSheetView guid="{26A92FCC-B791-423F-B5F8-96704230A5BC}" showPageBreaks="1" fitToPage="1" hiddenColumns="1" topLeftCell="B50">
      <selection activeCell="B1" sqref="B1:F1"/>
      <pageMargins left="0.39370078740157483" right="0.39370078740157483" top="0.39370078740157483" bottom="0.39370078740157483" header="0.51181102362204722" footer="0.51181102362204722"/>
      <pageSetup scale="4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4" orientation="portrait" r:id="rId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0">
    <tabColor theme="0"/>
    <pageSetUpPr fitToPage="1"/>
  </sheetPr>
  <dimension ref="A1:P17"/>
  <sheetViews>
    <sheetView view="pageBreakPreview" zoomScaleNormal="100" zoomScaleSheetLayoutView="100" workbookViewId="0">
      <selection activeCell="H24" sqref="H24"/>
    </sheetView>
  </sheetViews>
  <sheetFormatPr baseColWidth="10" defaultColWidth="11.5703125" defaultRowHeight="15" customHeight="1"/>
  <cols>
    <col min="1" max="1" width="44.7109375" style="10" bestFit="1" customWidth="1"/>
    <col min="2" max="5" width="10.85546875" style="21" bestFit="1" customWidth="1"/>
    <col min="6" max="6" width="10.85546875" style="21" customWidth="1"/>
    <col min="7" max="7" width="10.85546875" style="21" bestFit="1" customWidth="1"/>
    <col min="8" max="8" width="10.85546875" style="21" customWidth="1"/>
    <col min="9" max="9" width="14" style="72" bestFit="1" customWidth="1"/>
    <col min="10" max="11" width="13.85546875" style="72" bestFit="1" customWidth="1"/>
    <col min="12" max="12" width="13.85546875" style="72" customWidth="1"/>
    <col min="13" max="13" width="13.7109375" style="72" bestFit="1" customWidth="1"/>
    <col min="14" max="14" width="14" style="72" bestFit="1" customWidth="1"/>
    <col min="15" max="15" width="13.140625" style="72" bestFit="1" customWidth="1"/>
    <col min="16" max="16" width="11.5703125" style="22"/>
    <col min="17" max="16384" width="11.5703125" style="10"/>
  </cols>
  <sheetData>
    <row r="1" spans="1:16" ht="12.75">
      <c r="A1" s="64" t="s">
        <v>271</v>
      </c>
      <c r="B1" s="56"/>
      <c r="C1" s="56"/>
      <c r="D1" s="56"/>
      <c r="E1" s="56"/>
      <c r="F1" s="56"/>
      <c r="G1" s="56"/>
      <c r="H1" s="56"/>
    </row>
    <row r="2" spans="1:16" s="5" customFormat="1" ht="13.9" customHeight="1">
      <c r="A2" s="96"/>
      <c r="B2" s="242" t="s">
        <v>106</v>
      </c>
      <c r="C2" s="243"/>
      <c r="D2" s="243"/>
      <c r="E2" s="243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113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16</v>
      </c>
      <c r="B5" s="81">
        <v>356713.4</v>
      </c>
      <c r="C5" s="81">
        <v>362144.8</v>
      </c>
      <c r="D5" s="81">
        <v>360224.2</v>
      </c>
      <c r="E5" s="81">
        <v>357066.2</v>
      </c>
      <c r="F5" s="81">
        <v>374024</v>
      </c>
      <c r="G5" s="94">
        <v>374024</v>
      </c>
      <c r="H5" s="99">
        <v>366945.8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17</v>
      </c>
      <c r="B6" s="81">
        <v>29449.5</v>
      </c>
      <c r="C6" s="81">
        <v>29631.599999999999</v>
      </c>
      <c r="D6" s="81">
        <v>29277.9</v>
      </c>
      <c r="E6" s="81">
        <v>21128.400000000001</v>
      </c>
      <c r="F6" s="81">
        <v>22644.3</v>
      </c>
      <c r="G6" s="94">
        <v>22644.3</v>
      </c>
      <c r="H6" s="99">
        <v>23479.7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7</v>
      </c>
      <c r="B7" s="81">
        <v>0</v>
      </c>
      <c r="C7" s="81">
        <v>0</v>
      </c>
      <c r="D7" s="81">
        <v>0</v>
      </c>
      <c r="E7" s="81">
        <v>0</v>
      </c>
      <c r="F7" s="81">
        <v>0</v>
      </c>
      <c r="G7" s="94">
        <v>0</v>
      </c>
      <c r="H7" s="99">
        <v>0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18</v>
      </c>
      <c r="B8" s="81">
        <v>6783.3</v>
      </c>
      <c r="C8" s="81">
        <v>6723.4</v>
      </c>
      <c r="D8" s="81">
        <v>7079</v>
      </c>
      <c r="E8" s="81">
        <v>11055</v>
      </c>
      <c r="F8" s="81">
        <v>11945.4</v>
      </c>
      <c r="G8" s="94">
        <v>11945.4</v>
      </c>
      <c r="H8" s="99">
        <v>12113.4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19</v>
      </c>
      <c r="B9" s="81">
        <v>1947.6</v>
      </c>
      <c r="C9" s="81">
        <v>1878.7</v>
      </c>
      <c r="D9" s="81">
        <v>1809.9</v>
      </c>
      <c r="E9" s="81">
        <v>1741</v>
      </c>
      <c r="F9" s="81">
        <v>1672.1</v>
      </c>
      <c r="G9" s="94">
        <v>1672.1</v>
      </c>
      <c r="H9" s="99">
        <v>427.4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3.9" customHeight="1">
      <c r="A10" s="102" t="s">
        <v>20</v>
      </c>
      <c r="B10" s="81">
        <v>1219.5</v>
      </c>
      <c r="C10" s="81">
        <v>1081.4000000000001</v>
      </c>
      <c r="D10" s="81">
        <v>1083.0999999999999</v>
      </c>
      <c r="E10" s="81">
        <v>1237</v>
      </c>
      <c r="F10" s="81">
        <v>1374.4</v>
      </c>
      <c r="G10" s="94">
        <v>1374.4</v>
      </c>
      <c r="H10" s="99">
        <v>1311</v>
      </c>
      <c r="I10" s="72"/>
      <c r="J10" s="72"/>
      <c r="K10" s="72"/>
      <c r="L10" s="72"/>
      <c r="M10" s="72"/>
      <c r="N10" s="72"/>
      <c r="O10" s="72"/>
      <c r="P10" s="25"/>
    </row>
    <row r="11" spans="1:16" s="5" customFormat="1" ht="13.9" customHeight="1">
      <c r="A11" s="102" t="s">
        <v>21</v>
      </c>
      <c r="B11" s="81">
        <v>319</v>
      </c>
      <c r="C11" s="81">
        <v>273.10000000000002</v>
      </c>
      <c r="D11" s="81">
        <v>279.60000000000002</v>
      </c>
      <c r="E11" s="81">
        <v>415.3</v>
      </c>
      <c r="F11" s="81">
        <v>41</v>
      </c>
      <c r="G11" s="94">
        <v>41</v>
      </c>
      <c r="H11" s="99">
        <v>22.8</v>
      </c>
      <c r="I11" s="72"/>
      <c r="J11" s="72"/>
      <c r="K11" s="72"/>
      <c r="L11" s="72"/>
      <c r="M11" s="72"/>
      <c r="N11" s="72"/>
      <c r="O11" s="72"/>
      <c r="P11" s="25"/>
    </row>
    <row r="12" spans="1:16" s="5" customFormat="1" ht="13.9" customHeight="1">
      <c r="A12" s="102" t="s">
        <v>372</v>
      </c>
      <c r="B12" s="81">
        <v>0</v>
      </c>
      <c r="C12" s="81">
        <v>0</v>
      </c>
      <c r="D12" s="81">
        <v>0</v>
      </c>
      <c r="E12" s="81">
        <v>0</v>
      </c>
      <c r="F12" s="81">
        <v>0</v>
      </c>
      <c r="G12" s="94">
        <v>0</v>
      </c>
      <c r="H12" s="99">
        <v>14752.9</v>
      </c>
      <c r="I12" s="72"/>
      <c r="J12" s="72"/>
      <c r="K12" s="72"/>
      <c r="L12" s="72"/>
      <c r="M12" s="72"/>
      <c r="N12" s="72"/>
      <c r="O12" s="72"/>
      <c r="P12" s="25"/>
    </row>
    <row r="13" spans="1:16" s="5" customFormat="1" ht="25.5">
      <c r="A13" s="115" t="s">
        <v>22</v>
      </c>
      <c r="B13" s="81">
        <v>3969.9</v>
      </c>
      <c r="C13" s="81">
        <v>4063.5</v>
      </c>
      <c r="D13" s="81">
        <v>4446.8999999999996</v>
      </c>
      <c r="E13" s="81">
        <v>3445</v>
      </c>
      <c r="F13" s="81">
        <v>3919.3</v>
      </c>
      <c r="G13" s="94">
        <v>3919.3</v>
      </c>
      <c r="H13" s="99">
        <v>4198.1000000000004</v>
      </c>
      <c r="I13" s="72"/>
      <c r="J13" s="72"/>
      <c r="K13" s="72"/>
      <c r="L13" s="72"/>
      <c r="M13" s="72"/>
      <c r="N13" s="72"/>
      <c r="O13" s="72"/>
      <c r="P13" s="25"/>
    </row>
    <row r="14" spans="1:16" s="5" customFormat="1" ht="25.5">
      <c r="A14" s="115" t="s">
        <v>23</v>
      </c>
      <c r="B14" s="81">
        <v>170.3</v>
      </c>
      <c r="C14" s="81">
        <v>287.89999999999998</v>
      </c>
      <c r="D14" s="81">
        <v>553</v>
      </c>
      <c r="E14" s="81">
        <v>1158.3</v>
      </c>
      <c r="F14" s="81">
        <v>2278.9</v>
      </c>
      <c r="G14" s="94">
        <v>2278.9</v>
      </c>
      <c r="H14" s="99">
        <v>2879.2</v>
      </c>
      <c r="I14" s="72"/>
      <c r="J14" s="72"/>
      <c r="K14" s="72"/>
      <c r="L14" s="72"/>
      <c r="M14" s="72"/>
      <c r="N14" s="72"/>
      <c r="O14" s="72"/>
      <c r="P14" s="25"/>
    </row>
    <row r="15" spans="1:16" s="5" customFormat="1" ht="14.45" customHeight="1" thickBot="1">
      <c r="A15" s="103" t="s">
        <v>229</v>
      </c>
      <c r="B15" s="82">
        <f t="array" ref="B15">SUM(ROUND(B5:B14,1))</f>
        <v>400572.5</v>
      </c>
      <c r="C15" s="82">
        <f t="array" ref="C15">SUM(ROUND(C5:C14,1))</f>
        <v>406084.4</v>
      </c>
      <c r="D15" s="82">
        <f t="array" ref="D15">SUM(ROUND(D5:D14,1))</f>
        <v>404753.60000000003</v>
      </c>
      <c r="E15" s="82">
        <f t="array" ref="E15">SUM(ROUND(E5:E14,1))</f>
        <v>397246.2</v>
      </c>
      <c r="F15" s="82">
        <f t="array" ref="F15">SUM(ROUND(F5:F14,1))</f>
        <v>417899.4</v>
      </c>
      <c r="G15" s="95">
        <f t="array" ref="G15">SUM(ROUND(G5:G14,1))</f>
        <v>417899.4</v>
      </c>
      <c r="H15" s="100">
        <f t="array" ref="H15">SUM(ROUND(H5:H14,1))</f>
        <v>426130.30000000005</v>
      </c>
      <c r="I15" s="72"/>
      <c r="J15" s="72"/>
      <c r="K15" s="72"/>
      <c r="L15" s="72"/>
      <c r="M15" s="72"/>
      <c r="N15" s="72"/>
      <c r="O15" s="72"/>
      <c r="P15" s="25"/>
    </row>
    <row r="16" spans="1:16" ht="7.15" customHeight="1" thickTop="1">
      <c r="A16" s="57"/>
      <c r="B16" s="56"/>
      <c r="C16" s="56"/>
      <c r="D16" s="56"/>
      <c r="E16" s="56"/>
      <c r="F16" s="56"/>
      <c r="G16" s="56"/>
      <c r="H16" s="56"/>
    </row>
    <row r="17" spans="1:8" ht="12.75">
      <c r="A17" s="57"/>
      <c r="B17" s="56"/>
      <c r="C17" s="56"/>
      <c r="D17" s="56"/>
      <c r="E17" s="56"/>
      <c r="F17" s="56"/>
      <c r="G17" s="56"/>
      <c r="H17" s="56"/>
    </row>
  </sheetData>
  <customSheetViews>
    <customSheetView guid="{7AEBF0C5-8149-4E3C-AD6E-EA586E9CAE29}" scale="90" showPageBreaks="1" fitToPage="1" printArea="1" hiddenColumns="1" topLeftCell="B40">
      <selection activeCell="J24" sqref="J24"/>
      <rowBreaks count="1" manualBreakCount="1">
        <brk id="32" min="1" max="8" man="1"/>
      </rowBreaks>
      <pageMargins left="0.39370078740157483" right="0.39370078740157483" top="0.39370078740157483" bottom="0.39370078740157483" header="0.51181102362204722" footer="0.51181102362204722"/>
      <pageSetup scale="94" orientation="landscape" r:id="rId1"/>
      <headerFooter alignWithMargins="0"/>
    </customSheetView>
    <customSheetView guid="{6DAC9F00-70BA-4F05-ACC4-6962A67EAE0E}" showAutoFilter="1" topLeftCell="A19">
      <selection activeCell="C30" sqref="C30"/>
      <rowBreaks count="1" manualBreakCount="1">
        <brk id="32" min="1" max="7" man="1"/>
      </rowBreaks>
      <pageMargins left="0.39370078740157483" right="0.39370078740157483" top="0.39370078740157483" bottom="0.39370078740157483" header="0.51181102362204722" footer="0.51181102362204722"/>
      <pageSetup scale="105" fitToHeight="3" orientation="landscape" r:id="rId2"/>
      <headerFooter alignWithMargins="0"/>
      <autoFilter ref="B1"/>
    </customSheetView>
    <customSheetView guid="{393A5D01-195C-4235-B9AD-3B1B3031B186}" showPageBreaks="1" printArea="1" hiddenColumns="1" showRuler="0" topLeftCell="B1">
      <selection activeCell="B1" sqref="B1:F1"/>
      <rowBreaks count="1" manualBreakCount="1">
        <brk id="32" min="1" max="7" man="1"/>
      </rowBreaks>
      <pageMargins left="0.39370078740157483" right="0.39370078740157483" top="0.39370078740157483" bottom="0.39370078740157483" header="0.51181102362204722" footer="0.51181102362204722"/>
      <pageSetup fitToHeight="3" orientation="landscape" r:id="rId3"/>
      <headerFooter alignWithMargins="0"/>
    </customSheetView>
    <customSheetView guid="{26A92FCC-B791-423F-B5F8-96704230A5BC}" showPageBreaks="1" printArea="1" hiddenColumns="1" topLeftCell="B1">
      <selection activeCell="B1" sqref="B1:F1"/>
      <rowBreaks count="1" manualBreakCount="1">
        <brk id="32" min="1" max="7" man="1"/>
      </rowBreaks>
      <pageMargins left="0.39370078740157483" right="0.39370078740157483" top="0.39370078740157483" bottom="0.39370078740157483" header="0.51181102362204722" footer="0.51181102362204722"/>
      <pageSetup fitToHeight="3" orientation="landscape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5" orientation="portrait" r:id="rId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6"/>
  <sheetViews>
    <sheetView view="pageBreakPreview" zoomScaleNormal="100" zoomScaleSheetLayoutView="100" workbookViewId="0">
      <selection activeCell="E35" sqref="E35"/>
    </sheetView>
  </sheetViews>
  <sheetFormatPr baseColWidth="10" defaultRowHeight="12.75"/>
  <cols>
    <col min="1" max="1" width="36.85546875" customWidth="1"/>
    <col min="2" max="5" width="10.85546875" bestFit="1" customWidth="1"/>
    <col min="6" max="6" width="10.85546875" customWidth="1"/>
    <col min="7" max="7" width="10.85546875" bestFit="1" customWidth="1"/>
    <col min="8" max="8" width="10.85546875" customWidth="1"/>
  </cols>
  <sheetData>
    <row r="1" spans="1:8">
      <c r="A1" s="64" t="s">
        <v>272</v>
      </c>
      <c r="B1" s="65"/>
      <c r="C1" s="65"/>
      <c r="D1" s="65"/>
      <c r="E1" s="65"/>
      <c r="F1" s="65"/>
      <c r="G1" s="65"/>
      <c r="H1" s="65"/>
    </row>
    <row r="2" spans="1:8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113</v>
      </c>
      <c r="B4" s="81"/>
      <c r="C4" s="81"/>
      <c r="D4" s="81"/>
      <c r="E4" s="81"/>
      <c r="F4" s="81"/>
      <c r="G4" s="94"/>
      <c r="H4" s="99"/>
    </row>
    <row r="5" spans="1:8">
      <c r="A5" s="102" t="s">
        <v>16</v>
      </c>
      <c r="B5" s="81">
        <v>1911902.5</v>
      </c>
      <c r="C5" s="81">
        <v>1955236.7</v>
      </c>
      <c r="D5" s="81">
        <v>1987819.7</v>
      </c>
      <c r="E5" s="81">
        <v>2003123.0999999999</v>
      </c>
      <c r="F5" s="81">
        <v>2135638</v>
      </c>
      <c r="G5" s="94">
        <v>2135638</v>
      </c>
      <c r="H5" s="99">
        <v>2143284.4</v>
      </c>
    </row>
    <row r="6" spans="1:8">
      <c r="A6" s="102" t="s">
        <v>17</v>
      </c>
      <c r="B6" s="81">
        <v>157842.6</v>
      </c>
      <c r="C6" s="81">
        <v>159982.20000000001</v>
      </c>
      <c r="D6" s="81">
        <v>161563.9</v>
      </c>
      <c r="E6" s="81">
        <v>118529.29999999999</v>
      </c>
      <c r="F6" s="81">
        <v>129297</v>
      </c>
      <c r="G6" s="94">
        <v>129297</v>
      </c>
      <c r="H6" s="99">
        <v>137142</v>
      </c>
    </row>
    <row r="7" spans="1:8">
      <c r="A7" s="102" t="s">
        <v>7</v>
      </c>
      <c r="B7" s="81">
        <v>0</v>
      </c>
      <c r="C7" s="81">
        <v>0</v>
      </c>
      <c r="D7" s="81">
        <v>0</v>
      </c>
      <c r="E7" s="81">
        <v>0</v>
      </c>
      <c r="F7" s="81">
        <v>0</v>
      </c>
      <c r="G7" s="94">
        <v>0</v>
      </c>
      <c r="H7" s="99">
        <v>0</v>
      </c>
    </row>
    <row r="8" spans="1:8">
      <c r="A8" s="102" t="s">
        <v>18</v>
      </c>
      <c r="B8" s="81">
        <v>55896.100000000006</v>
      </c>
      <c r="C8" s="81">
        <v>54181.1</v>
      </c>
      <c r="D8" s="81">
        <v>54550.2</v>
      </c>
      <c r="E8" s="81">
        <v>84701.4</v>
      </c>
      <c r="F8" s="81">
        <v>91372.2</v>
      </c>
      <c r="G8" s="94">
        <v>91372.2</v>
      </c>
      <c r="H8" s="99">
        <v>91768.5</v>
      </c>
    </row>
    <row r="9" spans="1:8">
      <c r="A9" s="102" t="s">
        <v>19</v>
      </c>
      <c r="B9" s="81">
        <v>24725</v>
      </c>
      <c r="C9" s="81">
        <v>23855.8</v>
      </c>
      <c r="D9" s="81">
        <v>22986.7</v>
      </c>
      <c r="E9" s="81">
        <v>22117.5</v>
      </c>
      <c r="F9" s="81">
        <v>21248.399999999998</v>
      </c>
      <c r="G9" s="94">
        <v>21248.399999999998</v>
      </c>
      <c r="H9" s="99">
        <v>5783.9</v>
      </c>
    </row>
    <row r="10" spans="1:8">
      <c r="A10" s="102" t="s">
        <v>20</v>
      </c>
      <c r="B10" s="81">
        <v>6931.9</v>
      </c>
      <c r="C10" s="81">
        <v>6192.6</v>
      </c>
      <c r="D10" s="81">
        <v>6340.7000000000007</v>
      </c>
      <c r="E10" s="81">
        <v>7358</v>
      </c>
      <c r="F10" s="81">
        <v>8314.7000000000007</v>
      </c>
      <c r="G10" s="94">
        <v>8314.7000000000007</v>
      </c>
      <c r="H10" s="99">
        <v>8108.3</v>
      </c>
    </row>
    <row r="11" spans="1:8">
      <c r="A11" s="102" t="s">
        <v>21</v>
      </c>
      <c r="B11" s="81">
        <v>3338.1</v>
      </c>
      <c r="C11" s="81">
        <v>2994.2</v>
      </c>
      <c r="D11" s="81">
        <v>3037.1</v>
      </c>
      <c r="E11" s="81">
        <v>4932.1000000000004</v>
      </c>
      <c r="F11" s="81">
        <v>3274.7</v>
      </c>
      <c r="G11" s="94">
        <v>3274.7</v>
      </c>
      <c r="H11" s="99">
        <v>3294.2000000000003</v>
      </c>
    </row>
    <row r="12" spans="1:8">
      <c r="A12" s="102" t="s">
        <v>372</v>
      </c>
      <c r="B12" s="81">
        <v>0</v>
      </c>
      <c r="C12" s="81">
        <v>0</v>
      </c>
      <c r="D12" s="81">
        <v>0</v>
      </c>
      <c r="E12" s="81">
        <v>0</v>
      </c>
      <c r="F12" s="81">
        <v>0</v>
      </c>
      <c r="G12" s="94">
        <v>0</v>
      </c>
      <c r="H12" s="99">
        <v>86169.7</v>
      </c>
    </row>
    <row r="13" spans="1:8" ht="25.5">
      <c r="A13" s="115" t="s">
        <v>22</v>
      </c>
      <c r="B13" s="81">
        <v>3969.9</v>
      </c>
      <c r="C13" s="81">
        <v>4063.5</v>
      </c>
      <c r="D13" s="81">
        <v>4446.8999999999996</v>
      </c>
      <c r="E13" s="81">
        <v>3445</v>
      </c>
      <c r="F13" s="81">
        <v>3919.3</v>
      </c>
      <c r="G13" s="94">
        <v>3919.3</v>
      </c>
      <c r="H13" s="99">
        <v>4198.1000000000004</v>
      </c>
    </row>
    <row r="14" spans="1:8" ht="25.5">
      <c r="A14" s="115" t="s">
        <v>23</v>
      </c>
      <c r="B14" s="81">
        <v>170.3</v>
      </c>
      <c r="C14" s="81">
        <v>287.89999999999998</v>
      </c>
      <c r="D14" s="81">
        <v>553</v>
      </c>
      <c r="E14" s="81">
        <v>1158.3</v>
      </c>
      <c r="F14" s="81">
        <v>2278.9</v>
      </c>
      <c r="G14" s="94">
        <v>2278.9</v>
      </c>
      <c r="H14" s="99">
        <v>3205.2</v>
      </c>
    </row>
    <row r="15" spans="1:8" ht="13.5" thickBot="1">
      <c r="A15" s="103" t="s">
        <v>229</v>
      </c>
      <c r="B15" s="82">
        <f t="array" ref="B15">SUM(ROUND(B5:B14,1))</f>
        <v>2164776.4</v>
      </c>
      <c r="C15" s="82">
        <f t="array" ref="C15">SUM(ROUND(C5:C14,1))</f>
        <v>2206794</v>
      </c>
      <c r="D15" s="82">
        <f t="array" ref="D15">SUM(ROUND(D5:D14,1))</f>
        <v>2241298.2000000007</v>
      </c>
      <c r="E15" s="82">
        <f t="array" ref="E15">SUM(ROUND(E5:E14,1))</f>
        <v>2245364.6999999997</v>
      </c>
      <c r="F15" s="82">
        <f t="array" ref="F15">SUM(ROUND(F5:F14,1))</f>
        <v>2395343.2000000002</v>
      </c>
      <c r="G15" s="95">
        <f>SUM((G5:G14))</f>
        <v>2395343.2000000002</v>
      </c>
      <c r="H15" s="100">
        <f>SUM((H5:H14))</f>
        <v>2482954.3000000003</v>
      </c>
    </row>
    <row r="16" spans="1:8" ht="13.5" thickTop="1">
      <c r="A16" s="10"/>
      <c r="B16" s="21"/>
      <c r="C16" s="21"/>
      <c r="D16" s="21"/>
      <c r="E16" s="21"/>
      <c r="F16" s="21"/>
      <c r="G16" s="21"/>
      <c r="H16" s="21"/>
    </row>
  </sheetData>
  <mergeCells count="2">
    <mergeCell ref="B2:E2"/>
    <mergeCell ref="G2:H2"/>
  </mergeCells>
  <pageMargins left="0.7" right="0.7" top="0.75" bottom="0.75" header="0.3" footer="0.3"/>
  <pageSetup scale="8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tabColor theme="0"/>
    <pageSetUpPr fitToPage="1"/>
  </sheetPr>
  <dimension ref="A1:P31"/>
  <sheetViews>
    <sheetView view="pageBreakPreview" zoomScaleNormal="100" zoomScaleSheetLayoutView="100" workbookViewId="0">
      <selection activeCell="D32" sqref="D32"/>
    </sheetView>
  </sheetViews>
  <sheetFormatPr baseColWidth="10" defaultColWidth="11.5703125" defaultRowHeight="15" customHeight="1"/>
  <cols>
    <col min="1" max="1" width="29.140625" style="10" bestFit="1" customWidth="1"/>
    <col min="2" max="5" width="10.85546875" style="21" bestFit="1" customWidth="1"/>
    <col min="6" max="6" width="10.85546875" style="21" customWidth="1"/>
    <col min="7" max="7" width="10.85546875" style="21" bestFit="1" customWidth="1"/>
    <col min="8" max="8" width="10.85546875" style="21" customWidth="1"/>
    <col min="9" max="15" width="13.140625" style="22" bestFit="1" customWidth="1"/>
    <col min="16" max="16384" width="11.5703125" style="10"/>
  </cols>
  <sheetData>
    <row r="1" spans="1:16" ht="12.75">
      <c r="A1" s="64" t="s">
        <v>315</v>
      </c>
      <c r="B1" s="56"/>
      <c r="C1" s="56"/>
      <c r="D1" s="56"/>
      <c r="E1" s="56"/>
      <c r="F1" s="56"/>
      <c r="G1" s="56"/>
      <c r="H1" s="56"/>
    </row>
    <row r="2" spans="1:16" s="5" customFormat="1" ht="13.9" customHeight="1">
      <c r="A2" s="96"/>
      <c r="B2" s="242" t="s">
        <v>106</v>
      </c>
      <c r="C2" s="243"/>
      <c r="D2" s="243"/>
      <c r="E2" s="243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230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333</v>
      </c>
      <c r="B5" s="81">
        <v>11280.5</v>
      </c>
      <c r="C5" s="81">
        <v>11430.9</v>
      </c>
      <c r="D5" s="81">
        <v>11363.9</v>
      </c>
      <c r="E5" s="81">
        <v>10991.7</v>
      </c>
      <c r="F5" s="81">
        <v>11627.3</v>
      </c>
      <c r="G5" s="94">
        <v>11627.3</v>
      </c>
      <c r="H5" s="99">
        <v>12221.9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142</v>
      </c>
      <c r="B6" s="81">
        <v>20181</v>
      </c>
      <c r="C6" s="81">
        <v>20433</v>
      </c>
      <c r="D6" s="81">
        <v>20344.3</v>
      </c>
      <c r="E6" s="81">
        <v>19972.8</v>
      </c>
      <c r="F6" s="81">
        <v>21022.3</v>
      </c>
      <c r="G6" s="94">
        <v>21022.3</v>
      </c>
      <c r="H6" s="99">
        <v>21301.5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143</v>
      </c>
      <c r="B7" s="81">
        <v>27792</v>
      </c>
      <c r="C7" s="81">
        <v>28238.400000000001</v>
      </c>
      <c r="D7" s="81">
        <v>28063.1</v>
      </c>
      <c r="E7" s="81">
        <v>27564.9</v>
      </c>
      <c r="F7" s="81">
        <v>28441.8</v>
      </c>
      <c r="G7" s="94">
        <v>28441.8</v>
      </c>
      <c r="H7" s="99">
        <v>28600.6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144</v>
      </c>
      <c r="B8" s="81">
        <v>39354</v>
      </c>
      <c r="C8" s="81">
        <v>40022.1</v>
      </c>
      <c r="D8" s="81">
        <v>39983.1</v>
      </c>
      <c r="E8" s="81">
        <v>39307.5</v>
      </c>
      <c r="F8" s="81">
        <v>41388.9</v>
      </c>
      <c r="G8" s="94">
        <v>41388.9</v>
      </c>
      <c r="H8" s="99">
        <v>42386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145</v>
      </c>
      <c r="B9" s="81">
        <v>71586.8</v>
      </c>
      <c r="C9" s="81">
        <v>72489.399999999994</v>
      </c>
      <c r="D9" s="81">
        <v>72110.5</v>
      </c>
      <c r="E9" s="81">
        <v>69168.399999999994</v>
      </c>
      <c r="F9" s="81">
        <v>72060.800000000003</v>
      </c>
      <c r="G9" s="94">
        <v>72060.800000000003</v>
      </c>
      <c r="H9" s="99">
        <v>72368.899999999994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3.9" customHeight="1">
      <c r="A10" s="102" t="s">
        <v>146</v>
      </c>
      <c r="B10" s="81">
        <v>9834.7000000000007</v>
      </c>
      <c r="C10" s="81">
        <v>9942</v>
      </c>
      <c r="D10" s="81">
        <v>9921.4</v>
      </c>
      <c r="E10" s="81">
        <v>9647.7000000000007</v>
      </c>
      <c r="F10" s="81">
        <v>10008</v>
      </c>
      <c r="G10" s="94">
        <v>10008</v>
      </c>
      <c r="H10" s="99">
        <v>10069.5</v>
      </c>
      <c r="I10" s="72"/>
      <c r="J10" s="72"/>
      <c r="K10" s="72"/>
      <c r="L10" s="72"/>
      <c r="M10" s="72"/>
      <c r="N10" s="72"/>
      <c r="O10" s="72"/>
      <c r="P10" s="25"/>
    </row>
    <row r="11" spans="1:16" s="5" customFormat="1" ht="13.9" customHeight="1">
      <c r="A11" s="102" t="s">
        <v>147</v>
      </c>
      <c r="B11" s="81">
        <v>52.6</v>
      </c>
      <c r="C11" s="81">
        <v>59.6</v>
      </c>
      <c r="D11" s="81">
        <v>58.3</v>
      </c>
      <c r="E11" s="81">
        <v>72.400000000000006</v>
      </c>
      <c r="F11" s="81">
        <v>74.2</v>
      </c>
      <c r="G11" s="94">
        <v>74.2</v>
      </c>
      <c r="H11" s="99">
        <v>81.8</v>
      </c>
      <c r="I11" s="72"/>
      <c r="J11" s="72"/>
      <c r="K11" s="72"/>
      <c r="L11" s="72"/>
      <c r="M11" s="72"/>
      <c r="N11" s="72"/>
      <c r="O11" s="72"/>
      <c r="P11" s="25"/>
    </row>
    <row r="12" spans="1:16" s="5" customFormat="1" ht="13.9" customHeight="1">
      <c r="A12" s="102" t="s">
        <v>148</v>
      </c>
      <c r="B12" s="81">
        <v>30216.799999999999</v>
      </c>
      <c r="C12" s="81">
        <v>30451.7</v>
      </c>
      <c r="D12" s="81">
        <v>30265.3</v>
      </c>
      <c r="E12" s="81">
        <v>28823.200000000001</v>
      </c>
      <c r="F12" s="81">
        <v>29671.8</v>
      </c>
      <c r="G12" s="94">
        <v>29671.8</v>
      </c>
      <c r="H12" s="99">
        <v>29604.1</v>
      </c>
      <c r="I12" s="72"/>
      <c r="J12" s="72"/>
      <c r="K12" s="72"/>
      <c r="L12" s="72"/>
      <c r="M12" s="72"/>
      <c r="N12" s="72"/>
      <c r="O12" s="72"/>
      <c r="P12" s="25"/>
    </row>
    <row r="13" spans="1:16" s="5" customFormat="1" ht="13.9" customHeight="1">
      <c r="A13" s="102" t="s">
        <v>149</v>
      </c>
      <c r="B13" s="81">
        <v>44339.1</v>
      </c>
      <c r="C13" s="81">
        <v>44982.1</v>
      </c>
      <c r="D13" s="81">
        <v>44939.1</v>
      </c>
      <c r="E13" s="81">
        <v>45399.4</v>
      </c>
      <c r="F13" s="81">
        <v>50062.1</v>
      </c>
      <c r="G13" s="94">
        <v>50062.1</v>
      </c>
      <c r="H13" s="99">
        <v>52767.6</v>
      </c>
      <c r="I13" s="72"/>
      <c r="J13" s="72"/>
      <c r="K13" s="72"/>
      <c r="L13" s="72"/>
      <c r="M13" s="72"/>
      <c r="N13" s="72"/>
      <c r="O13" s="72"/>
      <c r="P13" s="25"/>
    </row>
    <row r="14" spans="1:16" s="5" customFormat="1" ht="13.9" customHeight="1">
      <c r="A14" s="102" t="s">
        <v>150</v>
      </c>
      <c r="B14" s="81">
        <v>17548.099999999999</v>
      </c>
      <c r="C14" s="81">
        <v>17725.099999999999</v>
      </c>
      <c r="D14" s="81">
        <v>17601.5</v>
      </c>
      <c r="E14" s="81">
        <v>17448.7</v>
      </c>
      <c r="F14" s="81">
        <v>17849</v>
      </c>
      <c r="G14" s="94">
        <v>17849</v>
      </c>
      <c r="H14" s="99">
        <v>17923.2</v>
      </c>
      <c r="I14" s="72"/>
      <c r="J14" s="72"/>
      <c r="K14" s="72"/>
      <c r="L14" s="72"/>
      <c r="M14" s="72"/>
      <c r="N14" s="72"/>
      <c r="O14" s="72"/>
      <c r="P14" s="25"/>
    </row>
    <row r="15" spans="1:16" s="5" customFormat="1" ht="13.9" customHeight="1">
      <c r="A15" s="102" t="s">
        <v>151</v>
      </c>
      <c r="B15" s="81">
        <v>5157.7</v>
      </c>
      <c r="C15" s="81">
        <v>5268.5</v>
      </c>
      <c r="D15" s="81">
        <v>5297.5</v>
      </c>
      <c r="E15" s="81">
        <v>5173.5</v>
      </c>
      <c r="F15" s="81">
        <v>5637.4</v>
      </c>
      <c r="G15" s="94">
        <v>5637.4</v>
      </c>
      <c r="H15" s="99">
        <v>5868.1</v>
      </c>
      <c r="I15" s="72"/>
      <c r="J15" s="72"/>
      <c r="K15" s="72"/>
      <c r="L15" s="72"/>
      <c r="M15" s="72"/>
      <c r="N15" s="72"/>
      <c r="O15" s="72"/>
      <c r="P15" s="25"/>
    </row>
    <row r="16" spans="1:16" s="5" customFormat="1" ht="13.9" customHeight="1">
      <c r="A16" s="102" t="s">
        <v>152</v>
      </c>
      <c r="B16" s="81">
        <v>59525.599999999999</v>
      </c>
      <c r="C16" s="81">
        <v>60282.2</v>
      </c>
      <c r="D16" s="81">
        <v>59928.5</v>
      </c>
      <c r="E16" s="81">
        <v>58886.3</v>
      </c>
      <c r="F16" s="81">
        <v>62638.3</v>
      </c>
      <c r="G16" s="94">
        <v>62638.3</v>
      </c>
      <c r="H16" s="99">
        <v>64721.1</v>
      </c>
      <c r="I16" s="72"/>
      <c r="J16" s="72"/>
      <c r="K16" s="72"/>
      <c r="L16" s="72"/>
      <c r="M16" s="72"/>
      <c r="N16" s="72"/>
      <c r="O16" s="72"/>
      <c r="P16" s="25"/>
    </row>
    <row r="17" spans="1:16" s="5" customFormat="1" ht="13.9" customHeight="1">
      <c r="A17" s="102" t="s">
        <v>153</v>
      </c>
      <c r="B17" s="81">
        <v>3430.4</v>
      </c>
      <c r="C17" s="81">
        <v>3457.6</v>
      </c>
      <c r="D17" s="81">
        <v>3464.1</v>
      </c>
      <c r="E17" s="81">
        <v>3278.7</v>
      </c>
      <c r="F17" s="81">
        <v>3427.3</v>
      </c>
      <c r="G17" s="94">
        <v>3427.3</v>
      </c>
      <c r="H17" s="99">
        <v>3423.6</v>
      </c>
      <c r="I17" s="72"/>
      <c r="J17" s="72"/>
      <c r="K17" s="72"/>
      <c r="L17" s="72"/>
      <c r="M17" s="72"/>
      <c r="N17" s="72"/>
      <c r="O17" s="72"/>
      <c r="P17" s="25"/>
    </row>
    <row r="18" spans="1:16" s="5" customFormat="1" ht="13.9" customHeight="1">
      <c r="A18" s="102" t="s">
        <v>154</v>
      </c>
      <c r="B18" s="81">
        <v>9904.1</v>
      </c>
      <c r="C18" s="81">
        <v>9996.2999999999993</v>
      </c>
      <c r="D18" s="81">
        <v>9785.9</v>
      </c>
      <c r="E18" s="81">
        <v>9507.7000000000007</v>
      </c>
      <c r="F18" s="81">
        <v>8718.2999999999993</v>
      </c>
      <c r="G18" s="94">
        <v>8718.2999999999993</v>
      </c>
      <c r="H18" s="99">
        <v>7558.1</v>
      </c>
      <c r="I18" s="72"/>
      <c r="J18" s="72"/>
      <c r="K18" s="72"/>
      <c r="L18" s="72"/>
      <c r="M18" s="72"/>
      <c r="N18" s="72"/>
      <c r="O18" s="72"/>
      <c r="P18" s="25"/>
    </row>
    <row r="19" spans="1:16" s="5" customFormat="1" ht="13.9" customHeight="1">
      <c r="A19" s="102" t="s">
        <v>155</v>
      </c>
      <c r="B19" s="81">
        <v>50369</v>
      </c>
      <c r="C19" s="81">
        <v>51305.4</v>
      </c>
      <c r="D19" s="81">
        <v>51627</v>
      </c>
      <c r="E19" s="81">
        <v>52003.199999999997</v>
      </c>
      <c r="F19" s="81">
        <v>55271.9</v>
      </c>
      <c r="G19" s="94">
        <v>55271.9</v>
      </c>
      <c r="H19" s="99">
        <v>57234.3</v>
      </c>
      <c r="I19" s="72"/>
      <c r="J19" s="72"/>
      <c r="K19" s="72"/>
      <c r="L19" s="72"/>
      <c r="M19" s="72"/>
      <c r="N19" s="72"/>
      <c r="O19" s="72"/>
      <c r="P19" s="25"/>
    </row>
    <row r="20" spans="1:16" s="5" customFormat="1" ht="13.9" customHeight="1">
      <c r="A20" s="102" t="s">
        <v>39</v>
      </c>
      <c r="B20" s="81">
        <v>1764203.8</v>
      </c>
      <c r="C20" s="81">
        <v>1800709.6</v>
      </c>
      <c r="D20" s="81">
        <v>1836544.6</v>
      </c>
      <c r="E20" s="81">
        <v>1848118.5</v>
      </c>
      <c r="F20" s="81">
        <v>1977443.8</v>
      </c>
      <c r="G20" s="94">
        <v>1977443.8</v>
      </c>
      <c r="H20" s="99">
        <v>2056824</v>
      </c>
      <c r="I20" s="72"/>
      <c r="J20" s="72"/>
      <c r="K20" s="72"/>
      <c r="L20" s="72"/>
      <c r="M20" s="72"/>
      <c r="N20" s="72"/>
      <c r="O20" s="72"/>
      <c r="P20" s="25"/>
    </row>
    <row r="21" spans="1:16" s="5" customFormat="1" ht="14.45" customHeight="1" thickBot="1">
      <c r="A21" s="103" t="s">
        <v>231</v>
      </c>
      <c r="B21" s="82">
        <f t="shared" ref="B21:H21" si="0">SUM(B5:B20)</f>
        <v>2164776.2000000002</v>
      </c>
      <c r="C21" s="82">
        <f t="shared" si="0"/>
        <v>2206793.9</v>
      </c>
      <c r="D21" s="82">
        <f t="shared" si="0"/>
        <v>2241298.1</v>
      </c>
      <c r="E21" s="82">
        <f t="shared" si="0"/>
        <v>2245364.6</v>
      </c>
      <c r="F21" s="82">
        <f t="shared" si="0"/>
        <v>2395343.2000000002</v>
      </c>
      <c r="G21" s="95">
        <f t="shared" si="0"/>
        <v>2395343.2000000002</v>
      </c>
      <c r="H21" s="100">
        <f t="shared" si="0"/>
        <v>2482954.2999999998</v>
      </c>
      <c r="I21" s="72"/>
      <c r="J21" s="72"/>
      <c r="K21" s="72"/>
      <c r="L21" s="72"/>
      <c r="M21" s="72"/>
      <c r="N21" s="72"/>
      <c r="O21" s="72"/>
      <c r="P21" s="25"/>
    </row>
    <row r="22" spans="1:16" ht="7.15" customHeight="1" thickTop="1">
      <c r="A22" s="57"/>
      <c r="B22" s="56"/>
      <c r="C22" s="56"/>
      <c r="D22" s="56"/>
      <c r="E22" s="56"/>
      <c r="F22" s="56"/>
      <c r="G22" s="56"/>
      <c r="H22" s="56"/>
    </row>
    <row r="28" spans="1:16" ht="15" customHeight="1">
      <c r="E28" s="73"/>
    </row>
    <row r="31" spans="1:16" ht="15" customHeight="1">
      <c r="C31" s="21">
        <f>C29+C30</f>
        <v>0</v>
      </c>
    </row>
  </sheetData>
  <customSheetViews>
    <customSheetView guid="{7AEBF0C5-8149-4E3C-AD6E-EA586E9CAE29}" scale="90" showPageBreaks="1" fitToPage="1" printArea="1" hiddenColumns="1" topLeftCell="B10">
      <selection activeCell="J27" sqref="J27"/>
      <pageMargins left="0.39370078740157483" right="0.39370078740157483" top="0.39370078740157483" bottom="0.39370078740157483" header="0.51181102362204722" footer="0.51181102362204722"/>
      <pageSetup orientation="landscape" r:id="rId1"/>
      <headerFooter alignWithMargins="0"/>
    </customSheetView>
    <customSheetView guid="{6DAC9F00-70BA-4F05-ACC4-6962A67EAE0E}" fitToPage="1" showAutoFilter="1">
      <selection activeCell="I28" sqref="I28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tabColor theme="0"/>
    <pageSetUpPr fitToPage="1"/>
  </sheetPr>
  <dimension ref="A1:P26"/>
  <sheetViews>
    <sheetView view="pageBreakPreview" zoomScaleNormal="100" zoomScaleSheetLayoutView="100" workbookViewId="0">
      <selection activeCell="J34" sqref="J34"/>
    </sheetView>
  </sheetViews>
  <sheetFormatPr baseColWidth="10" defaultColWidth="11.5703125" defaultRowHeight="15" customHeight="1"/>
  <cols>
    <col min="1" max="1" width="39.85546875" style="10" customWidth="1"/>
    <col min="2" max="5" width="9.42578125" style="22" bestFit="1" customWidth="1"/>
    <col min="6" max="6" width="9.5703125" style="22" customWidth="1"/>
    <col min="7" max="8" width="9.42578125" style="22" bestFit="1" customWidth="1"/>
    <col min="9" max="16" width="11.5703125" style="22"/>
    <col min="17" max="16384" width="11.5703125" style="10"/>
  </cols>
  <sheetData>
    <row r="1" spans="1:16" ht="12.75">
      <c r="A1" s="64" t="s">
        <v>273</v>
      </c>
      <c r="B1" s="58"/>
      <c r="C1" s="58"/>
      <c r="D1" s="58"/>
      <c r="E1" s="58"/>
      <c r="F1" s="58"/>
      <c r="G1" s="58"/>
      <c r="H1" s="58"/>
    </row>
    <row r="2" spans="1:16" s="5" customFormat="1" ht="13.9" customHeight="1">
      <c r="A2" s="96"/>
      <c r="B2" s="242" t="s">
        <v>106</v>
      </c>
      <c r="C2" s="243"/>
      <c r="D2" s="243"/>
      <c r="E2" s="243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232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156</v>
      </c>
      <c r="B5" s="81">
        <v>50176.7</v>
      </c>
      <c r="C5" s="81">
        <v>45673.599999999999</v>
      </c>
      <c r="D5" s="81">
        <v>44204.5</v>
      </c>
      <c r="E5" s="81">
        <v>35454.699999999997</v>
      </c>
      <c r="F5" s="81">
        <v>32263</v>
      </c>
      <c r="G5" s="94">
        <v>32263</v>
      </c>
      <c r="H5" s="99">
        <v>25302.1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157</v>
      </c>
      <c r="B6" s="81">
        <v>0</v>
      </c>
      <c r="C6" s="81">
        <v>0</v>
      </c>
      <c r="D6" s="81">
        <v>0</v>
      </c>
      <c r="E6" s="81">
        <v>0</v>
      </c>
      <c r="F6" s="81">
        <v>0</v>
      </c>
      <c r="G6" s="94">
        <v>0</v>
      </c>
      <c r="H6" s="99">
        <v>0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223</v>
      </c>
      <c r="B7" s="81">
        <v>44704.3</v>
      </c>
      <c r="C7" s="81">
        <v>38665.1</v>
      </c>
      <c r="D7" s="81">
        <v>38201</v>
      </c>
      <c r="E7" s="81">
        <v>35705.5</v>
      </c>
      <c r="F7" s="81">
        <v>38786.199999999997</v>
      </c>
      <c r="G7" s="94">
        <v>45886.2</v>
      </c>
      <c r="H7" s="99">
        <v>45886.2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332</v>
      </c>
      <c r="B8" s="81">
        <v>0</v>
      </c>
      <c r="C8" s="81">
        <v>0</v>
      </c>
      <c r="D8" s="81">
        <v>0</v>
      </c>
      <c r="E8" s="81">
        <v>0</v>
      </c>
      <c r="F8" s="81">
        <v>2000</v>
      </c>
      <c r="G8" s="94">
        <v>2000</v>
      </c>
      <c r="H8" s="99">
        <v>11300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159</v>
      </c>
      <c r="B9" s="81">
        <v>1298.8</v>
      </c>
      <c r="C9" s="81">
        <v>2647.7</v>
      </c>
      <c r="D9" s="81">
        <v>2610.4</v>
      </c>
      <c r="E9" s="81">
        <v>0</v>
      </c>
      <c r="F9" s="81">
        <v>0</v>
      </c>
      <c r="G9" s="94">
        <v>0</v>
      </c>
      <c r="H9" s="99">
        <v>0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3.9" customHeight="1">
      <c r="A10" s="102" t="s">
        <v>130</v>
      </c>
      <c r="B10" s="81">
        <v>36220.300000000003</v>
      </c>
      <c r="C10" s="81">
        <v>37059.599999999999</v>
      </c>
      <c r="D10" s="81">
        <v>35740.6</v>
      </c>
      <c r="E10" s="81">
        <v>37097.599999999999</v>
      </c>
      <c r="F10" s="81">
        <v>35300</v>
      </c>
      <c r="G10" s="94">
        <v>35300</v>
      </c>
      <c r="H10" s="99">
        <v>36200</v>
      </c>
      <c r="I10" s="72"/>
      <c r="J10" s="72"/>
      <c r="K10" s="72"/>
      <c r="L10" s="72"/>
      <c r="M10" s="72"/>
      <c r="N10" s="72"/>
      <c r="O10" s="72"/>
      <c r="P10" s="25"/>
    </row>
    <row r="11" spans="1:16" s="5" customFormat="1" ht="13.9" customHeight="1">
      <c r="A11" s="102" t="s">
        <v>162</v>
      </c>
      <c r="B11" s="81">
        <v>10052.200000000001</v>
      </c>
      <c r="C11" s="81">
        <v>7199.1</v>
      </c>
      <c r="D11" s="81">
        <v>3213.3</v>
      </c>
      <c r="E11" s="81">
        <v>4807.8999999999996</v>
      </c>
      <c r="F11" s="81">
        <v>13353.5</v>
      </c>
      <c r="G11" s="94">
        <v>10353.5</v>
      </c>
      <c r="H11" s="99">
        <v>18753.5</v>
      </c>
      <c r="I11" s="72"/>
      <c r="J11" s="72"/>
      <c r="K11" s="72"/>
      <c r="L11" s="72"/>
      <c r="M11" s="72"/>
      <c r="N11" s="72"/>
      <c r="O11" s="72"/>
      <c r="P11" s="25"/>
    </row>
    <row r="12" spans="1:16" s="5" customFormat="1" ht="13.9" customHeight="1">
      <c r="A12" s="102" t="s">
        <v>94</v>
      </c>
      <c r="B12" s="81">
        <v>14393.6</v>
      </c>
      <c r="C12" s="81">
        <v>4376</v>
      </c>
      <c r="D12" s="81">
        <v>6559.3</v>
      </c>
      <c r="E12" s="81">
        <v>8582</v>
      </c>
      <c r="F12" s="81">
        <v>29413.8</v>
      </c>
      <c r="G12" s="94">
        <v>6464.8</v>
      </c>
      <c r="H12" s="99">
        <v>6464.8</v>
      </c>
      <c r="I12" s="72"/>
      <c r="J12" s="72"/>
      <c r="K12" s="72"/>
      <c r="L12" s="72"/>
      <c r="M12" s="72"/>
      <c r="N12" s="72"/>
      <c r="O12" s="72"/>
      <c r="P12" s="25"/>
    </row>
    <row r="13" spans="1:16" s="5" customFormat="1" ht="13.9" customHeight="1">
      <c r="A13" s="102" t="s">
        <v>163</v>
      </c>
      <c r="B13" s="81">
        <v>8420.1</v>
      </c>
      <c r="C13" s="81">
        <v>7695.6</v>
      </c>
      <c r="D13" s="81">
        <v>8633.5</v>
      </c>
      <c r="E13" s="81">
        <v>9504.6</v>
      </c>
      <c r="F13" s="81">
        <v>9171.6</v>
      </c>
      <c r="G13" s="94">
        <v>9194.4</v>
      </c>
      <c r="H13" s="99">
        <v>14233.3</v>
      </c>
      <c r="I13" s="72"/>
      <c r="J13" s="72"/>
      <c r="K13" s="72"/>
      <c r="L13" s="72"/>
      <c r="M13" s="72"/>
      <c r="N13" s="72"/>
      <c r="O13" s="72"/>
      <c r="P13" s="25"/>
    </row>
    <row r="14" spans="1:16" s="5" customFormat="1" ht="13.9" customHeight="1">
      <c r="A14" s="102" t="s">
        <v>335</v>
      </c>
      <c r="B14" s="81">
        <v>8869.7000000000007</v>
      </c>
      <c r="C14" s="81">
        <v>9311.2000000000007</v>
      </c>
      <c r="D14" s="81">
        <v>9352.5</v>
      </c>
      <c r="E14" s="81">
        <v>8903.7000000000007</v>
      </c>
      <c r="F14" s="81">
        <v>9366.7999999999993</v>
      </c>
      <c r="G14" s="94">
        <v>9000</v>
      </c>
      <c r="H14" s="99">
        <v>10000</v>
      </c>
      <c r="I14" s="72"/>
      <c r="J14" s="72"/>
      <c r="K14" s="72"/>
      <c r="L14" s="72"/>
      <c r="M14" s="72"/>
      <c r="N14" s="72"/>
      <c r="O14" s="72"/>
      <c r="P14" s="25"/>
    </row>
    <row r="15" spans="1:16" s="5" customFormat="1" ht="13.9" customHeight="1">
      <c r="A15" s="102" t="s">
        <v>160</v>
      </c>
      <c r="B15" s="81">
        <v>8442.2999999999993</v>
      </c>
      <c r="C15" s="81">
        <v>8060.8</v>
      </c>
      <c r="D15" s="81">
        <v>7609.5</v>
      </c>
      <c r="E15" s="81">
        <v>8227.2999999999993</v>
      </c>
      <c r="F15" s="81">
        <v>9332.9</v>
      </c>
      <c r="G15" s="94">
        <v>8070.9</v>
      </c>
      <c r="H15" s="99">
        <v>7585.9</v>
      </c>
      <c r="I15" s="72"/>
      <c r="J15" s="72"/>
      <c r="K15" s="72"/>
      <c r="L15" s="72"/>
      <c r="M15" s="72"/>
      <c r="N15" s="72"/>
      <c r="O15" s="72"/>
      <c r="P15" s="25"/>
    </row>
    <row r="16" spans="1:16" s="5" customFormat="1" ht="13.9" customHeight="1">
      <c r="A16" s="102" t="s">
        <v>161</v>
      </c>
      <c r="B16" s="81">
        <v>9599.1</v>
      </c>
      <c r="C16" s="81">
        <v>13014.1</v>
      </c>
      <c r="D16" s="81">
        <v>7372.3</v>
      </c>
      <c r="E16" s="81">
        <v>30194.1</v>
      </c>
      <c r="F16" s="81">
        <v>19320.5</v>
      </c>
      <c r="G16" s="94">
        <v>6068.9</v>
      </c>
      <c r="H16" s="99">
        <v>7628.9</v>
      </c>
      <c r="I16" s="72"/>
      <c r="J16" s="72"/>
      <c r="K16" s="72"/>
      <c r="L16" s="72"/>
      <c r="M16" s="72"/>
      <c r="N16" s="72"/>
      <c r="O16" s="72"/>
      <c r="P16" s="25"/>
    </row>
    <row r="17" spans="1:16" s="5" customFormat="1" ht="13.9" customHeight="1">
      <c r="A17" s="102" t="s">
        <v>203</v>
      </c>
      <c r="B17" s="81">
        <v>2018.3</v>
      </c>
      <c r="C17" s="81">
        <v>2033.2</v>
      </c>
      <c r="D17" s="81">
        <v>1999.8</v>
      </c>
      <c r="E17" s="81">
        <v>1873.7</v>
      </c>
      <c r="F17" s="81">
        <v>1873.8</v>
      </c>
      <c r="G17" s="94">
        <v>2039.2</v>
      </c>
      <c r="H17" s="99">
        <v>2039.2</v>
      </c>
      <c r="I17" s="72"/>
      <c r="J17" s="72"/>
      <c r="K17" s="72"/>
      <c r="L17" s="72"/>
      <c r="M17" s="72"/>
      <c r="N17" s="72"/>
      <c r="O17" s="72"/>
      <c r="P17" s="25"/>
    </row>
    <row r="18" spans="1:16" s="5" customFormat="1" ht="13.9" customHeight="1">
      <c r="A18" s="102" t="s">
        <v>259</v>
      </c>
      <c r="B18" s="81">
        <v>4583.6000000000004</v>
      </c>
      <c r="C18" s="81">
        <v>3783.9</v>
      </c>
      <c r="D18" s="81">
        <v>7547.5999999999995</v>
      </c>
      <c r="E18" s="81">
        <v>15012.6</v>
      </c>
      <c r="F18" s="81">
        <v>8538.2000000000007</v>
      </c>
      <c r="G18" s="94">
        <v>8200.7999999999993</v>
      </c>
      <c r="H18" s="99">
        <v>9112.7000000000007</v>
      </c>
      <c r="I18" s="72"/>
      <c r="J18" s="72"/>
      <c r="K18" s="72"/>
      <c r="L18" s="72"/>
      <c r="M18" s="72"/>
      <c r="N18" s="72"/>
      <c r="O18" s="72"/>
      <c r="P18" s="25"/>
    </row>
    <row r="19" spans="1:16" s="5" customFormat="1" ht="13.9" customHeight="1">
      <c r="A19" s="102" t="s">
        <v>158</v>
      </c>
      <c r="B19" s="81">
        <v>25000</v>
      </c>
      <c r="C19" s="81">
        <v>25000</v>
      </c>
      <c r="D19" s="81">
        <v>25000</v>
      </c>
      <c r="E19" s="81">
        <v>0</v>
      </c>
      <c r="F19" s="81">
        <v>0</v>
      </c>
      <c r="G19" s="94">
        <v>0</v>
      </c>
      <c r="H19" s="99">
        <v>0</v>
      </c>
      <c r="I19" s="72"/>
      <c r="J19" s="72"/>
      <c r="K19" s="72"/>
      <c r="L19" s="72"/>
      <c r="M19" s="72"/>
      <c r="N19" s="72"/>
      <c r="O19" s="72"/>
      <c r="P19" s="25"/>
    </row>
    <row r="20" spans="1:16" s="5" customFormat="1" ht="13.9" customHeight="1">
      <c r="A20" s="102" t="s">
        <v>24</v>
      </c>
      <c r="B20" s="81">
        <v>46014.1</v>
      </c>
      <c r="C20" s="81">
        <v>23002.1</v>
      </c>
      <c r="D20" s="81">
        <v>23007</v>
      </c>
      <c r="E20" s="81">
        <v>0</v>
      </c>
      <c r="F20" s="81">
        <v>0</v>
      </c>
      <c r="G20" s="94">
        <v>0</v>
      </c>
      <c r="H20" s="99">
        <v>0</v>
      </c>
      <c r="I20" s="72"/>
      <c r="J20" s="72"/>
      <c r="K20" s="72"/>
      <c r="L20" s="72"/>
      <c r="M20" s="72"/>
      <c r="N20" s="72"/>
      <c r="O20" s="72"/>
      <c r="P20" s="25"/>
    </row>
    <row r="21" spans="1:16" s="5" customFormat="1" ht="13.9" customHeight="1">
      <c r="A21" s="102" t="s">
        <v>336</v>
      </c>
      <c r="B21" s="81">
        <v>24394</v>
      </c>
      <c r="C21" s="81">
        <v>27035.8</v>
      </c>
      <c r="D21" s="81">
        <v>19159.099999999999</v>
      </c>
      <c r="E21" s="81">
        <v>0</v>
      </c>
      <c r="F21" s="81">
        <v>0</v>
      </c>
      <c r="G21" s="94">
        <v>0</v>
      </c>
      <c r="H21" s="99">
        <v>0</v>
      </c>
      <c r="I21" s="72"/>
      <c r="J21" s="72"/>
      <c r="K21" s="72"/>
      <c r="L21" s="72"/>
      <c r="M21" s="72"/>
      <c r="N21" s="72"/>
      <c r="O21" s="72"/>
      <c r="P21" s="25"/>
    </row>
    <row r="22" spans="1:16" s="5" customFormat="1" ht="13.9" customHeight="1">
      <c r="A22" s="102" t="s">
        <v>325</v>
      </c>
      <c r="B22" s="81">
        <v>0</v>
      </c>
      <c r="C22" s="81">
        <v>0</v>
      </c>
      <c r="D22" s="81">
        <v>0</v>
      </c>
      <c r="E22" s="81">
        <v>83000</v>
      </c>
      <c r="F22" s="81">
        <v>86400</v>
      </c>
      <c r="G22" s="94">
        <v>86400</v>
      </c>
      <c r="H22" s="99">
        <v>89900</v>
      </c>
      <c r="I22" s="72"/>
      <c r="J22" s="72"/>
      <c r="K22" s="72"/>
      <c r="L22" s="72"/>
      <c r="M22" s="72"/>
      <c r="N22" s="72"/>
      <c r="O22" s="72"/>
      <c r="P22" s="25"/>
    </row>
    <row r="23" spans="1:16" s="5" customFormat="1" ht="13.9" customHeight="1">
      <c r="A23" s="102" t="s">
        <v>326</v>
      </c>
      <c r="B23" s="81">
        <v>0</v>
      </c>
      <c r="C23" s="81">
        <v>0</v>
      </c>
      <c r="D23" s="81">
        <v>0</v>
      </c>
      <c r="E23" s="81">
        <v>0</v>
      </c>
      <c r="F23" s="81">
        <v>7500</v>
      </c>
      <c r="G23" s="94">
        <v>30000</v>
      </c>
      <c r="H23" s="99">
        <v>30000</v>
      </c>
      <c r="I23" s="72"/>
      <c r="J23" s="72"/>
      <c r="K23" s="72"/>
      <c r="L23" s="72"/>
      <c r="M23" s="72"/>
      <c r="N23" s="72"/>
      <c r="O23" s="72"/>
      <c r="P23" s="25"/>
    </row>
    <row r="24" spans="1:16" s="5" customFormat="1" ht="13.9" customHeight="1">
      <c r="A24" s="102" t="s">
        <v>109</v>
      </c>
      <c r="B24" s="81">
        <v>2316.8000000000002</v>
      </c>
      <c r="C24" s="81">
        <v>1466</v>
      </c>
      <c r="D24" s="81">
        <v>4325.3</v>
      </c>
      <c r="E24" s="81">
        <v>72338.100000000006</v>
      </c>
      <c r="F24" s="81">
        <v>10597.199999999999</v>
      </c>
      <c r="G24" s="94">
        <v>1197.7</v>
      </c>
      <c r="H24" s="99">
        <v>5937.6</v>
      </c>
      <c r="I24" s="72"/>
      <c r="J24" s="72"/>
      <c r="K24" s="72"/>
      <c r="L24" s="72"/>
      <c r="M24" s="72"/>
      <c r="N24" s="72"/>
      <c r="O24" s="72"/>
      <c r="P24" s="25"/>
    </row>
    <row r="25" spans="1:16" s="5" customFormat="1" ht="14.45" customHeight="1" thickBot="1">
      <c r="A25" s="103" t="s">
        <v>233</v>
      </c>
      <c r="B25" s="82">
        <f t="array" ref="B25">SUM(B5:B24)</f>
        <v>296503.90000000002</v>
      </c>
      <c r="C25" s="82">
        <f t="array" ref="C25">SUM(C5:C24)</f>
        <v>256023.80000000002</v>
      </c>
      <c r="D25" s="82">
        <f t="array" ref="D25">SUM(D5:D24)</f>
        <v>244535.69999999998</v>
      </c>
      <c r="E25" s="82">
        <f t="array" ref="E25">SUM(E5:E24)</f>
        <v>350701.80000000005</v>
      </c>
      <c r="F25" s="82">
        <f t="array" ref="F25">SUM(F5:F24)</f>
        <v>313217.5</v>
      </c>
      <c r="G25" s="95">
        <f t="array" ref="G25">SUM(G5:G24)</f>
        <v>292439.39999999997</v>
      </c>
      <c r="H25" s="100">
        <f t="array" ref="H25">SUM(H5:H24)</f>
        <v>320344.19999999995</v>
      </c>
      <c r="I25" s="72"/>
      <c r="J25" s="72"/>
      <c r="K25" s="72"/>
      <c r="L25" s="72"/>
      <c r="M25" s="72"/>
      <c r="N25" s="72"/>
      <c r="O25" s="72"/>
      <c r="P25" s="25"/>
    </row>
    <row r="26" spans="1:16" ht="7.15" customHeight="1" thickTop="1">
      <c r="A26" s="57"/>
      <c r="B26" s="58"/>
      <c r="C26" s="58"/>
      <c r="D26" s="58"/>
      <c r="E26" s="58"/>
      <c r="F26" s="58"/>
      <c r="G26" s="58"/>
      <c r="H26" s="58"/>
    </row>
  </sheetData>
  <customSheetViews>
    <customSheetView guid="{7AEBF0C5-8149-4E3C-AD6E-EA586E9CAE29}" scale="90" showPageBreaks="1" fitToPage="1" printArea="1" hiddenColumns="1" topLeftCell="B55">
      <selection activeCell="K27" sqref="K27"/>
      <rowBreaks count="1" manualBreakCount="1">
        <brk id="47" max="16383" man="1"/>
      </rowBreaks>
      <pageMargins left="0.39370078740157483" right="0.39370078740157483" top="0.39370078740157483" bottom="0.39370078740157483" header="0.51181102362204722" footer="0.51181102362204722"/>
      <pageSetup scale="62" orientation="landscape" r:id="rId1"/>
      <headerFooter alignWithMargins="0"/>
    </customSheetView>
    <customSheetView guid="{6DAC9F00-70BA-4F05-ACC4-6962A67EAE0E}" showAutoFilter="1" topLeftCell="A11">
      <selection activeCell="C40" sqref="C40"/>
      <rowBreaks count="1" manualBreakCount="1">
        <brk id="41" max="16383" man="1"/>
      </rowBreaks>
      <pageMargins left="0.39370078740157483" right="0.39370078740157483" top="0.39370078740157483" bottom="0.39370078740157483" header="0.51181102362204722" footer="0.51181102362204722"/>
      <pageSetup scale="91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sqref="A1:A65536"/>
      <rowBreaks count="1" manualBreakCount="1">
        <brk id="39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>
      <selection activeCell="B1" sqref="B1:F1"/>
      <rowBreaks count="2" manualBreakCount="2">
        <brk id="39" max="16383" man="1"/>
        <brk id="94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7" fitToHeight="0" orientation="portrait" r:id="rId5"/>
  <headerFooter alignWithMargins="0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26"/>
  <sheetViews>
    <sheetView view="pageBreakPreview" zoomScaleNormal="100" zoomScaleSheetLayoutView="100" workbookViewId="0">
      <selection activeCell="F31" sqref="F31"/>
    </sheetView>
  </sheetViews>
  <sheetFormatPr baseColWidth="10" defaultRowHeight="12.75"/>
  <cols>
    <col min="1" max="1" width="39.85546875" customWidth="1"/>
    <col min="2" max="5" width="9.42578125" bestFit="1" customWidth="1"/>
    <col min="6" max="6" width="9.5703125" customWidth="1"/>
    <col min="7" max="8" width="9.42578125" bestFit="1" customWidth="1"/>
  </cols>
  <sheetData>
    <row r="1" spans="1:8">
      <c r="A1" s="64" t="s">
        <v>274</v>
      </c>
      <c r="B1" s="58"/>
      <c r="C1" s="58"/>
      <c r="D1" s="58"/>
      <c r="E1" s="58"/>
      <c r="F1" s="58"/>
      <c r="G1" s="58"/>
      <c r="H1" s="58"/>
    </row>
    <row r="2" spans="1:8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232</v>
      </c>
      <c r="B4" s="81"/>
      <c r="C4" s="81"/>
      <c r="D4" s="81"/>
      <c r="E4" s="81"/>
      <c r="F4" s="81"/>
      <c r="G4" s="94"/>
      <c r="H4" s="99"/>
    </row>
    <row r="5" spans="1:8">
      <c r="A5" s="102" t="s">
        <v>156</v>
      </c>
      <c r="B5" s="81">
        <v>17773.099999999999</v>
      </c>
      <c r="C5" s="81">
        <v>19877.099999999999</v>
      </c>
      <c r="D5" s="81">
        <v>16813.3</v>
      </c>
      <c r="E5" s="81">
        <v>13086.1</v>
      </c>
      <c r="F5" s="81">
        <v>12316.1</v>
      </c>
      <c r="G5" s="94">
        <v>12316.1</v>
      </c>
      <c r="H5" s="99">
        <v>11112.4</v>
      </c>
    </row>
    <row r="6" spans="1:8">
      <c r="A6" s="102" t="s">
        <v>157</v>
      </c>
      <c r="B6" s="81">
        <v>0</v>
      </c>
      <c r="C6" s="81">
        <v>0</v>
      </c>
      <c r="D6" s="81">
        <v>0</v>
      </c>
      <c r="E6" s="81">
        <v>0</v>
      </c>
      <c r="F6" s="81">
        <v>0</v>
      </c>
      <c r="G6" s="94">
        <v>0</v>
      </c>
      <c r="H6" s="99">
        <v>0</v>
      </c>
    </row>
    <row r="7" spans="1:8">
      <c r="A7" s="102" t="s">
        <v>223</v>
      </c>
      <c r="B7" s="81">
        <v>24807.200000000001</v>
      </c>
      <c r="C7" s="81">
        <v>17526.7</v>
      </c>
      <c r="D7" s="81">
        <v>24736.2</v>
      </c>
      <c r="E7" s="81">
        <v>24736.2</v>
      </c>
      <c r="F7" s="81">
        <v>24736.2</v>
      </c>
      <c r="G7" s="94">
        <v>24736.2</v>
      </c>
      <c r="H7" s="99">
        <v>24736.2</v>
      </c>
    </row>
    <row r="8" spans="1:8">
      <c r="A8" s="102" t="s">
        <v>332</v>
      </c>
      <c r="B8" s="81">
        <v>0</v>
      </c>
      <c r="C8" s="81">
        <v>0</v>
      </c>
      <c r="D8" s="81">
        <v>0</v>
      </c>
      <c r="E8" s="81">
        <v>0</v>
      </c>
      <c r="F8" s="81">
        <v>0</v>
      </c>
      <c r="G8" s="94">
        <v>0</v>
      </c>
      <c r="H8" s="99">
        <v>0</v>
      </c>
    </row>
    <row r="9" spans="1:8">
      <c r="A9" s="102" t="s">
        <v>159</v>
      </c>
      <c r="B9" s="81">
        <v>1298.8</v>
      </c>
      <c r="C9" s="81">
        <v>2647.7</v>
      </c>
      <c r="D9" s="81">
        <v>2610.4</v>
      </c>
      <c r="E9" s="81">
        <v>0</v>
      </c>
      <c r="F9" s="81">
        <v>0</v>
      </c>
      <c r="G9" s="94">
        <v>0</v>
      </c>
      <c r="H9" s="99">
        <v>0</v>
      </c>
    </row>
    <row r="10" spans="1:8">
      <c r="A10" s="102" t="s">
        <v>130</v>
      </c>
      <c r="B10" s="81">
        <v>36220.300000000003</v>
      </c>
      <c r="C10" s="81">
        <v>37059.599999999999</v>
      </c>
      <c r="D10" s="81">
        <v>35740.6</v>
      </c>
      <c r="E10" s="81">
        <v>37097.599999999999</v>
      </c>
      <c r="F10" s="81">
        <v>35300</v>
      </c>
      <c r="G10" s="94">
        <v>35300</v>
      </c>
      <c r="H10" s="99">
        <v>36200</v>
      </c>
    </row>
    <row r="11" spans="1:8">
      <c r="A11" s="102" t="s">
        <v>162</v>
      </c>
      <c r="B11" s="81">
        <v>8539</v>
      </c>
      <c r="C11" s="81">
        <v>4912.7</v>
      </c>
      <c r="D11" s="81">
        <v>2860.9</v>
      </c>
      <c r="E11" s="81">
        <v>2598.5</v>
      </c>
      <c r="F11" s="81">
        <v>10454</v>
      </c>
      <c r="G11" s="94">
        <v>7454</v>
      </c>
      <c r="H11" s="99">
        <v>15029</v>
      </c>
    </row>
    <row r="12" spans="1:8">
      <c r="A12" s="102" t="s">
        <v>94</v>
      </c>
      <c r="B12" s="81">
        <v>0</v>
      </c>
      <c r="C12" s="81">
        <v>57.3</v>
      </c>
      <c r="D12" s="81">
        <v>39.4</v>
      </c>
      <c r="E12" s="81">
        <v>824.3</v>
      </c>
      <c r="F12" s="81">
        <v>17550</v>
      </c>
      <c r="G12" s="94">
        <v>0</v>
      </c>
      <c r="H12" s="99">
        <v>0</v>
      </c>
    </row>
    <row r="13" spans="1:8">
      <c r="A13" s="102" t="s">
        <v>163</v>
      </c>
      <c r="B13" s="81">
        <v>0</v>
      </c>
      <c r="C13" s="81">
        <v>0</v>
      </c>
      <c r="D13" s="81">
        <v>0</v>
      </c>
      <c r="E13" s="81">
        <v>0</v>
      </c>
      <c r="F13" s="81">
        <v>0</v>
      </c>
      <c r="G13" s="94">
        <v>0</v>
      </c>
      <c r="H13" s="99">
        <v>0</v>
      </c>
    </row>
    <row r="14" spans="1:8">
      <c r="A14" s="102" t="s">
        <v>335</v>
      </c>
      <c r="B14" s="81">
        <v>0</v>
      </c>
      <c r="C14" s="81">
        <v>0</v>
      </c>
      <c r="D14" s="81">
        <v>0</v>
      </c>
      <c r="E14" s="81">
        <v>0</v>
      </c>
      <c r="F14" s="81">
        <v>0</v>
      </c>
      <c r="G14" s="94">
        <v>0</v>
      </c>
      <c r="H14" s="99">
        <v>0</v>
      </c>
    </row>
    <row r="15" spans="1:8">
      <c r="A15" s="102" t="s">
        <v>160</v>
      </c>
      <c r="B15" s="81">
        <v>0</v>
      </c>
      <c r="C15" s="81">
        <v>0</v>
      </c>
      <c r="D15" s="81">
        <v>0</v>
      </c>
      <c r="E15" s="81">
        <v>0</v>
      </c>
      <c r="F15" s="81">
        <v>0</v>
      </c>
      <c r="G15" s="94">
        <v>0</v>
      </c>
      <c r="H15" s="99">
        <v>0</v>
      </c>
    </row>
    <row r="16" spans="1:8">
      <c r="A16" s="102" t="s">
        <v>161</v>
      </c>
      <c r="B16" s="81">
        <v>9325.9</v>
      </c>
      <c r="C16" s="81">
        <v>12874.1</v>
      </c>
      <c r="D16" s="81">
        <v>7366.4</v>
      </c>
      <c r="E16" s="81">
        <v>12966.6</v>
      </c>
      <c r="F16" s="81">
        <v>19225.400000000001</v>
      </c>
      <c r="G16" s="94">
        <v>6033.9</v>
      </c>
      <c r="H16" s="99">
        <v>7628.9</v>
      </c>
    </row>
    <row r="17" spans="1:8">
      <c r="A17" s="102" t="s">
        <v>203</v>
      </c>
      <c r="B17" s="81">
        <v>0</v>
      </c>
      <c r="C17" s="81">
        <v>0</v>
      </c>
      <c r="D17" s="81">
        <v>0</v>
      </c>
      <c r="E17" s="81">
        <v>0</v>
      </c>
      <c r="F17" s="81">
        <v>0</v>
      </c>
      <c r="G17" s="94">
        <v>0</v>
      </c>
      <c r="H17" s="99">
        <v>0</v>
      </c>
    </row>
    <row r="18" spans="1:8">
      <c r="A18" s="102" t="s">
        <v>259</v>
      </c>
      <c r="B18" s="81">
        <v>6057.8</v>
      </c>
      <c r="C18" s="81">
        <v>467.3</v>
      </c>
      <c r="D18" s="81">
        <v>4761.2</v>
      </c>
      <c r="E18" s="81">
        <v>11514.7</v>
      </c>
      <c r="F18" s="81">
        <v>5521.9000000000005</v>
      </c>
      <c r="G18" s="94">
        <v>5409.4000000000005</v>
      </c>
      <c r="H18" s="99">
        <v>5711.2</v>
      </c>
    </row>
    <row r="19" spans="1:8">
      <c r="A19" s="102" t="s">
        <v>336</v>
      </c>
      <c r="B19" s="81">
        <v>17479.3</v>
      </c>
      <c r="C19" s="81">
        <v>17526.2</v>
      </c>
      <c r="D19" s="81">
        <v>17922.8</v>
      </c>
      <c r="E19" s="81">
        <v>0</v>
      </c>
      <c r="F19" s="81">
        <v>0</v>
      </c>
      <c r="G19" s="94">
        <v>0</v>
      </c>
      <c r="H19" s="99">
        <v>0</v>
      </c>
    </row>
    <row r="20" spans="1:8">
      <c r="A20" s="102" t="s">
        <v>158</v>
      </c>
      <c r="B20" s="81">
        <v>25000</v>
      </c>
      <c r="C20" s="81">
        <v>25000</v>
      </c>
      <c r="D20" s="81">
        <v>25000</v>
      </c>
      <c r="E20" s="81">
        <v>0</v>
      </c>
      <c r="F20" s="81">
        <v>0</v>
      </c>
      <c r="G20" s="94">
        <v>0</v>
      </c>
      <c r="H20" s="99">
        <v>0</v>
      </c>
    </row>
    <row r="21" spans="1:8">
      <c r="A21" s="102" t="s">
        <v>24</v>
      </c>
      <c r="B21" s="81">
        <v>46014.1</v>
      </c>
      <c r="C21" s="81">
        <v>23002.1</v>
      </c>
      <c r="D21" s="81">
        <v>23007</v>
      </c>
      <c r="E21" s="81">
        <v>0</v>
      </c>
      <c r="F21" s="81">
        <v>0</v>
      </c>
      <c r="G21" s="94">
        <v>0</v>
      </c>
      <c r="H21" s="99">
        <v>0</v>
      </c>
    </row>
    <row r="22" spans="1:8">
      <c r="A22" s="102" t="s">
        <v>325</v>
      </c>
      <c r="B22" s="81">
        <v>0</v>
      </c>
      <c r="C22" s="81">
        <v>0</v>
      </c>
      <c r="D22" s="81">
        <v>0</v>
      </c>
      <c r="E22" s="81">
        <v>83000</v>
      </c>
      <c r="F22" s="81">
        <v>86400</v>
      </c>
      <c r="G22" s="94">
        <v>86400</v>
      </c>
      <c r="H22" s="99">
        <v>89900</v>
      </c>
    </row>
    <row r="23" spans="1:8">
      <c r="A23" s="102" t="s">
        <v>326</v>
      </c>
      <c r="B23" s="81">
        <v>0</v>
      </c>
      <c r="C23" s="81">
        <v>0</v>
      </c>
      <c r="D23" s="81">
        <v>0</v>
      </c>
      <c r="E23" s="81">
        <v>0</v>
      </c>
      <c r="F23" s="81">
        <v>500</v>
      </c>
      <c r="G23" s="94">
        <v>3000</v>
      </c>
      <c r="H23" s="99">
        <v>500</v>
      </c>
    </row>
    <row r="24" spans="1:8">
      <c r="A24" s="102" t="s">
        <v>109</v>
      </c>
      <c r="B24" s="81">
        <v>1915.3000000000002</v>
      </c>
      <c r="C24" s="81">
        <v>1256.3000000000002</v>
      </c>
      <c r="D24" s="81">
        <v>2961</v>
      </c>
      <c r="E24" s="81">
        <v>54064.5</v>
      </c>
      <c r="F24" s="81">
        <v>4652.3</v>
      </c>
      <c r="G24" s="94">
        <v>966.5</v>
      </c>
      <c r="H24" s="99">
        <v>1163.4000000000001</v>
      </c>
    </row>
    <row r="25" spans="1:8" ht="13.5" thickBot="1">
      <c r="A25" s="103" t="s">
        <v>233</v>
      </c>
      <c r="B25" s="82">
        <f t="array" ref="B25">SUM(B5:B24)</f>
        <v>194430.80000000002</v>
      </c>
      <c r="C25" s="82">
        <f t="array" ref="C25">SUM(C5:C24)</f>
        <v>162207.1</v>
      </c>
      <c r="D25" s="82">
        <f t="array" ref="D25">SUM(D5:D24)</f>
        <v>163819.19999999998</v>
      </c>
      <c r="E25" s="82">
        <f t="array" ref="E25">SUM(E5:E24)</f>
        <v>239888.5</v>
      </c>
      <c r="F25" s="82">
        <f t="array" ref="F25">SUM(F5:F24)</f>
        <v>216655.9</v>
      </c>
      <c r="G25" s="95">
        <f t="array" ref="G25">SUM(G5:G24)</f>
        <v>181616.09999999998</v>
      </c>
      <c r="H25" s="100">
        <f t="array" ref="H25">SUM(H5:H24)</f>
        <v>191981.1</v>
      </c>
    </row>
    <row r="26" spans="1:8" ht="13.5" thickTop="1">
      <c r="A26" s="57"/>
      <c r="B26" s="58"/>
      <c r="C26" s="58"/>
      <c r="D26" s="58"/>
      <c r="E26" s="58"/>
      <c r="F26" s="58"/>
      <c r="G26" s="58"/>
      <c r="H26" s="58"/>
    </row>
  </sheetData>
  <mergeCells count="2">
    <mergeCell ref="B2:E2"/>
    <mergeCell ref="G2:H2"/>
  </mergeCells>
  <pageMargins left="0.7" right="0.7" top="0.75" bottom="0.75" header="0.3" footer="0.3"/>
  <pageSetup scale="8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26"/>
  <sheetViews>
    <sheetView view="pageBreakPreview" zoomScaleNormal="100" zoomScaleSheetLayoutView="100" workbookViewId="0">
      <selection sqref="A1:XFD1"/>
    </sheetView>
  </sheetViews>
  <sheetFormatPr baseColWidth="10" defaultRowHeight="12.75"/>
  <cols>
    <col min="1" max="1" width="39.85546875" customWidth="1"/>
    <col min="2" max="5" width="9.42578125" bestFit="1" customWidth="1"/>
    <col min="6" max="6" width="9.5703125" customWidth="1"/>
    <col min="7" max="8" width="9.42578125" bestFit="1" customWidth="1"/>
  </cols>
  <sheetData>
    <row r="1" spans="1:8">
      <c r="A1" s="64" t="s">
        <v>275</v>
      </c>
      <c r="B1" s="58"/>
      <c r="C1" s="58"/>
      <c r="D1" s="58"/>
      <c r="E1" s="58"/>
      <c r="F1" s="58"/>
      <c r="G1" s="58"/>
      <c r="H1" s="58"/>
    </row>
    <row r="2" spans="1:8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232</v>
      </c>
      <c r="B4" s="81"/>
      <c r="C4" s="81"/>
      <c r="D4" s="81"/>
      <c r="E4" s="81"/>
      <c r="F4" s="81"/>
      <c r="G4" s="94"/>
      <c r="H4" s="99"/>
    </row>
    <row r="5" spans="1:8">
      <c r="A5" s="102" t="s">
        <v>156</v>
      </c>
      <c r="B5" s="81">
        <v>32403.599999999999</v>
      </c>
      <c r="C5" s="81">
        <v>25796.5</v>
      </c>
      <c r="D5" s="81">
        <v>27391.200000000001</v>
      </c>
      <c r="E5" s="81">
        <v>22368.6</v>
      </c>
      <c r="F5" s="81">
        <v>19946.900000000001</v>
      </c>
      <c r="G5" s="94">
        <v>19946.900000000001</v>
      </c>
      <c r="H5" s="99">
        <v>14189.7</v>
      </c>
    </row>
    <row r="6" spans="1:8">
      <c r="A6" s="102" t="s">
        <v>157</v>
      </c>
      <c r="B6" s="81">
        <v>0</v>
      </c>
      <c r="C6" s="81">
        <v>0</v>
      </c>
      <c r="D6" s="81">
        <v>0</v>
      </c>
      <c r="E6" s="81">
        <v>0</v>
      </c>
      <c r="F6" s="81">
        <v>0</v>
      </c>
      <c r="G6" s="94">
        <v>0</v>
      </c>
      <c r="H6" s="99">
        <v>0</v>
      </c>
    </row>
    <row r="7" spans="1:8">
      <c r="A7" s="102" t="s">
        <v>223</v>
      </c>
      <c r="B7" s="81">
        <v>19897.099999999999</v>
      </c>
      <c r="C7" s="81">
        <v>21138.5</v>
      </c>
      <c r="D7" s="81">
        <v>13464.8</v>
      </c>
      <c r="E7" s="81">
        <v>10969.3</v>
      </c>
      <c r="F7" s="81">
        <v>14050</v>
      </c>
      <c r="G7" s="94">
        <v>21150</v>
      </c>
      <c r="H7" s="99">
        <v>21150</v>
      </c>
    </row>
    <row r="8" spans="1:8">
      <c r="A8" s="102" t="s">
        <v>332</v>
      </c>
      <c r="B8" s="81">
        <v>0</v>
      </c>
      <c r="C8" s="81">
        <v>0</v>
      </c>
      <c r="D8" s="81">
        <v>0</v>
      </c>
      <c r="E8" s="81">
        <v>0</v>
      </c>
      <c r="F8" s="81">
        <v>2000</v>
      </c>
      <c r="G8" s="94">
        <v>2000</v>
      </c>
      <c r="H8" s="99">
        <v>11300</v>
      </c>
    </row>
    <row r="9" spans="1:8">
      <c r="A9" s="102" t="s">
        <v>159</v>
      </c>
      <c r="B9" s="81">
        <v>0</v>
      </c>
      <c r="C9" s="81">
        <v>0</v>
      </c>
      <c r="D9" s="81">
        <v>0</v>
      </c>
      <c r="E9" s="81">
        <v>0</v>
      </c>
      <c r="F9" s="81">
        <v>0</v>
      </c>
      <c r="G9" s="94">
        <v>0</v>
      </c>
      <c r="H9" s="99">
        <v>0</v>
      </c>
    </row>
    <row r="10" spans="1:8">
      <c r="A10" s="102" t="s">
        <v>130</v>
      </c>
      <c r="B10" s="81">
        <v>0</v>
      </c>
      <c r="C10" s="81">
        <v>0</v>
      </c>
      <c r="D10" s="81">
        <v>0</v>
      </c>
      <c r="E10" s="81">
        <v>0</v>
      </c>
      <c r="F10" s="81">
        <v>0</v>
      </c>
      <c r="G10" s="94">
        <v>0</v>
      </c>
      <c r="H10" s="99">
        <v>0</v>
      </c>
    </row>
    <row r="11" spans="1:8">
      <c r="A11" s="102" t="s">
        <v>162</v>
      </c>
      <c r="B11" s="81">
        <v>1513.1</v>
      </c>
      <c r="C11" s="81">
        <v>2286.3000000000002</v>
      </c>
      <c r="D11" s="81">
        <v>352.3</v>
      </c>
      <c r="E11" s="81">
        <v>2209.4</v>
      </c>
      <c r="F11" s="81">
        <v>2899.5</v>
      </c>
      <c r="G11" s="94">
        <v>2899.5</v>
      </c>
      <c r="H11" s="99">
        <v>3724.5</v>
      </c>
    </row>
    <row r="12" spans="1:8">
      <c r="A12" s="102" t="s">
        <v>94</v>
      </c>
      <c r="B12" s="81">
        <v>14393.6</v>
      </c>
      <c r="C12" s="81">
        <v>4318.7</v>
      </c>
      <c r="D12" s="81">
        <v>6519.9</v>
      </c>
      <c r="E12" s="81">
        <v>7757.8</v>
      </c>
      <c r="F12" s="81">
        <v>11863.8</v>
      </c>
      <c r="G12" s="94">
        <v>6464.8</v>
      </c>
      <c r="H12" s="99">
        <v>6464.8</v>
      </c>
    </row>
    <row r="13" spans="1:8">
      <c r="A13" s="102" t="s">
        <v>163</v>
      </c>
      <c r="B13" s="81">
        <v>8420.1</v>
      </c>
      <c r="C13" s="81">
        <v>7695.6</v>
      </c>
      <c r="D13" s="81">
        <v>8633.5</v>
      </c>
      <c r="E13" s="81">
        <v>9504.6</v>
      </c>
      <c r="F13" s="81">
        <v>9171.6</v>
      </c>
      <c r="G13" s="94">
        <v>9194.4</v>
      </c>
      <c r="H13" s="99">
        <v>14233.3</v>
      </c>
    </row>
    <row r="14" spans="1:8">
      <c r="A14" s="102" t="s">
        <v>335</v>
      </c>
      <c r="B14" s="81">
        <v>8869.7000000000007</v>
      </c>
      <c r="C14" s="81">
        <v>9311.2000000000007</v>
      </c>
      <c r="D14" s="81">
        <v>9352.5</v>
      </c>
      <c r="E14" s="81">
        <v>8903.7000000000007</v>
      </c>
      <c r="F14" s="81">
        <v>9366.7999999999993</v>
      </c>
      <c r="G14" s="94">
        <v>9000</v>
      </c>
      <c r="H14" s="99">
        <v>10000</v>
      </c>
    </row>
    <row r="15" spans="1:8">
      <c r="A15" s="102" t="s">
        <v>160</v>
      </c>
      <c r="B15" s="81">
        <v>8442.2999999999993</v>
      </c>
      <c r="C15" s="81">
        <v>8060.8</v>
      </c>
      <c r="D15" s="81">
        <v>7609.5</v>
      </c>
      <c r="E15" s="81">
        <v>8227.2999999999993</v>
      </c>
      <c r="F15" s="81">
        <v>9332.9</v>
      </c>
      <c r="G15" s="94">
        <v>8070.9</v>
      </c>
      <c r="H15" s="99">
        <v>7585.9</v>
      </c>
    </row>
    <row r="16" spans="1:8">
      <c r="A16" s="102" t="s">
        <v>161</v>
      </c>
      <c r="B16" s="81">
        <v>273.2</v>
      </c>
      <c r="C16" s="81">
        <v>140</v>
      </c>
      <c r="D16" s="81">
        <v>5.9</v>
      </c>
      <c r="E16" s="81">
        <v>17227.5</v>
      </c>
      <c r="F16" s="81">
        <v>95.1</v>
      </c>
      <c r="G16" s="94">
        <v>35</v>
      </c>
      <c r="H16" s="99">
        <v>0</v>
      </c>
    </row>
    <row r="17" spans="1:8">
      <c r="A17" s="102" t="s">
        <v>203</v>
      </c>
      <c r="B17" s="81">
        <v>2018.3</v>
      </c>
      <c r="C17" s="81">
        <v>2033.2</v>
      </c>
      <c r="D17" s="81">
        <v>1999.8</v>
      </c>
      <c r="E17" s="81">
        <v>1873.7</v>
      </c>
      <c r="F17" s="81">
        <v>1873.8</v>
      </c>
      <c r="G17" s="94">
        <v>2039.2</v>
      </c>
      <c r="H17" s="99">
        <v>2039.2</v>
      </c>
    </row>
    <row r="18" spans="1:8">
      <c r="A18" s="102" t="s">
        <v>259</v>
      </c>
      <c r="B18" s="81">
        <v>-1474.2</v>
      </c>
      <c r="C18" s="81">
        <v>3316.6</v>
      </c>
      <c r="D18" s="81">
        <v>2786.4</v>
      </c>
      <c r="E18" s="81">
        <v>3497.7999999999997</v>
      </c>
      <c r="F18" s="81">
        <v>3016.2999999999997</v>
      </c>
      <c r="G18" s="94">
        <v>2791.3999999999996</v>
      </c>
      <c r="H18" s="99">
        <v>3401.5</v>
      </c>
    </row>
    <row r="19" spans="1:8">
      <c r="A19" s="102" t="s">
        <v>158</v>
      </c>
      <c r="B19" s="81">
        <v>0</v>
      </c>
      <c r="C19" s="81">
        <v>0</v>
      </c>
      <c r="D19" s="81">
        <v>0</v>
      </c>
      <c r="E19" s="81">
        <v>0</v>
      </c>
      <c r="F19" s="81">
        <v>0</v>
      </c>
      <c r="G19" s="94">
        <v>0</v>
      </c>
      <c r="H19" s="99">
        <v>0</v>
      </c>
    </row>
    <row r="20" spans="1:8">
      <c r="A20" s="102" t="s">
        <v>336</v>
      </c>
      <c r="B20" s="81">
        <v>6914.7</v>
      </c>
      <c r="C20" s="81">
        <v>9509.6</v>
      </c>
      <c r="D20" s="81">
        <v>1236.3</v>
      </c>
      <c r="E20" s="81">
        <v>0</v>
      </c>
      <c r="F20" s="81">
        <v>0</v>
      </c>
      <c r="G20" s="94">
        <v>0</v>
      </c>
      <c r="H20" s="99">
        <v>0</v>
      </c>
    </row>
    <row r="21" spans="1:8">
      <c r="A21" s="102" t="s">
        <v>24</v>
      </c>
      <c r="B21" s="81">
        <v>0</v>
      </c>
      <c r="C21" s="81">
        <v>0</v>
      </c>
      <c r="D21" s="81">
        <v>0</v>
      </c>
      <c r="E21" s="81">
        <v>0</v>
      </c>
      <c r="F21" s="81">
        <v>0</v>
      </c>
      <c r="G21" s="94">
        <v>0</v>
      </c>
      <c r="H21" s="99">
        <v>0</v>
      </c>
    </row>
    <row r="22" spans="1:8">
      <c r="A22" s="102" t="s">
        <v>325</v>
      </c>
      <c r="B22" s="81">
        <v>0</v>
      </c>
      <c r="C22" s="81">
        <v>0</v>
      </c>
      <c r="D22" s="81">
        <v>0</v>
      </c>
      <c r="E22" s="81">
        <v>0</v>
      </c>
      <c r="F22" s="81">
        <v>0</v>
      </c>
      <c r="G22" s="94">
        <v>0</v>
      </c>
      <c r="H22" s="99">
        <v>0</v>
      </c>
    </row>
    <row r="23" spans="1:8">
      <c r="A23" s="102" t="s">
        <v>326</v>
      </c>
      <c r="B23" s="81">
        <v>0</v>
      </c>
      <c r="C23" s="81">
        <v>0</v>
      </c>
      <c r="D23" s="81">
        <v>0</v>
      </c>
      <c r="E23" s="81">
        <v>0</v>
      </c>
      <c r="F23" s="81">
        <v>7000</v>
      </c>
      <c r="G23" s="94">
        <v>27000</v>
      </c>
      <c r="H23" s="99">
        <v>29500</v>
      </c>
    </row>
    <row r="24" spans="1:8">
      <c r="A24" s="102" t="s">
        <v>109</v>
      </c>
      <c r="B24" s="81">
        <v>401.4</v>
      </c>
      <c r="C24" s="81">
        <v>209.7</v>
      </c>
      <c r="D24" s="81">
        <v>1364.2</v>
      </c>
      <c r="E24" s="81">
        <v>18273.599999999999</v>
      </c>
      <c r="F24" s="81">
        <v>5944.9000000000005</v>
      </c>
      <c r="G24" s="94">
        <v>231.2</v>
      </c>
      <c r="H24" s="99">
        <v>4774.2</v>
      </c>
    </row>
    <row r="25" spans="1:8" ht="13.5" thickBot="1">
      <c r="A25" s="103" t="s">
        <v>233</v>
      </c>
      <c r="B25" s="82">
        <f t="array" ref="B25">SUM(B5:B24)</f>
        <v>102072.9</v>
      </c>
      <c r="C25" s="82">
        <f t="array" ref="C25">SUM(C5:C24)</f>
        <v>93816.700000000012</v>
      </c>
      <c r="D25" s="82">
        <f t="array" ref="D25">SUM(D5:D24)</f>
        <v>80716.3</v>
      </c>
      <c r="E25" s="82">
        <f t="array" ref="E25">SUM(E5:E24)</f>
        <v>110813.29999999999</v>
      </c>
      <c r="F25" s="82">
        <f t="array" ref="F25">SUM(F5:F24)</f>
        <v>96561.599999999991</v>
      </c>
      <c r="G25" s="95">
        <f t="array" ref="G25">SUM(G5:G24)</f>
        <v>110823.29999999999</v>
      </c>
      <c r="H25" s="100">
        <f t="array" ref="H25">SUM(H5:H24)</f>
        <v>128363.09999999999</v>
      </c>
    </row>
    <row r="26" spans="1:8" ht="13.5" thickTop="1">
      <c r="A26" s="10"/>
      <c r="B26" s="22"/>
      <c r="C26" s="22"/>
      <c r="D26" s="22"/>
      <c r="E26" s="22"/>
      <c r="F26" s="22"/>
      <c r="G26" s="22"/>
      <c r="H26" s="22"/>
    </row>
  </sheetData>
  <mergeCells count="2">
    <mergeCell ref="B2:E2"/>
    <mergeCell ref="G2:H2"/>
  </mergeCells>
  <pageMargins left="0.7" right="0.7" top="0.75" bottom="0.75" header="0.3" footer="0.3"/>
  <pageSetup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tabColor theme="0"/>
    <pageSetUpPr fitToPage="1"/>
  </sheetPr>
  <dimension ref="A1:P8"/>
  <sheetViews>
    <sheetView view="pageBreakPreview" zoomScaleNormal="100" zoomScaleSheetLayoutView="100" workbookViewId="0">
      <selection sqref="A1:A1048576"/>
    </sheetView>
  </sheetViews>
  <sheetFormatPr baseColWidth="10" defaultColWidth="11.5703125" defaultRowHeight="15" customHeight="1"/>
  <cols>
    <col min="1" max="1" width="35.28515625" style="10" bestFit="1" customWidth="1"/>
    <col min="2" max="5" width="9.42578125" style="22" bestFit="1" customWidth="1"/>
    <col min="6" max="6" width="9.5703125" style="22" customWidth="1"/>
    <col min="7" max="8" width="9.42578125" style="22" bestFit="1" customWidth="1"/>
    <col min="9" max="11" width="11.7109375" style="22" bestFit="1" customWidth="1"/>
    <col min="12" max="12" width="11.7109375" style="22" customWidth="1"/>
    <col min="13" max="15" width="11.7109375" style="22" bestFit="1" customWidth="1"/>
    <col min="16" max="16384" width="11.5703125" style="10"/>
  </cols>
  <sheetData>
    <row r="1" spans="1:16" ht="15" customHeight="1">
      <c r="A1" s="64" t="s">
        <v>276</v>
      </c>
      <c r="B1" s="58"/>
      <c r="C1" s="58"/>
      <c r="D1" s="58"/>
      <c r="E1" s="58"/>
      <c r="F1" s="58"/>
      <c r="G1" s="58"/>
      <c r="H1" s="58"/>
    </row>
    <row r="2" spans="1:16" s="5" customFormat="1" ht="13.9" customHeight="1">
      <c r="A2" s="96"/>
      <c r="B2" s="242" t="s">
        <v>106</v>
      </c>
      <c r="C2" s="243"/>
      <c r="D2" s="243"/>
      <c r="E2" s="243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115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164</v>
      </c>
      <c r="B5" s="81">
        <v>409.8</v>
      </c>
      <c r="C5" s="81">
        <v>242.3</v>
      </c>
      <c r="D5" s="81">
        <v>236.6</v>
      </c>
      <c r="E5" s="81">
        <v>8215.2000000000007</v>
      </c>
      <c r="F5" s="81">
        <v>8385.7999999999993</v>
      </c>
      <c r="G5" s="94">
        <v>8337</v>
      </c>
      <c r="H5" s="99">
        <v>8553.2999999999993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165</v>
      </c>
      <c r="B6" s="81">
        <v>289424.2</v>
      </c>
      <c r="C6" s="81">
        <v>304446.2</v>
      </c>
      <c r="D6" s="81">
        <v>313800.8</v>
      </c>
      <c r="E6" s="81">
        <v>306179.40000000002</v>
      </c>
      <c r="F6" s="81">
        <v>304324.3</v>
      </c>
      <c r="G6" s="94">
        <v>304529.7</v>
      </c>
      <c r="H6" s="99">
        <v>307984.3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4.45" customHeight="1" thickBot="1">
      <c r="A7" s="103" t="s">
        <v>234</v>
      </c>
      <c r="B7" s="82">
        <f t="array" ref="B7">SUM(ROUND(B5:B6,1))</f>
        <v>289834</v>
      </c>
      <c r="C7" s="82">
        <f t="array" ref="C7">SUM(ROUND(C5:C6,1))</f>
        <v>304688.5</v>
      </c>
      <c r="D7" s="82">
        <f t="array" ref="D7">SUM(ROUND(D5:D6,1))</f>
        <v>314037.39999999997</v>
      </c>
      <c r="E7" s="82">
        <f t="array" ref="E7">SUM(ROUND(E5:E6,1))</f>
        <v>314394.60000000003</v>
      </c>
      <c r="F7" s="82">
        <f t="array" ref="F7">SUM(ROUND(F5:F6,1))</f>
        <v>312710.09999999998</v>
      </c>
      <c r="G7" s="95">
        <f t="array" ref="G7">SUM(ROUND(G5:G6,1))</f>
        <v>312866.7</v>
      </c>
      <c r="H7" s="100">
        <f t="array" ref="H7">SUM(ROUND(H5:H6,1))</f>
        <v>316537.59999999998</v>
      </c>
      <c r="I7" s="72"/>
      <c r="J7" s="72"/>
      <c r="K7" s="72"/>
      <c r="L7" s="72"/>
      <c r="M7" s="72"/>
      <c r="N7" s="72"/>
      <c r="O7" s="72"/>
      <c r="P7" s="25"/>
    </row>
    <row r="8" spans="1:16" ht="7.15" customHeight="1" thickTop="1">
      <c r="A8" s="55"/>
      <c r="B8" s="58"/>
      <c r="C8" s="58"/>
      <c r="D8" s="58"/>
      <c r="E8" s="58"/>
      <c r="F8" s="58"/>
      <c r="G8" s="58"/>
      <c r="H8" s="58"/>
    </row>
  </sheetData>
  <customSheetViews>
    <customSheetView guid="{7AEBF0C5-8149-4E3C-AD6E-EA586E9CAE29}" scale="90" showPageBreaks="1" fitToPage="1" printArea="1" hiddenColumns="1" topLeftCell="B10">
      <selection activeCell="J22" sqref="J22:J23"/>
      <pageMargins left="0.39370078740157483" right="0.39370078740157483" top="0.39370078740157483" bottom="0.39370078740157483" header="0.51181102362204722" footer="0.51181102362204722"/>
      <pageSetup scale="99" orientation="portrait" r:id="rId1"/>
      <headerFooter alignWithMargins="0"/>
    </customSheetView>
    <customSheetView guid="{6DAC9F00-70BA-4F05-ACC4-6962A67EAE0E}" fitToPage="1" showAutoFilter="1">
      <selection activeCell="C14" sqref="C14"/>
      <pageMargins left="0.39370078740157483" right="0.39370078740157483" top="0.39370078740157483" bottom="0.39370078740157483" header="0.51181102362204722" footer="0.51181102362204722"/>
      <pageSetup scale="92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9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8"/>
  <sheetViews>
    <sheetView view="pageBreakPreview" zoomScaleNormal="100" zoomScaleSheetLayoutView="100" workbookViewId="0">
      <selection activeCell="K33" sqref="K33"/>
    </sheetView>
  </sheetViews>
  <sheetFormatPr baseColWidth="10" defaultRowHeight="12.75"/>
  <cols>
    <col min="1" max="1" width="35.28515625" bestFit="1" customWidth="1"/>
    <col min="2" max="5" width="9.42578125" bestFit="1" customWidth="1"/>
    <col min="6" max="6" width="9.5703125" customWidth="1"/>
    <col min="7" max="8" width="9.42578125" bestFit="1" customWidth="1"/>
  </cols>
  <sheetData>
    <row r="1" spans="1:8">
      <c r="A1" s="52" t="s">
        <v>277</v>
      </c>
      <c r="B1" s="58"/>
      <c r="C1" s="58"/>
      <c r="D1" s="58"/>
      <c r="E1" s="58"/>
      <c r="F1" s="58"/>
      <c r="G1" s="58"/>
      <c r="H1" s="58"/>
    </row>
    <row r="2" spans="1:8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115</v>
      </c>
      <c r="B4" s="81"/>
      <c r="C4" s="81"/>
      <c r="D4" s="81"/>
      <c r="E4" s="81"/>
      <c r="F4" s="81"/>
      <c r="G4" s="94"/>
      <c r="H4" s="99"/>
    </row>
    <row r="5" spans="1:8">
      <c r="A5" s="102" t="s">
        <v>164</v>
      </c>
      <c r="B5" s="81">
        <v>233.2</v>
      </c>
      <c r="C5" s="81">
        <v>48.8</v>
      </c>
      <c r="D5" s="81">
        <v>48.8</v>
      </c>
      <c r="E5" s="81">
        <v>8000</v>
      </c>
      <c r="F5" s="81">
        <v>8168.8</v>
      </c>
      <c r="G5" s="94">
        <v>8120</v>
      </c>
      <c r="H5" s="99">
        <v>8282.4</v>
      </c>
    </row>
    <row r="6" spans="1:8">
      <c r="A6" s="102" t="s">
        <v>165</v>
      </c>
      <c r="B6" s="81">
        <v>238039.6</v>
      </c>
      <c r="C6" s="81">
        <v>254093.4</v>
      </c>
      <c r="D6" s="81">
        <v>261630.6</v>
      </c>
      <c r="E6" s="81">
        <v>254512.4</v>
      </c>
      <c r="F6" s="81">
        <v>249127.8</v>
      </c>
      <c r="G6" s="94">
        <v>247212.79999999999</v>
      </c>
      <c r="H6" s="99">
        <v>254032</v>
      </c>
    </row>
    <row r="7" spans="1:8" ht="13.5" thickBot="1">
      <c r="A7" s="103" t="s">
        <v>234</v>
      </c>
      <c r="B7" s="82">
        <f t="array" ref="B7">SUM(ROUND(B5:B6,1))</f>
        <v>238272.80000000002</v>
      </c>
      <c r="C7" s="82">
        <f t="array" ref="C7">SUM(ROUND(C5:C6,1))</f>
        <v>254142.19999999998</v>
      </c>
      <c r="D7" s="82">
        <f t="array" ref="D7">SUM(ROUND(D5:D6,1))</f>
        <v>261679.4</v>
      </c>
      <c r="E7" s="82">
        <f t="array" ref="E7">SUM(ROUND(E5:E6,1))</f>
        <v>262512.40000000002</v>
      </c>
      <c r="F7" s="82">
        <f t="array" ref="F7">SUM(ROUND(F5:F6,1))</f>
        <v>257296.59999999998</v>
      </c>
      <c r="G7" s="95">
        <f t="array" ref="G7">SUM(ROUND(G5:G6,1))</f>
        <v>255332.8</v>
      </c>
      <c r="H7" s="100">
        <f t="array" ref="H7">SUM(ROUND(H5:H6,1))</f>
        <v>262314.40000000002</v>
      </c>
    </row>
    <row r="8" spans="1:8" ht="13.5" thickTop="1"/>
  </sheetData>
  <mergeCells count="2">
    <mergeCell ref="B2:E2"/>
    <mergeCell ref="G2:H2"/>
  </mergeCells>
  <pageMargins left="0.7" right="0.7" top="0.75" bottom="0.75" header="0.3" footer="0.3"/>
  <pageSetup scale="8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9"/>
  <sheetViews>
    <sheetView view="pageBreakPreview" zoomScaleNormal="100" zoomScaleSheetLayoutView="100" workbookViewId="0">
      <selection activeCell="N42" sqref="N42"/>
    </sheetView>
  </sheetViews>
  <sheetFormatPr baseColWidth="10" defaultRowHeight="12.75"/>
  <cols>
    <col min="1" max="1" width="35.28515625" bestFit="1" customWidth="1"/>
    <col min="2" max="5" width="9.42578125" bestFit="1" customWidth="1"/>
    <col min="6" max="6" width="9.5703125" customWidth="1"/>
    <col min="7" max="8" width="9.42578125" bestFit="1" customWidth="1"/>
  </cols>
  <sheetData>
    <row r="1" spans="1:8">
      <c r="A1" s="52" t="s">
        <v>278</v>
      </c>
      <c r="B1" s="58"/>
      <c r="C1" s="58"/>
      <c r="D1" s="58"/>
      <c r="E1" s="58"/>
      <c r="F1" s="58"/>
      <c r="G1" s="58"/>
      <c r="H1" s="58"/>
    </row>
    <row r="2" spans="1:8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115</v>
      </c>
      <c r="B4" s="81"/>
      <c r="C4" s="81"/>
      <c r="D4" s="81"/>
      <c r="E4" s="81"/>
      <c r="F4" s="81"/>
      <c r="G4" s="94"/>
      <c r="H4" s="99"/>
    </row>
    <row r="5" spans="1:8">
      <c r="A5" s="102" t="s">
        <v>164</v>
      </c>
      <c r="B5" s="81">
        <v>176.6</v>
      </c>
      <c r="C5" s="81">
        <v>193.5</v>
      </c>
      <c r="D5" s="81">
        <v>187.8</v>
      </c>
      <c r="E5" s="81">
        <v>215.2</v>
      </c>
      <c r="F5" s="81">
        <v>217</v>
      </c>
      <c r="G5" s="94">
        <v>217</v>
      </c>
      <c r="H5" s="99">
        <v>270.89999999999998</v>
      </c>
    </row>
    <row r="6" spans="1:8">
      <c r="A6" s="102" t="s">
        <v>165</v>
      </c>
      <c r="B6" s="81">
        <v>55311.1</v>
      </c>
      <c r="C6" s="81">
        <v>55034.9</v>
      </c>
      <c r="D6" s="81">
        <v>60659.1</v>
      </c>
      <c r="E6" s="81">
        <v>55853.8</v>
      </c>
      <c r="F6" s="81">
        <v>57926.400000000001</v>
      </c>
      <c r="G6" s="94">
        <v>58782.9</v>
      </c>
      <c r="H6" s="99">
        <v>55878.6</v>
      </c>
    </row>
    <row r="7" spans="1:8" ht="13.5" thickBot="1">
      <c r="A7" s="103" t="s">
        <v>234</v>
      </c>
      <c r="B7" s="82">
        <f t="array" ref="B7">SUM(ROUND(B5:B6,1))</f>
        <v>55487.7</v>
      </c>
      <c r="C7" s="82">
        <f t="array" ref="C7">SUM(ROUND(C5:C6,1))</f>
        <v>55228.4</v>
      </c>
      <c r="D7" s="82">
        <f t="array" ref="D7">SUM(ROUND(D5:D6,1))</f>
        <v>60846.9</v>
      </c>
      <c r="E7" s="82">
        <f t="array" ref="E7">SUM(ROUND(E5:E6,1))</f>
        <v>56069</v>
      </c>
      <c r="F7" s="82">
        <f t="array" ref="F7">SUM(ROUND(F5:F6,1))</f>
        <v>58143.4</v>
      </c>
      <c r="G7" s="95">
        <f t="array" ref="G7">SUM(ROUND(G5:G6,1))</f>
        <v>58999.9</v>
      </c>
      <c r="H7" s="100">
        <f t="array" ref="H7">SUM(ROUND(H5:H6,1))</f>
        <v>56149.5</v>
      </c>
    </row>
    <row r="8" spans="1:8" ht="13.5" thickTop="1">
      <c r="A8" s="10"/>
      <c r="B8" s="22"/>
      <c r="C8" s="22"/>
      <c r="D8" s="22"/>
      <c r="E8" s="22"/>
      <c r="F8" s="22"/>
      <c r="G8" s="22"/>
      <c r="H8" s="22"/>
    </row>
    <row r="9" spans="1:8">
      <c r="A9" s="10"/>
      <c r="B9" s="22"/>
      <c r="C9" s="22"/>
      <c r="D9" s="22"/>
      <c r="E9" s="22"/>
      <c r="F9" s="22"/>
      <c r="G9" s="22"/>
      <c r="H9" s="22"/>
    </row>
  </sheetData>
  <mergeCells count="2">
    <mergeCell ref="B2:E2"/>
    <mergeCell ref="G2:H2"/>
  </mergeCells>
  <pageMargins left="0.7" right="0.7" top="0.75" bottom="0.75" header="0.3" footer="0.3"/>
  <pageSetup scale="8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>
    <tabColor theme="0"/>
    <pageSetUpPr fitToPage="1"/>
  </sheetPr>
  <dimension ref="A1:P14"/>
  <sheetViews>
    <sheetView view="pageBreakPreview" zoomScaleNormal="100" zoomScaleSheetLayoutView="100" workbookViewId="0">
      <selection sqref="A1:A1048576"/>
    </sheetView>
  </sheetViews>
  <sheetFormatPr baseColWidth="10" defaultRowHeight="12.75"/>
  <cols>
    <col min="1" max="1" width="37.42578125" bestFit="1" customWidth="1"/>
    <col min="2" max="5" width="9.42578125" style="32" bestFit="1" customWidth="1"/>
    <col min="6" max="6" width="9.42578125" style="32" customWidth="1"/>
    <col min="7" max="8" width="9.42578125" style="32" bestFit="1" customWidth="1"/>
  </cols>
  <sheetData>
    <row r="1" spans="1:16">
      <c r="A1" s="64" t="s">
        <v>55</v>
      </c>
      <c r="B1" s="58"/>
      <c r="C1" s="58"/>
      <c r="D1" s="58"/>
      <c r="E1" s="58"/>
      <c r="F1" s="58"/>
      <c r="G1" s="58"/>
      <c r="H1" s="58"/>
    </row>
    <row r="2" spans="1:16" s="5" customFormat="1" ht="13.9" customHeight="1">
      <c r="A2" s="96"/>
      <c r="B2" s="242" t="s">
        <v>106</v>
      </c>
      <c r="C2" s="243"/>
      <c r="D2" s="243"/>
      <c r="E2" s="243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8" t="s">
        <v>279</v>
      </c>
      <c r="B4" s="81">
        <v>160643.20000000001</v>
      </c>
      <c r="C4" s="81">
        <v>156705.20000000001</v>
      </c>
      <c r="D4" s="81">
        <v>147309</v>
      </c>
      <c r="E4" s="81">
        <v>154959.29999999999</v>
      </c>
      <c r="F4" s="81">
        <v>170205.8</v>
      </c>
      <c r="G4" s="94">
        <v>186021.8</v>
      </c>
      <c r="H4" s="99">
        <v>187022</v>
      </c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280</v>
      </c>
      <c r="B5" s="81">
        <v>17725.099999999999</v>
      </c>
      <c r="C5" s="81">
        <v>14050.9</v>
      </c>
      <c r="D5" s="81">
        <v>16424.099999999999</v>
      </c>
      <c r="E5" s="81">
        <v>17854.599999999999</v>
      </c>
      <c r="F5" s="81">
        <v>19737</v>
      </c>
      <c r="G5" s="94">
        <v>20606.099999999999</v>
      </c>
      <c r="H5" s="99">
        <v>21391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4.45" customHeight="1" thickBot="1">
      <c r="A6" s="103" t="s">
        <v>260</v>
      </c>
      <c r="B6" s="82">
        <v>178368.3</v>
      </c>
      <c r="C6" s="82">
        <v>170756.1</v>
      </c>
      <c r="D6" s="82">
        <v>163733.1</v>
      </c>
      <c r="E6" s="82">
        <v>172813.9</v>
      </c>
      <c r="F6" s="82">
        <v>189942.8</v>
      </c>
      <c r="G6" s="95">
        <v>206627.9</v>
      </c>
      <c r="H6" s="100">
        <v>208413</v>
      </c>
      <c r="I6" s="72"/>
      <c r="J6" s="72"/>
      <c r="K6" s="72"/>
      <c r="L6" s="72"/>
      <c r="M6" s="72"/>
      <c r="N6" s="72"/>
      <c r="O6" s="72"/>
      <c r="P6" s="25"/>
    </row>
    <row r="7" spans="1:16" ht="7.15" customHeight="1" thickTop="1">
      <c r="A7" s="52"/>
      <c r="B7" s="63"/>
      <c r="C7" s="63"/>
      <c r="D7" s="63"/>
      <c r="E7" s="63"/>
      <c r="F7" s="63"/>
      <c r="G7" s="63"/>
      <c r="H7" s="63"/>
    </row>
    <row r="14" spans="1:16">
      <c r="C14" s="32">
        <f>C12+C13</f>
        <v>0</v>
      </c>
    </row>
  </sheetData>
  <customSheetViews>
    <customSheetView guid="{7AEBF0C5-8149-4E3C-AD6E-EA586E9CAE29}" scale="90" showPageBreaks="1" fitToPage="1" printArea="1" hiddenColumns="1" topLeftCell="B7">
      <selection activeCell="J28" sqref="J28"/>
      <pageMargins left="0.78740157499999996" right="0.78740157499999996" top="0.984251969" bottom="0.984251969" header="0.4921259845" footer="0.4921259845"/>
      <pageSetup scale="87" orientation="portrait" r:id="rId1"/>
      <headerFooter alignWithMargins="0">
        <oddFooter>&amp;L&amp;8&amp;Z&amp;F&amp;A</oddFooter>
      </headerFooter>
    </customSheetView>
    <customSheetView guid="{6DAC9F00-70BA-4F05-ACC4-6962A67EAE0E}" fitToPage="1" topLeftCell="A97">
      <selection activeCell="C127" sqref="C127"/>
      <pageMargins left="0.78740157499999996" right="0.78740157499999996" top="0.984251969" bottom="0.984251969" header="0.4921259845" footer="0.4921259845"/>
      <pageSetup scale="39" orientation="portrait" r:id="rId2"/>
      <headerFooter alignWithMargins="0">
        <oddFooter>&amp;L&amp;8&amp;Z&amp;F&amp;A</oddFooter>
      </headerFooter>
    </customSheetView>
    <customSheetView guid="{26A92FCC-B791-423F-B5F8-96704230A5BC}" showPageBreaks="1" fitToPage="1">
      <selection activeCell="B1" sqref="B1:F1"/>
      <pageMargins left="0.78740157499999996" right="0.78740157499999996" top="0.984251969" bottom="0.984251969" header="0.4921259845" footer="0.4921259845"/>
      <pageSetup scale="59" orientation="portrait" r:id="rId3"/>
      <headerFooter alignWithMargins="0">
        <oddFooter>&amp;L&amp;8&amp;Z&amp;F&amp;A</oddFooter>
      </headerFooter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4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>
    <tabColor theme="0"/>
    <pageSetUpPr fitToPage="1"/>
  </sheetPr>
  <dimension ref="A1:P9"/>
  <sheetViews>
    <sheetView view="pageBreakPreview" zoomScaleNormal="100" zoomScaleSheetLayoutView="100" workbookViewId="0">
      <selection sqref="A1:A1048576"/>
    </sheetView>
  </sheetViews>
  <sheetFormatPr baseColWidth="10" defaultColWidth="11.5703125" defaultRowHeight="15" customHeight="1"/>
  <cols>
    <col min="1" max="1" width="30.42578125" style="10" bestFit="1" customWidth="1"/>
    <col min="2" max="5" width="9.42578125" style="22" bestFit="1" customWidth="1"/>
    <col min="6" max="6" width="9.7109375" style="22" customWidth="1"/>
    <col min="7" max="8" width="9.42578125" style="22" bestFit="1" customWidth="1"/>
    <col min="9" max="15" width="11.5703125" style="22"/>
    <col min="16" max="16384" width="11.5703125" style="10"/>
  </cols>
  <sheetData>
    <row r="1" spans="1:16" ht="12.75">
      <c r="A1" s="64" t="s">
        <v>316</v>
      </c>
      <c r="B1" s="58"/>
      <c r="C1" s="58"/>
      <c r="D1" s="58"/>
      <c r="E1" s="58"/>
      <c r="F1" s="58"/>
      <c r="G1" s="58"/>
      <c r="H1" s="58"/>
    </row>
    <row r="2" spans="1:16" s="5" customFormat="1" ht="13.9" customHeight="1">
      <c r="A2" s="96"/>
      <c r="B2" s="242" t="s">
        <v>106</v>
      </c>
      <c r="C2" s="243"/>
      <c r="D2" s="243"/>
      <c r="E2" s="243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116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166</v>
      </c>
      <c r="B5" s="81">
        <v>154583.4</v>
      </c>
      <c r="C5" s="81">
        <v>162554.5</v>
      </c>
      <c r="D5" s="81">
        <v>184330.3</v>
      </c>
      <c r="E5" s="81">
        <v>211276.7</v>
      </c>
      <c r="F5" s="81">
        <v>218730.9</v>
      </c>
      <c r="G5" s="94">
        <v>183730.9</v>
      </c>
      <c r="H5" s="99">
        <v>218730.9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167</v>
      </c>
      <c r="B6" s="81">
        <v>35227.599999999999</v>
      </c>
      <c r="C6" s="81">
        <v>34254.1</v>
      </c>
      <c r="D6" s="81">
        <v>38445.9</v>
      </c>
      <c r="E6" s="81">
        <v>54604.9</v>
      </c>
      <c r="F6" s="81">
        <v>54006</v>
      </c>
      <c r="G6" s="94">
        <v>28803.5</v>
      </c>
      <c r="H6" s="99">
        <v>29686.9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4.45" customHeight="1" thickBot="1">
      <c r="A7" s="103" t="s">
        <v>235</v>
      </c>
      <c r="B7" s="82">
        <f t="array" ref="B7">SUM(B5:B6)</f>
        <v>189811</v>
      </c>
      <c r="C7" s="82">
        <f t="array" ref="C7">SUM(C5:C6)</f>
        <v>196808.6</v>
      </c>
      <c r="D7" s="82">
        <f t="array" ref="D7">SUM(D5:D6)</f>
        <v>222776.19999999998</v>
      </c>
      <c r="E7" s="82">
        <f t="array" ref="E7">SUM(E5:E6)</f>
        <v>265881.60000000003</v>
      </c>
      <c r="F7" s="82">
        <f t="array" ref="F7">SUM(F5:F6)</f>
        <v>272736.90000000002</v>
      </c>
      <c r="G7" s="95">
        <f t="array" ref="G7">SUM(G5:G6)</f>
        <v>212534.39999999999</v>
      </c>
      <c r="H7" s="100">
        <f t="array" ref="H7">SUM(H5:H6)</f>
        <v>248417.8</v>
      </c>
      <c r="I7" s="72"/>
      <c r="J7" s="72"/>
      <c r="K7" s="72"/>
      <c r="L7" s="72"/>
      <c r="M7" s="72"/>
      <c r="N7" s="72"/>
      <c r="O7" s="72"/>
      <c r="P7" s="25"/>
    </row>
    <row r="8" spans="1:16" ht="7.15" customHeight="1" thickTop="1">
      <c r="A8" s="55"/>
      <c r="B8" s="58"/>
      <c r="C8" s="58"/>
      <c r="D8" s="58"/>
      <c r="E8" s="58"/>
      <c r="F8" s="58"/>
      <c r="G8" s="58"/>
      <c r="H8" s="58"/>
    </row>
    <row r="9" spans="1:16" ht="15" customHeight="1">
      <c r="A9" s="9"/>
      <c r="B9" s="23"/>
      <c r="C9" s="23"/>
      <c r="D9" s="23"/>
      <c r="E9" s="23"/>
      <c r="F9" s="23"/>
    </row>
  </sheetData>
  <customSheetViews>
    <customSheetView guid="{7AEBF0C5-8149-4E3C-AD6E-EA586E9CAE29}" scale="90" showPageBreaks="1" fitToPage="1" printArea="1" hiddenColumns="1" topLeftCell="B10">
      <selection activeCell="F31" sqref="F3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6DAC9F00-70BA-4F05-ACC4-6962A67EAE0E}" scale="60" showPageBreaks="1" fitToPage="1" printArea="1" showAutoFilter="1" view="pageBreakPreview">
      <selection activeCell="E14" sqref="E14"/>
      <pageMargins left="0.39370078740157483" right="0.39370078740157483" top="0.39370078740157483" bottom="0.39370078740157483" header="0.51181102362204722" footer="0.51181102362204722"/>
      <pageSetup scale="92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9"/>
  <sheetViews>
    <sheetView view="pageBreakPreview" zoomScaleNormal="100" zoomScaleSheetLayoutView="100" workbookViewId="0">
      <selection activeCell="I31" sqref="I31"/>
    </sheetView>
  </sheetViews>
  <sheetFormatPr baseColWidth="10" defaultRowHeight="12.75"/>
  <cols>
    <col min="1" max="1" width="30.42578125" bestFit="1" customWidth="1"/>
    <col min="2" max="5" width="9.42578125" bestFit="1" customWidth="1"/>
    <col min="6" max="6" width="9.7109375" customWidth="1"/>
    <col min="7" max="8" width="9.42578125" bestFit="1" customWidth="1"/>
  </cols>
  <sheetData>
    <row r="1" spans="1:8">
      <c r="A1" s="52" t="s">
        <v>317</v>
      </c>
      <c r="B1" s="58"/>
      <c r="C1" s="58"/>
      <c r="D1" s="58"/>
      <c r="E1" s="58"/>
      <c r="F1" s="58"/>
      <c r="G1" s="58"/>
      <c r="H1" s="58"/>
    </row>
    <row r="2" spans="1:8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116</v>
      </c>
      <c r="B4" s="81"/>
      <c r="C4" s="81"/>
      <c r="D4" s="81"/>
      <c r="E4" s="81"/>
      <c r="F4" s="81"/>
      <c r="G4" s="94"/>
      <c r="H4" s="99"/>
    </row>
    <row r="5" spans="1:8">
      <c r="A5" s="102" t="s">
        <v>166</v>
      </c>
      <c r="B5" s="81">
        <v>154583.4</v>
      </c>
      <c r="C5" s="81">
        <v>162554.5</v>
      </c>
      <c r="D5" s="81">
        <v>184330.3</v>
      </c>
      <c r="E5" s="81">
        <v>211276.7</v>
      </c>
      <c r="F5" s="81">
        <v>218730.9</v>
      </c>
      <c r="G5" s="94">
        <v>183730.9</v>
      </c>
      <c r="H5" s="99">
        <v>218730.9</v>
      </c>
    </row>
    <row r="6" spans="1:8">
      <c r="A6" s="102" t="s">
        <v>167</v>
      </c>
      <c r="B6" s="81">
        <v>33371.9</v>
      </c>
      <c r="C6" s="81">
        <v>31661.9</v>
      </c>
      <c r="D6" s="81">
        <v>36562.9</v>
      </c>
      <c r="E6" s="81">
        <v>52675.9</v>
      </c>
      <c r="F6" s="81">
        <v>52036.800000000003</v>
      </c>
      <c r="G6" s="94">
        <v>26834.3</v>
      </c>
      <c r="H6" s="99">
        <v>27717.7</v>
      </c>
    </row>
    <row r="7" spans="1:8" ht="13.5" thickBot="1">
      <c r="A7" s="103" t="s">
        <v>235</v>
      </c>
      <c r="B7" s="82">
        <f t="array" ref="B7">SUM(B5:B6)</f>
        <v>187955.3</v>
      </c>
      <c r="C7" s="82">
        <f t="array" ref="C7">SUM(C5:C6)</f>
        <v>194216.4</v>
      </c>
      <c r="D7" s="82">
        <f t="array" ref="D7">SUM(D5:D6)</f>
        <v>220893.19999999998</v>
      </c>
      <c r="E7" s="82">
        <f t="array" ref="E7">SUM(E5:E6)</f>
        <v>263952.60000000003</v>
      </c>
      <c r="F7" s="82">
        <f t="array" ref="F7">SUM(F5:F6)</f>
        <v>270767.7</v>
      </c>
      <c r="G7" s="95">
        <f t="array" ref="G7">SUM(G5:G6)</f>
        <v>210565.19999999998</v>
      </c>
      <c r="H7" s="100">
        <f t="array" ref="H7">SUM(H5:H6)</f>
        <v>246448.6</v>
      </c>
    </row>
    <row r="8" spans="1:8" ht="13.5" thickTop="1">
      <c r="A8" s="55"/>
      <c r="B8" s="58"/>
      <c r="C8" s="58"/>
      <c r="D8" s="58"/>
      <c r="E8" s="58"/>
      <c r="F8" s="58"/>
      <c r="G8" s="58"/>
      <c r="H8" s="58"/>
    </row>
    <row r="9" spans="1:8">
      <c r="A9" s="55"/>
      <c r="B9" s="58"/>
      <c r="C9" s="58"/>
      <c r="D9" s="58"/>
      <c r="E9" s="58"/>
      <c r="F9" s="58"/>
      <c r="G9" s="58"/>
      <c r="H9" s="58"/>
    </row>
  </sheetData>
  <mergeCells count="2">
    <mergeCell ref="B2:E2"/>
    <mergeCell ref="G2:H2"/>
  </mergeCells>
  <pageMargins left="0.7" right="0.7" top="0.75" bottom="0.75" header="0.3" footer="0.3"/>
  <pageSetup scale="9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8"/>
  <sheetViews>
    <sheetView view="pageBreakPreview" zoomScaleNormal="100" zoomScaleSheetLayoutView="100" workbookViewId="0">
      <selection activeCell="I32" sqref="I32"/>
    </sheetView>
  </sheetViews>
  <sheetFormatPr baseColWidth="10" defaultRowHeight="12.75"/>
  <cols>
    <col min="1" max="1" width="30.42578125" bestFit="1" customWidth="1"/>
    <col min="2" max="5" width="9.42578125" bestFit="1" customWidth="1"/>
    <col min="6" max="6" width="9.7109375" customWidth="1"/>
    <col min="7" max="8" width="9.42578125" bestFit="1" customWidth="1"/>
  </cols>
  <sheetData>
    <row r="1" spans="1:8">
      <c r="A1" s="52" t="s">
        <v>318</v>
      </c>
      <c r="B1" s="58"/>
      <c r="C1" s="58"/>
      <c r="D1" s="58"/>
      <c r="E1" s="58"/>
      <c r="F1" s="58"/>
      <c r="G1" s="58"/>
      <c r="H1" s="58"/>
    </row>
    <row r="2" spans="1:8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116</v>
      </c>
      <c r="B4" s="81"/>
      <c r="C4" s="81"/>
      <c r="D4" s="81"/>
      <c r="E4" s="81"/>
      <c r="F4" s="81"/>
      <c r="G4" s="94"/>
      <c r="H4" s="99"/>
    </row>
    <row r="5" spans="1:8">
      <c r="A5" s="102" t="s">
        <v>166</v>
      </c>
      <c r="B5" s="81">
        <v>0</v>
      </c>
      <c r="C5" s="81">
        <v>0</v>
      </c>
      <c r="D5" s="81">
        <v>0</v>
      </c>
      <c r="E5" s="81">
        <v>0</v>
      </c>
      <c r="F5" s="81">
        <v>0</v>
      </c>
      <c r="G5" s="94">
        <v>0</v>
      </c>
      <c r="H5" s="99">
        <v>0</v>
      </c>
    </row>
    <row r="6" spans="1:8">
      <c r="A6" s="102" t="s">
        <v>167</v>
      </c>
      <c r="B6" s="81">
        <v>1855.7</v>
      </c>
      <c r="C6" s="81">
        <v>2592.1999999999998</v>
      </c>
      <c r="D6" s="81">
        <v>1883</v>
      </c>
      <c r="E6" s="81">
        <v>1929</v>
      </c>
      <c r="F6" s="81">
        <v>1969.2</v>
      </c>
      <c r="G6" s="94">
        <v>1969.2</v>
      </c>
      <c r="H6" s="99">
        <v>1969.2</v>
      </c>
    </row>
    <row r="7" spans="1:8" ht="13.5" thickBot="1">
      <c r="A7" s="103" t="s">
        <v>235</v>
      </c>
      <c r="B7" s="82">
        <f t="array" ref="B7">SUM(B5:B6)</f>
        <v>1855.7</v>
      </c>
      <c r="C7" s="82">
        <f t="array" ref="C7">SUM(C5:C6)</f>
        <v>2592.1999999999998</v>
      </c>
      <c r="D7" s="82">
        <f t="array" ref="D7">SUM(D5:D6)</f>
        <v>1883</v>
      </c>
      <c r="E7" s="82">
        <f t="array" ref="E7">SUM(E5:E6)</f>
        <v>1929</v>
      </c>
      <c r="F7" s="82">
        <f t="array" ref="F7">SUM(F5:F6)</f>
        <v>1969.2</v>
      </c>
      <c r="G7" s="95">
        <f t="array" ref="G7">SUM(G5:G6)</f>
        <v>1969.2</v>
      </c>
      <c r="H7" s="100">
        <f t="array" ref="H7">SUM(H5:H6)</f>
        <v>1969.2</v>
      </c>
    </row>
    <row r="8" spans="1:8" ht="13.5" thickTop="1">
      <c r="A8" s="10"/>
      <c r="B8" s="22"/>
      <c r="C8" s="22"/>
      <c r="D8" s="22"/>
      <c r="E8" s="22"/>
      <c r="F8" s="22"/>
      <c r="G8" s="22"/>
      <c r="H8" s="22"/>
    </row>
  </sheetData>
  <mergeCells count="2">
    <mergeCell ref="B2:E2"/>
    <mergeCell ref="G2:H2"/>
  </mergeCells>
  <pageMargins left="0.7" right="0.7" top="0.75" bottom="0.75" header="0.3" footer="0.3"/>
  <pageSetup scale="9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3">
    <tabColor theme="0"/>
    <pageSetUpPr fitToPage="1"/>
  </sheetPr>
  <dimension ref="A1:P9"/>
  <sheetViews>
    <sheetView view="pageBreakPreview" zoomScaleNormal="100" zoomScaleSheetLayoutView="100" workbookViewId="0">
      <selection sqref="A1:A1048576"/>
    </sheetView>
  </sheetViews>
  <sheetFormatPr baseColWidth="10" defaultColWidth="11.5703125" defaultRowHeight="15" customHeight="1"/>
  <cols>
    <col min="1" max="1" width="33.85546875" style="10" bestFit="1" customWidth="1"/>
    <col min="2" max="5" width="9.42578125" style="22" customWidth="1"/>
    <col min="6" max="6" width="9.5703125" style="22" customWidth="1"/>
    <col min="7" max="8" width="9.42578125" style="22" customWidth="1"/>
    <col min="9" max="15" width="11.5703125" style="22"/>
    <col min="16" max="16384" width="11.5703125" style="10"/>
  </cols>
  <sheetData>
    <row r="1" spans="1:16" ht="12.75">
      <c r="A1" s="64" t="s">
        <v>281</v>
      </c>
      <c r="B1" s="58"/>
      <c r="C1" s="58"/>
      <c r="D1" s="58"/>
      <c r="E1" s="58"/>
      <c r="F1" s="58"/>
      <c r="G1" s="58"/>
      <c r="H1" s="58"/>
    </row>
    <row r="2" spans="1:16" s="5" customFormat="1" ht="13.9" customHeight="1">
      <c r="A2" s="96"/>
      <c r="B2" s="242" t="s">
        <v>106</v>
      </c>
      <c r="C2" s="243"/>
      <c r="D2" s="243"/>
      <c r="E2" s="243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236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</v>
      </c>
      <c r="B5" s="81">
        <v>13085.4</v>
      </c>
      <c r="C5" s="81">
        <v>14456.4</v>
      </c>
      <c r="D5" s="81">
        <v>12690.9</v>
      </c>
      <c r="E5" s="81">
        <v>15315</v>
      </c>
      <c r="F5" s="81">
        <v>12451.1</v>
      </c>
      <c r="G5" s="94">
        <v>12451.1</v>
      </c>
      <c r="H5" s="99">
        <v>13677.2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2</v>
      </c>
      <c r="B6" s="81">
        <v>57451.4</v>
      </c>
      <c r="C6" s="81">
        <v>59837.3</v>
      </c>
      <c r="D6" s="81">
        <v>66098.600000000006</v>
      </c>
      <c r="E6" s="81">
        <v>68061.100000000006</v>
      </c>
      <c r="F6" s="81">
        <v>67438.2</v>
      </c>
      <c r="G6" s="94">
        <v>67438.2</v>
      </c>
      <c r="H6" s="99">
        <v>67135.199999999997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3</v>
      </c>
      <c r="B7" s="81">
        <v>52264</v>
      </c>
      <c r="C7" s="81">
        <v>59336.4</v>
      </c>
      <c r="D7" s="81">
        <v>59259.9</v>
      </c>
      <c r="E7" s="81">
        <v>61193.599999999999</v>
      </c>
      <c r="F7" s="81">
        <v>68881.3</v>
      </c>
      <c r="G7" s="94">
        <v>68862.399999999994</v>
      </c>
      <c r="H7" s="99">
        <v>70865.100000000006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4.45" customHeight="1" thickBot="1">
      <c r="A8" s="103" t="s">
        <v>237</v>
      </c>
      <c r="B8" s="82">
        <f t="array" ref="B8">SUM(ROUND(B5:B7,1))</f>
        <v>122800.8</v>
      </c>
      <c r="C8" s="82">
        <f t="array" ref="C8">SUM(ROUND(C5:C7,1))</f>
        <v>133630.1</v>
      </c>
      <c r="D8" s="82">
        <f t="array" ref="D8">SUM(ROUND(D5:D7,1))</f>
        <v>138049.4</v>
      </c>
      <c r="E8" s="82">
        <f t="array" ref="E8">SUM(ROUND(E5:E7,1))</f>
        <v>144569.70000000001</v>
      </c>
      <c r="F8" s="82">
        <f t="array" ref="F8">SUM(ROUND(F5:F7,1))</f>
        <v>148770.6</v>
      </c>
      <c r="G8" s="95">
        <f t="array" ref="G8">SUM(ROUND(G5:G7,1))</f>
        <v>148751.70000000001</v>
      </c>
      <c r="H8" s="100">
        <f t="array" ref="H8">SUM(ROUND(H5:H7,1))</f>
        <v>151677.5</v>
      </c>
      <c r="I8" s="72"/>
      <c r="J8" s="72"/>
      <c r="K8" s="72"/>
      <c r="L8" s="72"/>
      <c r="M8" s="72"/>
      <c r="N8" s="72"/>
      <c r="O8" s="72"/>
      <c r="P8" s="25"/>
    </row>
    <row r="9" spans="1:16" ht="7.15" customHeight="1" thickTop="1">
      <c r="A9" s="55"/>
      <c r="B9" s="58"/>
      <c r="C9" s="58"/>
      <c r="D9" s="58"/>
      <c r="E9" s="58"/>
      <c r="F9" s="58"/>
      <c r="G9" s="58"/>
      <c r="H9" s="58"/>
    </row>
  </sheetData>
  <customSheetViews>
    <customSheetView guid="{7AEBF0C5-8149-4E3C-AD6E-EA586E9CAE29}" scale="90" showPageBreaks="1" fitToPage="1" printArea="1" hiddenColumns="1" topLeftCell="B16">
      <selection activeCell="H28" sqref="H28:I28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6DAC9F00-70BA-4F05-ACC4-6962A67EAE0E}" fitToPage="1" showAutoFilter="1">
      <selection activeCell="D16" sqref="D16"/>
      <pageMargins left="0.39370078740157483" right="0.39370078740157483" top="0.39370078740157483" bottom="0.39370078740157483" header="0.51181102362204722" footer="0.51181102362204722"/>
      <pageSetup scale="92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9"/>
  <sheetViews>
    <sheetView view="pageBreakPreview" zoomScaleNormal="100" zoomScaleSheetLayoutView="100" workbookViewId="0">
      <selection sqref="A1:XFD1"/>
    </sheetView>
  </sheetViews>
  <sheetFormatPr baseColWidth="10" defaultRowHeight="12.75"/>
  <cols>
    <col min="1" max="1" width="33.85546875" bestFit="1" customWidth="1"/>
    <col min="2" max="5" width="9.42578125" customWidth="1"/>
    <col min="6" max="6" width="9.5703125" customWidth="1"/>
    <col min="7" max="8" width="9.42578125" customWidth="1"/>
  </cols>
  <sheetData>
    <row r="1" spans="1:8">
      <c r="A1" s="52" t="s">
        <v>282</v>
      </c>
      <c r="B1" s="58"/>
      <c r="C1" s="58"/>
      <c r="D1" s="58"/>
      <c r="E1" s="58"/>
      <c r="F1" s="58"/>
      <c r="G1" s="58"/>
      <c r="H1" s="58"/>
    </row>
    <row r="2" spans="1:8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236</v>
      </c>
      <c r="B4" s="81"/>
      <c r="C4" s="81"/>
      <c r="D4" s="81"/>
      <c r="E4" s="81"/>
      <c r="F4" s="81"/>
      <c r="G4" s="94"/>
      <c r="H4" s="99"/>
    </row>
    <row r="5" spans="1:8">
      <c r="A5" s="102" t="s">
        <v>1</v>
      </c>
      <c r="B5" s="81">
        <v>13112.8</v>
      </c>
      <c r="C5" s="81">
        <v>14458.6</v>
      </c>
      <c r="D5" s="81">
        <v>12690.9</v>
      </c>
      <c r="E5" s="81">
        <v>15315</v>
      </c>
      <c r="F5" s="81">
        <v>12451.1</v>
      </c>
      <c r="G5" s="94">
        <v>12451.1</v>
      </c>
      <c r="H5" s="99">
        <v>13677.2</v>
      </c>
    </row>
    <row r="6" spans="1:8">
      <c r="A6" s="102" t="s">
        <v>2</v>
      </c>
      <c r="B6" s="81">
        <v>37965.800000000003</v>
      </c>
      <c r="C6" s="81">
        <v>38833.199999999997</v>
      </c>
      <c r="D6" s="81">
        <v>42378.1</v>
      </c>
      <c r="E6" s="81">
        <v>43111.7</v>
      </c>
      <c r="F6" s="81">
        <v>43955.6</v>
      </c>
      <c r="G6" s="94">
        <v>43955.6</v>
      </c>
      <c r="H6" s="99">
        <v>45741.4</v>
      </c>
    </row>
    <row r="7" spans="1:8">
      <c r="A7" s="102" t="s">
        <v>3</v>
      </c>
      <c r="B7" s="81">
        <v>23987.1</v>
      </c>
      <c r="C7" s="81">
        <v>23546.7</v>
      </c>
      <c r="D7" s="81">
        <v>23943.8</v>
      </c>
      <c r="E7" s="81">
        <v>23516.2</v>
      </c>
      <c r="F7" s="81">
        <v>21385.1</v>
      </c>
      <c r="G7" s="94">
        <v>21366.2</v>
      </c>
      <c r="H7" s="99">
        <v>17903.7</v>
      </c>
    </row>
    <row r="8" spans="1:8" ht="13.5" thickBot="1">
      <c r="A8" s="103" t="s">
        <v>237</v>
      </c>
      <c r="B8" s="82">
        <f t="array" ref="B8">SUM(ROUND(B5:B7,1))</f>
        <v>75065.700000000012</v>
      </c>
      <c r="C8" s="82">
        <f t="array" ref="C8">SUM(ROUND(C5:C7,1))</f>
        <v>76838.5</v>
      </c>
      <c r="D8" s="82">
        <f t="array" ref="D8">SUM(ROUND(D5:D7,1))</f>
        <v>79012.800000000003</v>
      </c>
      <c r="E8" s="82">
        <f t="array" ref="E8">SUM(ROUND(E5:E7,1))</f>
        <v>81942.899999999994</v>
      </c>
      <c r="F8" s="82">
        <f t="array" ref="F8">SUM(ROUND(F5:F7,1))</f>
        <v>77791.799999999988</v>
      </c>
      <c r="G8" s="95">
        <f t="array" ref="G8">SUM(ROUND(G5:G7,1))</f>
        <v>77772.899999999994</v>
      </c>
      <c r="H8" s="100">
        <f t="array" ref="H8">SUM(ROUND(H5:H7,1))</f>
        <v>77322.3</v>
      </c>
    </row>
    <row r="9" spans="1:8" ht="13.5" thickTop="1">
      <c r="A9" s="55"/>
      <c r="B9" s="58"/>
      <c r="C9" s="58"/>
      <c r="D9" s="58"/>
      <c r="E9" s="58"/>
      <c r="F9" s="58"/>
      <c r="G9" s="58"/>
      <c r="H9" s="58"/>
    </row>
  </sheetData>
  <mergeCells count="2">
    <mergeCell ref="B2:E2"/>
    <mergeCell ref="G2:H2"/>
  </mergeCells>
  <pageMargins left="0.7" right="0.7" top="0.75" bottom="0.75" header="0.3" footer="0.3"/>
  <pageSetup scale="91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0"/>
  <sheetViews>
    <sheetView view="pageBreakPreview" zoomScaleNormal="100" zoomScaleSheetLayoutView="100" workbookViewId="0">
      <selection activeCell="I24" sqref="I24"/>
    </sheetView>
  </sheetViews>
  <sheetFormatPr baseColWidth="10" defaultRowHeight="12.75"/>
  <cols>
    <col min="1" max="1" width="33.85546875" bestFit="1" customWidth="1"/>
    <col min="2" max="5" width="9.42578125" customWidth="1"/>
    <col min="6" max="6" width="9.5703125" customWidth="1"/>
    <col min="7" max="8" width="9.42578125" customWidth="1"/>
  </cols>
  <sheetData>
    <row r="1" spans="1:8">
      <c r="A1" s="52" t="s">
        <v>283</v>
      </c>
      <c r="B1" s="58"/>
      <c r="C1" s="58"/>
      <c r="D1" s="58"/>
      <c r="E1" s="58"/>
      <c r="F1" s="58"/>
      <c r="G1" s="58"/>
      <c r="H1" s="58"/>
    </row>
    <row r="2" spans="1:8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236</v>
      </c>
      <c r="B4" s="81"/>
      <c r="C4" s="81"/>
      <c r="D4" s="81"/>
      <c r="E4" s="81"/>
      <c r="F4" s="81"/>
      <c r="G4" s="94"/>
      <c r="H4" s="99"/>
    </row>
    <row r="5" spans="1:8">
      <c r="A5" s="102" t="s">
        <v>1</v>
      </c>
      <c r="B5" s="81">
        <v>-27.5</v>
      </c>
      <c r="C5" s="81">
        <v>-2.2000000000000002</v>
      </c>
      <c r="D5" s="81">
        <v>0</v>
      </c>
      <c r="E5" s="81">
        <v>0</v>
      </c>
      <c r="F5" s="81">
        <v>0</v>
      </c>
      <c r="G5" s="94">
        <v>0</v>
      </c>
      <c r="H5" s="99">
        <v>0</v>
      </c>
    </row>
    <row r="6" spans="1:8">
      <c r="A6" s="102" t="s">
        <v>2</v>
      </c>
      <c r="B6" s="81">
        <v>19485.599999999999</v>
      </c>
      <c r="C6" s="81">
        <v>21004</v>
      </c>
      <c r="D6" s="81">
        <v>23720.5</v>
      </c>
      <c r="E6" s="81">
        <v>24949.4</v>
      </c>
      <c r="F6" s="81">
        <v>23482.6</v>
      </c>
      <c r="G6" s="94">
        <v>23482.6</v>
      </c>
      <c r="H6" s="99">
        <v>21393.8</v>
      </c>
    </row>
    <row r="7" spans="1:8">
      <c r="A7" s="102" t="s">
        <v>3</v>
      </c>
      <c r="B7" s="81">
        <v>28276.9</v>
      </c>
      <c r="C7" s="81">
        <v>35789.699999999997</v>
      </c>
      <c r="D7" s="81">
        <v>35316.1</v>
      </c>
      <c r="E7" s="81">
        <v>37677.4</v>
      </c>
      <c r="F7" s="81">
        <v>47496.2</v>
      </c>
      <c r="G7" s="94">
        <v>47496.2</v>
      </c>
      <c r="H7" s="99">
        <v>52961.4</v>
      </c>
    </row>
    <row r="8" spans="1:8" ht="13.5" thickBot="1">
      <c r="A8" s="103" t="s">
        <v>237</v>
      </c>
      <c r="B8" s="82">
        <f t="array" ref="B8">SUM(ROUND(B5:B7,1))</f>
        <v>47735</v>
      </c>
      <c r="C8" s="82">
        <f t="array" ref="C8">SUM(ROUND(C5:C7,1))</f>
        <v>56791.5</v>
      </c>
      <c r="D8" s="82">
        <f t="array" ref="D8">SUM(ROUND(D5:D7,1))</f>
        <v>59036.6</v>
      </c>
      <c r="E8" s="82">
        <f t="array" ref="E8">SUM(ROUND(E5:E7,1))</f>
        <v>62626.8</v>
      </c>
      <c r="F8" s="82">
        <f t="array" ref="F8">SUM(ROUND(F5:F7,1))</f>
        <v>70978.799999999988</v>
      </c>
      <c r="G8" s="95">
        <f t="array" ref="G8">SUM(ROUND(G5:G7,1))</f>
        <v>70978.799999999988</v>
      </c>
      <c r="H8" s="100">
        <f t="array" ref="H8">SUM(ROUND(H5:H7,1))</f>
        <v>74355.199999999997</v>
      </c>
    </row>
    <row r="9" spans="1:8" ht="13.5" thickTop="1">
      <c r="A9" s="10"/>
      <c r="B9" s="22"/>
      <c r="C9" s="22"/>
      <c r="D9" s="22"/>
      <c r="E9" s="22"/>
      <c r="F9" s="22"/>
      <c r="G9" s="22"/>
      <c r="H9" s="22"/>
    </row>
    <row r="10" spans="1:8">
      <c r="A10" s="9"/>
      <c r="B10" s="23"/>
      <c r="C10" s="23"/>
      <c r="D10" s="23"/>
      <c r="E10" s="23"/>
      <c r="F10" s="23"/>
      <c r="G10" s="23"/>
      <c r="H10" s="23"/>
    </row>
  </sheetData>
  <mergeCells count="2">
    <mergeCell ref="B2:E2"/>
    <mergeCell ref="G2:H2"/>
  </mergeCells>
  <pageMargins left="0.7" right="0.7" top="0.75" bottom="0.75" header="0.3" footer="0.3"/>
  <pageSetup scale="91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4">
    <tabColor theme="0"/>
    <pageSetUpPr fitToPage="1"/>
  </sheetPr>
  <dimension ref="A1:P9"/>
  <sheetViews>
    <sheetView view="pageBreakPreview" zoomScaleNormal="100" zoomScaleSheetLayoutView="100" workbookViewId="0">
      <selection activeCell="L27" sqref="L27"/>
    </sheetView>
  </sheetViews>
  <sheetFormatPr baseColWidth="10" defaultColWidth="11.5703125" defaultRowHeight="15" customHeight="1"/>
  <cols>
    <col min="1" max="1" width="33.85546875" style="10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5" width="11.5703125" style="22"/>
    <col min="16" max="16384" width="11.5703125" style="10"/>
  </cols>
  <sheetData>
    <row r="1" spans="1:16" ht="12.75">
      <c r="A1" s="64" t="s">
        <v>284</v>
      </c>
      <c r="B1" s="58"/>
      <c r="C1" s="58"/>
      <c r="D1" s="58"/>
      <c r="E1" s="58"/>
      <c r="F1" s="58"/>
      <c r="G1" s="58"/>
      <c r="H1" s="58"/>
    </row>
    <row r="2" spans="1:16" s="5" customFormat="1" ht="13.9" customHeight="1">
      <c r="A2" s="96"/>
      <c r="B2" s="242" t="s">
        <v>106</v>
      </c>
      <c r="C2" s="243"/>
      <c r="D2" s="243"/>
      <c r="E2" s="243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238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4</v>
      </c>
      <c r="B5" s="81">
        <v>13383</v>
      </c>
      <c r="C5" s="81">
        <v>16004.5</v>
      </c>
      <c r="D5" s="81">
        <v>6810.7</v>
      </c>
      <c r="E5" s="81">
        <v>29327.5</v>
      </c>
      <c r="F5" s="81">
        <v>33867.800000000003</v>
      </c>
      <c r="G5" s="94">
        <v>18974.599999999999</v>
      </c>
      <c r="H5" s="99">
        <v>15451.1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5</v>
      </c>
      <c r="B6" s="81">
        <v>0</v>
      </c>
      <c r="C6" s="81">
        <v>0</v>
      </c>
      <c r="D6" s="81">
        <v>0</v>
      </c>
      <c r="E6" s="81">
        <v>0</v>
      </c>
      <c r="F6" s="81">
        <v>0</v>
      </c>
      <c r="G6" s="94">
        <v>0</v>
      </c>
      <c r="H6" s="99">
        <v>0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109</v>
      </c>
      <c r="B7" s="81">
        <v>11940.2</v>
      </c>
      <c r="C7" s="81">
        <v>12643.5</v>
      </c>
      <c r="D7" s="81">
        <v>12559</v>
      </c>
      <c r="E7" s="81">
        <v>13804.7</v>
      </c>
      <c r="F7" s="81">
        <v>19664.5</v>
      </c>
      <c r="G7" s="94">
        <v>14039.9</v>
      </c>
      <c r="H7" s="99">
        <v>8759.1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4.45" customHeight="1" thickBot="1">
      <c r="A8" s="103" t="s">
        <v>239</v>
      </c>
      <c r="B8" s="82">
        <f t="array" ref="B8">SUM(ROUND(B5:B7,1))</f>
        <v>25323.200000000001</v>
      </c>
      <c r="C8" s="82">
        <f t="array" ref="C8">SUM(ROUND(C5:C7,1))</f>
        <v>28648</v>
      </c>
      <c r="D8" s="82">
        <f t="array" ref="D8">SUM(ROUND(D5:D7,1))</f>
        <v>19369.7</v>
      </c>
      <c r="E8" s="82">
        <f t="array" ref="E8">SUM(ROUND(E5:E7,1))</f>
        <v>43132.2</v>
      </c>
      <c r="F8" s="82">
        <f t="array" ref="F8">SUM(ROUND(F5:F7,1))</f>
        <v>53532.3</v>
      </c>
      <c r="G8" s="95">
        <f t="array" ref="G8">SUM(ROUND(G5:G7,1))</f>
        <v>33014.5</v>
      </c>
      <c r="H8" s="100">
        <f t="array" ref="H8">SUM(ROUND(H5:H7,1))</f>
        <v>24210.2</v>
      </c>
      <c r="I8" s="72"/>
      <c r="J8" s="72"/>
      <c r="K8" s="72"/>
      <c r="L8" s="72"/>
      <c r="M8" s="72"/>
      <c r="N8" s="72"/>
      <c r="O8" s="72"/>
      <c r="P8" s="25"/>
    </row>
    <row r="9" spans="1:16" ht="7.15" customHeight="1" thickTop="1">
      <c r="A9" s="55"/>
      <c r="B9" s="58"/>
      <c r="C9" s="58"/>
      <c r="D9" s="58"/>
      <c r="E9" s="58"/>
      <c r="F9" s="58"/>
      <c r="G9" s="58"/>
      <c r="H9" s="58"/>
    </row>
  </sheetData>
  <customSheetViews>
    <customSheetView guid="{7AEBF0C5-8149-4E3C-AD6E-EA586E9CAE29}" scale="90" showPageBreaks="1" fitToPage="1" printArea="1" hiddenColumns="1" topLeftCell="B13">
      <selection activeCell="H32" sqref="H32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6DAC9F00-70BA-4F05-ACC4-6962A67EAE0E}" fitToPage="1" showAutoFilter="1">
      <selection activeCell="C16" sqref="C16"/>
      <pageMargins left="0.39370078740157483" right="0.39370078740157483" top="0.39370078740157483" bottom="0.39370078740157483" header="0.51181102362204722" footer="0.51181102362204722"/>
      <pageSetup scale="92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0"/>
  <sheetViews>
    <sheetView view="pageBreakPreview" zoomScaleNormal="100" zoomScaleSheetLayoutView="100" workbookViewId="0">
      <selection sqref="A1:XFD1"/>
    </sheetView>
  </sheetViews>
  <sheetFormatPr baseColWidth="10" defaultRowHeight="12.75"/>
  <cols>
    <col min="1" max="1" width="33.85546875" bestFit="1" customWidth="1"/>
    <col min="2" max="5" width="8.42578125" bestFit="1" customWidth="1"/>
    <col min="6" max="6" width="9.5703125" customWidth="1"/>
    <col min="7" max="8" width="8.42578125" bestFit="1" customWidth="1"/>
  </cols>
  <sheetData>
    <row r="1" spans="1:8">
      <c r="A1" s="52" t="s">
        <v>285</v>
      </c>
      <c r="B1" s="58"/>
      <c r="C1" s="58"/>
      <c r="D1" s="58"/>
      <c r="E1" s="58"/>
      <c r="F1" s="58"/>
      <c r="G1" s="58"/>
      <c r="H1" s="58"/>
    </row>
    <row r="2" spans="1:8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238</v>
      </c>
      <c r="B4" s="81"/>
      <c r="C4" s="81"/>
      <c r="D4" s="81"/>
      <c r="E4" s="81"/>
      <c r="F4" s="81"/>
      <c r="G4" s="94"/>
      <c r="H4" s="99"/>
    </row>
    <row r="5" spans="1:8">
      <c r="A5" s="102" t="s">
        <v>4</v>
      </c>
      <c r="B5" s="81">
        <v>13012.3</v>
      </c>
      <c r="C5" s="81">
        <v>15637.6</v>
      </c>
      <c r="D5" s="81">
        <v>6291.1</v>
      </c>
      <c r="E5" s="81">
        <v>29344.3</v>
      </c>
      <c r="F5" s="81">
        <v>25867.8</v>
      </c>
      <c r="G5" s="94">
        <v>18974.599999999999</v>
      </c>
      <c r="H5" s="99">
        <v>15451.1</v>
      </c>
    </row>
    <row r="6" spans="1:8">
      <c r="A6" s="102" t="s">
        <v>5</v>
      </c>
      <c r="B6" s="81">
        <v>0</v>
      </c>
      <c r="C6" s="81">
        <v>0</v>
      </c>
      <c r="D6" s="81">
        <v>0</v>
      </c>
      <c r="E6" s="81">
        <v>0</v>
      </c>
      <c r="F6" s="81">
        <v>0</v>
      </c>
      <c r="G6" s="94">
        <v>0</v>
      </c>
      <c r="H6" s="99">
        <v>0</v>
      </c>
    </row>
    <row r="7" spans="1:8">
      <c r="A7" s="102" t="s">
        <v>109</v>
      </c>
      <c r="B7" s="81">
        <v>8781.6</v>
      </c>
      <c r="C7" s="81">
        <v>-4855.1000000000004</v>
      </c>
      <c r="D7" s="81">
        <v>9244.2000000000007</v>
      </c>
      <c r="E7" s="81">
        <v>6804.3</v>
      </c>
      <c r="F7" s="81">
        <v>14379</v>
      </c>
      <c r="G7" s="94">
        <v>11095</v>
      </c>
      <c r="H7" s="99">
        <v>6583.7</v>
      </c>
    </row>
    <row r="8" spans="1:8" ht="13.5" thickBot="1">
      <c r="A8" s="103" t="s">
        <v>239</v>
      </c>
      <c r="B8" s="82">
        <f t="array" ref="B8">SUM(ROUND(B5:B7,1))</f>
        <v>21793.9</v>
      </c>
      <c r="C8" s="82">
        <f t="array" ref="C8">SUM(ROUND(C5:C7,1))</f>
        <v>10782.5</v>
      </c>
      <c r="D8" s="82">
        <f t="array" ref="D8">SUM(ROUND(D5:D7,1))</f>
        <v>15535.300000000001</v>
      </c>
      <c r="E8" s="82">
        <f t="array" ref="E8">SUM(ROUND(E5:E7,1))</f>
        <v>36148.6</v>
      </c>
      <c r="F8" s="82">
        <f t="array" ref="F8">SUM(ROUND(F5:F7,1))</f>
        <v>40246.800000000003</v>
      </c>
      <c r="G8" s="95">
        <f t="array" ref="G8">SUM(ROUND(G5:G7,1))</f>
        <v>30069.599999999999</v>
      </c>
      <c r="H8" s="100">
        <f t="array" ref="H8">SUM(ROUND(H5:H7,1))</f>
        <v>22034.799999999999</v>
      </c>
    </row>
    <row r="9" spans="1:8" ht="13.5" thickTop="1">
      <c r="A9" s="55"/>
      <c r="B9" s="58"/>
      <c r="C9" s="58"/>
      <c r="D9" s="58"/>
      <c r="E9" s="58"/>
      <c r="F9" s="58"/>
      <c r="G9" s="58"/>
      <c r="H9" s="58"/>
    </row>
    <row r="10" spans="1:8">
      <c r="A10" s="55"/>
      <c r="B10" s="58"/>
      <c r="C10" s="58"/>
      <c r="D10" s="58"/>
      <c r="E10" s="58"/>
      <c r="F10" s="58"/>
      <c r="G10" s="58"/>
      <c r="H10" s="58"/>
    </row>
  </sheetData>
  <mergeCells count="2">
    <mergeCell ref="B2:E2"/>
    <mergeCell ref="G2:H2"/>
  </mergeCells>
  <pageMargins left="0.7" right="0.7" top="0.75" bottom="0.75" header="0.3" footer="0.3"/>
  <pageSetup scale="96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9"/>
  <sheetViews>
    <sheetView view="pageBreakPreview" zoomScaleNormal="100" zoomScaleSheetLayoutView="100" workbookViewId="0">
      <selection activeCell="I29" sqref="I29"/>
    </sheetView>
  </sheetViews>
  <sheetFormatPr baseColWidth="10" defaultRowHeight="12.75"/>
  <cols>
    <col min="1" max="1" width="33.85546875" bestFit="1" customWidth="1"/>
    <col min="2" max="5" width="8.42578125" bestFit="1" customWidth="1"/>
    <col min="6" max="6" width="9.5703125" customWidth="1"/>
    <col min="7" max="8" width="8.42578125" bestFit="1" customWidth="1"/>
  </cols>
  <sheetData>
    <row r="1" spans="1:8">
      <c r="A1" s="52" t="s">
        <v>286</v>
      </c>
      <c r="B1" s="58"/>
      <c r="C1" s="58"/>
      <c r="D1" s="58"/>
      <c r="E1" s="58"/>
      <c r="F1" s="58"/>
      <c r="G1" s="58"/>
      <c r="H1" s="58"/>
    </row>
    <row r="2" spans="1:8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238</v>
      </c>
      <c r="B4" s="81"/>
      <c r="C4" s="81"/>
      <c r="D4" s="81"/>
      <c r="E4" s="81"/>
      <c r="F4" s="81"/>
      <c r="G4" s="94"/>
      <c r="H4" s="99"/>
    </row>
    <row r="5" spans="1:8">
      <c r="A5" s="102" t="s">
        <v>4</v>
      </c>
      <c r="B5" s="81">
        <v>370.7</v>
      </c>
      <c r="C5" s="81">
        <v>366.9</v>
      </c>
      <c r="D5" s="81">
        <v>519.6</v>
      </c>
      <c r="E5" s="81">
        <v>-16.8</v>
      </c>
      <c r="F5" s="81">
        <v>8000</v>
      </c>
      <c r="G5" s="94">
        <v>0</v>
      </c>
      <c r="H5" s="99">
        <v>0</v>
      </c>
    </row>
    <row r="6" spans="1:8">
      <c r="A6" s="102" t="s">
        <v>5</v>
      </c>
      <c r="B6" s="81">
        <v>0</v>
      </c>
      <c r="C6" s="81">
        <v>0</v>
      </c>
      <c r="D6" s="81">
        <v>0</v>
      </c>
      <c r="E6" s="81">
        <v>0</v>
      </c>
      <c r="F6" s="81">
        <v>0</v>
      </c>
      <c r="G6" s="94">
        <v>0</v>
      </c>
      <c r="H6" s="99">
        <v>0</v>
      </c>
    </row>
    <row r="7" spans="1:8">
      <c r="A7" s="102" t="s">
        <v>109</v>
      </c>
      <c r="B7" s="81">
        <v>3158.6</v>
      </c>
      <c r="C7" s="81">
        <v>17498.5</v>
      </c>
      <c r="D7" s="81">
        <v>3314.8</v>
      </c>
      <c r="E7" s="81">
        <v>7000.4</v>
      </c>
      <c r="F7" s="81">
        <v>5285.5</v>
      </c>
      <c r="G7" s="94">
        <v>2944.9</v>
      </c>
      <c r="H7" s="99">
        <v>2175.4</v>
      </c>
    </row>
    <row r="8" spans="1:8" ht="13.5" thickBot="1">
      <c r="A8" s="103" t="s">
        <v>239</v>
      </c>
      <c r="B8" s="82">
        <f t="array" ref="B8">SUM(ROUND(B5:B7,1))</f>
        <v>3529.2999999999997</v>
      </c>
      <c r="C8" s="82">
        <f t="array" ref="C8">SUM(ROUND(C5:C7,1))</f>
        <v>17865.400000000001</v>
      </c>
      <c r="D8" s="82">
        <f t="array" ref="D8">SUM(ROUND(D5:D7,1))</f>
        <v>3834.4</v>
      </c>
      <c r="E8" s="82">
        <f t="array" ref="E8">SUM(ROUND(E5:E7,1))</f>
        <v>6983.5999999999995</v>
      </c>
      <c r="F8" s="82">
        <f t="array" ref="F8">SUM(ROUND(F5:F7,1))</f>
        <v>13285.5</v>
      </c>
      <c r="G8" s="95">
        <f t="array" ref="G8">SUM(ROUND(G5:G7,1))</f>
        <v>2944.9</v>
      </c>
      <c r="H8" s="100">
        <f t="array" ref="H8">SUM(ROUND(H5:H7,1))</f>
        <v>2175.4</v>
      </c>
    </row>
    <row r="9" spans="1:8" ht="13.5" thickTop="1">
      <c r="A9" s="10"/>
      <c r="B9" s="22"/>
      <c r="C9" s="22"/>
      <c r="D9" s="22"/>
      <c r="E9" s="22"/>
      <c r="F9" s="22"/>
      <c r="G9" s="22"/>
      <c r="H9" s="22"/>
    </row>
  </sheetData>
  <mergeCells count="2">
    <mergeCell ref="B2:E2"/>
    <mergeCell ref="G2:H2"/>
  </mergeCells>
  <pageMargins left="0.7" right="0.7" top="0.75" bottom="0.75" header="0.3" footer="0.3"/>
  <pageSetup scale="96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>
    <tabColor theme="0"/>
    <pageSetUpPr fitToPage="1"/>
  </sheetPr>
  <dimension ref="A1:P17"/>
  <sheetViews>
    <sheetView view="pageBreakPreview" zoomScaleNormal="100" zoomScaleSheetLayoutView="100" workbookViewId="0">
      <selection sqref="A1:A1048576"/>
    </sheetView>
  </sheetViews>
  <sheetFormatPr baseColWidth="10" defaultColWidth="11.5703125" defaultRowHeight="15" customHeight="1"/>
  <cols>
    <col min="1" max="1" width="56.85546875" style="6" bestFit="1" customWidth="1"/>
    <col min="2" max="5" width="9.42578125" style="20" customWidth="1"/>
    <col min="6" max="6" width="9.5703125" style="20" customWidth="1"/>
    <col min="7" max="8" width="9.42578125" style="20" customWidth="1"/>
    <col min="9" max="16384" width="11.5703125" style="8"/>
  </cols>
  <sheetData>
    <row r="1" spans="1:16" ht="12.75">
      <c r="A1" s="52" t="s">
        <v>287</v>
      </c>
      <c r="B1" s="54"/>
      <c r="C1" s="54"/>
      <c r="D1" s="54"/>
      <c r="E1" s="54"/>
      <c r="F1" s="54"/>
      <c r="G1" s="54"/>
      <c r="H1" s="54"/>
    </row>
    <row r="2" spans="1:16" s="5" customFormat="1" ht="13.9" customHeight="1">
      <c r="A2" s="96"/>
      <c r="B2" s="242" t="s">
        <v>106</v>
      </c>
      <c r="C2" s="243"/>
      <c r="D2" s="243"/>
      <c r="E2" s="243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240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136</v>
      </c>
      <c r="B5" s="81">
        <v>0</v>
      </c>
      <c r="C5" s="81">
        <v>4916</v>
      </c>
      <c r="D5" s="81">
        <v>13884</v>
      </c>
      <c r="E5" s="81">
        <v>29876</v>
      </c>
      <c r="F5" s="81">
        <v>29700</v>
      </c>
      <c r="G5" s="94">
        <v>29700</v>
      </c>
      <c r="H5" s="99">
        <v>38900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288</v>
      </c>
      <c r="B6" s="81">
        <v>1362</v>
      </c>
      <c r="C6" s="81">
        <v>3708.9</v>
      </c>
      <c r="D6" s="81">
        <v>38615</v>
      </c>
      <c r="E6" s="81">
        <v>39944.699999999997</v>
      </c>
      <c r="F6" s="81">
        <v>9570</v>
      </c>
      <c r="G6" s="94">
        <v>0</v>
      </c>
      <c r="H6" s="99">
        <v>0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198</v>
      </c>
      <c r="B7" s="81">
        <v>0</v>
      </c>
      <c r="C7" s="81">
        <v>0</v>
      </c>
      <c r="D7" s="81">
        <v>22500</v>
      </c>
      <c r="E7" s="81">
        <v>11200</v>
      </c>
      <c r="F7" s="81">
        <v>0</v>
      </c>
      <c r="G7" s="94">
        <v>0</v>
      </c>
      <c r="H7" s="99">
        <v>0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199</v>
      </c>
      <c r="B8" s="81">
        <v>36652</v>
      </c>
      <c r="C8" s="81">
        <v>41688.6</v>
      </c>
      <c r="D8" s="81">
        <v>68455</v>
      </c>
      <c r="E8" s="81">
        <v>93395.9</v>
      </c>
      <c r="F8" s="81">
        <v>115289.7</v>
      </c>
      <c r="G8" s="94">
        <v>31287.200000000001</v>
      </c>
      <c r="H8" s="99">
        <v>25583.200000000001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360</v>
      </c>
      <c r="B9" s="81">
        <v>0</v>
      </c>
      <c r="C9" s="81">
        <v>0</v>
      </c>
      <c r="D9" s="81">
        <v>0</v>
      </c>
      <c r="E9" s="81">
        <v>0</v>
      </c>
      <c r="F9" s="81">
        <v>0</v>
      </c>
      <c r="G9" s="94">
        <v>0</v>
      </c>
      <c r="H9" s="99">
        <v>71416.800000000003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3.9" customHeight="1">
      <c r="A10" s="102" t="s">
        <v>291</v>
      </c>
      <c r="B10" s="81">
        <v>0</v>
      </c>
      <c r="C10" s="81">
        <v>0</v>
      </c>
      <c r="D10" s="81">
        <v>0</v>
      </c>
      <c r="E10" s="81">
        <v>12000</v>
      </c>
      <c r="F10" s="81">
        <v>0</v>
      </c>
      <c r="G10" s="94">
        <v>0</v>
      </c>
      <c r="H10" s="99">
        <v>0</v>
      </c>
      <c r="I10" s="72"/>
      <c r="J10" s="72"/>
      <c r="K10" s="72"/>
      <c r="L10" s="72"/>
      <c r="M10" s="72"/>
      <c r="N10" s="72"/>
      <c r="O10" s="72"/>
      <c r="P10" s="25"/>
    </row>
    <row r="11" spans="1:16" s="5" customFormat="1" ht="13.9" customHeight="1">
      <c r="A11" s="102" t="s">
        <v>327</v>
      </c>
      <c r="B11" s="81">
        <v>0</v>
      </c>
      <c r="C11" s="81">
        <v>0</v>
      </c>
      <c r="D11" s="81">
        <v>0</v>
      </c>
      <c r="E11" s="81">
        <v>9900</v>
      </c>
      <c r="F11" s="81">
        <v>9300</v>
      </c>
      <c r="G11" s="94">
        <v>9300</v>
      </c>
      <c r="H11" s="99">
        <v>0</v>
      </c>
      <c r="I11" s="72"/>
      <c r="J11" s="72"/>
      <c r="K11" s="72"/>
      <c r="L11" s="72"/>
      <c r="M11" s="72"/>
      <c r="N11" s="72"/>
      <c r="O11" s="72"/>
      <c r="P11" s="25"/>
    </row>
    <row r="12" spans="1:16" s="5" customFormat="1" ht="13.9" customHeight="1">
      <c r="A12" s="102" t="s">
        <v>337</v>
      </c>
      <c r="B12" s="81">
        <v>0</v>
      </c>
      <c r="C12" s="81">
        <v>0</v>
      </c>
      <c r="D12" s="81">
        <v>0</v>
      </c>
      <c r="E12" s="81">
        <v>26700</v>
      </c>
      <c r="F12" s="81">
        <v>26700</v>
      </c>
      <c r="G12" s="94">
        <v>26700</v>
      </c>
      <c r="H12" s="99">
        <v>13000</v>
      </c>
      <c r="I12" s="72"/>
      <c r="J12" s="72"/>
      <c r="K12" s="72"/>
      <c r="L12" s="72"/>
      <c r="M12" s="72"/>
      <c r="N12" s="72"/>
      <c r="O12" s="72"/>
      <c r="P12" s="25"/>
    </row>
    <row r="13" spans="1:16" s="5" customFormat="1" ht="13.9" customHeight="1">
      <c r="A13" s="102" t="s">
        <v>338</v>
      </c>
      <c r="B13" s="81">
        <v>0</v>
      </c>
      <c r="C13" s="81">
        <v>0</v>
      </c>
      <c r="D13" s="81">
        <v>0</v>
      </c>
      <c r="E13" s="81">
        <v>0</v>
      </c>
      <c r="F13" s="81">
        <v>0</v>
      </c>
      <c r="G13" s="94">
        <v>750</v>
      </c>
      <c r="H13" s="99">
        <v>0</v>
      </c>
      <c r="I13" s="72"/>
      <c r="J13" s="72"/>
      <c r="K13" s="72"/>
      <c r="L13" s="72"/>
      <c r="M13" s="72"/>
      <c r="N13" s="72"/>
      <c r="O13" s="72"/>
      <c r="P13" s="25"/>
    </row>
    <row r="14" spans="1:16" s="5" customFormat="1" ht="13.9" customHeight="1">
      <c r="A14" s="102" t="s">
        <v>126</v>
      </c>
      <c r="B14" s="81">
        <v>2304.1999999999998</v>
      </c>
      <c r="C14" s="81">
        <v>22840.7</v>
      </c>
      <c r="D14" s="81">
        <v>58.6</v>
      </c>
      <c r="E14" s="81">
        <v>58.5</v>
      </c>
      <c r="F14" s="81">
        <v>6950.1</v>
      </c>
      <c r="G14" s="94">
        <v>6950.1</v>
      </c>
      <c r="H14" s="99">
        <v>6950.1</v>
      </c>
      <c r="I14" s="72"/>
      <c r="J14" s="72"/>
      <c r="K14" s="72"/>
      <c r="L14" s="72"/>
      <c r="M14" s="72"/>
      <c r="N14" s="72"/>
      <c r="O14" s="72"/>
      <c r="P14" s="25"/>
    </row>
    <row r="15" spans="1:16" s="5" customFormat="1" ht="14.45" customHeight="1" thickBot="1">
      <c r="A15" s="103" t="s">
        <v>319</v>
      </c>
      <c r="B15" s="82">
        <f t="array" ref="B15">SUM(B5:B14)</f>
        <v>40318.199999999997</v>
      </c>
      <c r="C15" s="82">
        <f t="array" ref="C15">SUM(C5:C14)</f>
        <v>73154.2</v>
      </c>
      <c r="D15" s="82">
        <f t="array" ref="D15">SUM(D5:D14)</f>
        <v>143512.6</v>
      </c>
      <c r="E15" s="82">
        <f t="array" ref="E15">SUM(E5:E14)</f>
        <v>223075.09999999998</v>
      </c>
      <c r="F15" s="82">
        <f>SUM(F5:F14)</f>
        <v>197509.80000000002</v>
      </c>
      <c r="G15" s="95">
        <f t="array" ref="G15">SUM(G5:G14)</f>
        <v>104687.3</v>
      </c>
      <c r="H15" s="100">
        <f t="array" ref="H15">SUM(H5:H14)</f>
        <v>155850.1</v>
      </c>
      <c r="I15" s="72"/>
      <c r="J15" s="72"/>
      <c r="K15" s="72"/>
      <c r="L15" s="72"/>
      <c r="M15" s="72"/>
      <c r="N15" s="72"/>
      <c r="O15" s="72"/>
      <c r="P15" s="25"/>
    </row>
    <row r="16" spans="1:16" ht="7.15" customHeight="1" thickTop="1">
      <c r="A16" s="55"/>
      <c r="B16" s="66"/>
      <c r="C16" s="66"/>
      <c r="D16" s="54"/>
      <c r="E16" s="54"/>
      <c r="F16" s="54"/>
      <c r="G16" s="54"/>
      <c r="H16" s="54"/>
    </row>
    <row r="17" spans="1:8" ht="12.75">
      <c r="A17" s="55"/>
      <c r="B17" s="66"/>
      <c r="C17" s="66"/>
      <c r="D17" s="54"/>
      <c r="E17" s="54"/>
      <c r="F17" s="54"/>
      <c r="G17" s="54"/>
      <c r="H17" s="54"/>
    </row>
  </sheetData>
  <customSheetViews>
    <customSheetView guid="{7AEBF0C5-8149-4E3C-AD6E-EA586E9CAE29}" scale="90" showPageBreaks="1" printArea="1" hiddenColumns="1" topLeftCell="B31">
      <selection activeCell="K28" sqref="K28"/>
      <pageMargins left="0.39370078740157483" right="0.39370078740157483" top="0.39370078740157483" bottom="0.39370078740157483" header="0.51181102362204722" footer="0.51181102362204722"/>
      <pageSetup scale="80" orientation="portrait" r:id="rId1"/>
      <headerFooter alignWithMargins="0"/>
    </customSheetView>
    <customSheetView guid="{6DAC9F00-70BA-4F05-ACC4-6962A67EAE0E}" showAutoFilter="1">
      <selection activeCell="F20" sqref="F20"/>
      <pageMargins left="0.39370078740157483" right="0.39370078740157483" top="0.39370078740157483" bottom="0.39370078740157483" header="0.51181102362204722" footer="0.51181102362204722"/>
      <pageSetup scale="78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sqref="A1:A65536"/>
      <pageMargins left="0.39370078740157483" right="0.39370078740157483" top="0.39370078740157483" bottom="0.39370078740157483" header="0.51181102362204722" footer="0.51181102362204722"/>
      <pageSetup scale="96" orientation="portrait" r:id="rId3"/>
      <headerFooter alignWithMargins="0"/>
    </customSheetView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5" orientation="portrait" r:id="rId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view="pageBreakPreview" zoomScaleNormal="100" zoomScaleSheetLayoutView="100" workbookViewId="0">
      <selection sqref="A1:XFD1"/>
    </sheetView>
  </sheetViews>
  <sheetFormatPr baseColWidth="10" defaultRowHeight="12.75"/>
  <cols>
    <col min="1" max="1" width="56.85546875" bestFit="1" customWidth="1"/>
    <col min="2" max="5" width="9.42578125" customWidth="1"/>
    <col min="6" max="6" width="9.5703125" customWidth="1"/>
    <col min="7" max="8" width="9.42578125" customWidth="1"/>
  </cols>
  <sheetData>
    <row r="1" spans="1:8">
      <c r="A1" s="52" t="s">
        <v>289</v>
      </c>
      <c r="B1" s="54"/>
      <c r="C1" s="54"/>
      <c r="D1" s="54"/>
      <c r="E1" s="54"/>
      <c r="F1" s="54"/>
      <c r="G1" s="54"/>
      <c r="H1" s="54"/>
    </row>
    <row r="2" spans="1:8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240</v>
      </c>
      <c r="B4" s="81"/>
      <c r="C4" s="81"/>
      <c r="D4" s="81"/>
      <c r="E4" s="81"/>
      <c r="F4" s="81"/>
      <c r="G4" s="94"/>
      <c r="H4" s="99"/>
    </row>
    <row r="5" spans="1:8">
      <c r="A5" s="102" t="s">
        <v>136</v>
      </c>
      <c r="B5" s="81">
        <v>0</v>
      </c>
      <c r="C5" s="81">
        <v>0</v>
      </c>
      <c r="D5" s="81">
        <v>0</v>
      </c>
      <c r="E5" s="81">
        <v>0</v>
      </c>
      <c r="F5" s="81">
        <v>0</v>
      </c>
      <c r="G5" s="94">
        <v>0</v>
      </c>
      <c r="H5" s="99">
        <v>0</v>
      </c>
    </row>
    <row r="6" spans="1:8">
      <c r="A6" s="102" t="s">
        <v>288</v>
      </c>
      <c r="B6" s="81">
        <v>1362</v>
      </c>
      <c r="C6" s="81">
        <v>2857.5</v>
      </c>
      <c r="D6" s="81">
        <v>18387.5</v>
      </c>
      <c r="E6" s="81">
        <v>36154.199999999997</v>
      </c>
      <c r="F6" s="81">
        <v>8547.5</v>
      </c>
      <c r="G6" s="94">
        <v>0</v>
      </c>
      <c r="H6" s="99">
        <v>0</v>
      </c>
    </row>
    <row r="7" spans="1:8">
      <c r="A7" s="102" t="s">
        <v>198</v>
      </c>
      <c r="B7" s="81">
        <v>0</v>
      </c>
      <c r="C7" s="81">
        <v>0</v>
      </c>
      <c r="D7" s="81">
        <v>9900</v>
      </c>
      <c r="E7" s="81">
        <v>5000</v>
      </c>
      <c r="F7" s="81">
        <v>0</v>
      </c>
      <c r="G7" s="94">
        <v>0</v>
      </c>
      <c r="H7" s="99">
        <v>0</v>
      </c>
    </row>
    <row r="8" spans="1:8">
      <c r="A8" s="102" t="s">
        <v>199</v>
      </c>
      <c r="B8" s="81">
        <v>26503</v>
      </c>
      <c r="C8" s="81">
        <v>40164</v>
      </c>
      <c r="D8" s="81">
        <v>57731.6</v>
      </c>
      <c r="E8" s="81">
        <v>82885.600000000006</v>
      </c>
      <c r="F8" s="81">
        <v>115243.9</v>
      </c>
      <c r="G8" s="94">
        <v>31287.200000000001</v>
      </c>
      <c r="H8" s="99">
        <v>25583.200000000001</v>
      </c>
    </row>
    <row r="9" spans="1:8">
      <c r="A9" s="102" t="s">
        <v>360</v>
      </c>
      <c r="B9" s="81">
        <v>0</v>
      </c>
      <c r="C9" s="81">
        <v>0</v>
      </c>
      <c r="D9" s="81">
        <v>0</v>
      </c>
      <c r="E9" s="81">
        <v>0</v>
      </c>
      <c r="F9" s="81">
        <v>0</v>
      </c>
      <c r="G9" s="94">
        <v>0</v>
      </c>
      <c r="H9" s="99">
        <v>71416.800000000003</v>
      </c>
    </row>
    <row r="10" spans="1:8">
      <c r="A10" s="102" t="s">
        <v>291</v>
      </c>
      <c r="B10" s="81">
        <v>0</v>
      </c>
      <c r="C10" s="81">
        <v>0</v>
      </c>
      <c r="D10" s="81">
        <v>0</v>
      </c>
      <c r="E10" s="81">
        <v>12000</v>
      </c>
      <c r="F10" s="81">
        <v>0</v>
      </c>
      <c r="G10" s="94">
        <v>0</v>
      </c>
      <c r="H10" s="99">
        <v>0</v>
      </c>
    </row>
    <row r="11" spans="1:8">
      <c r="A11" s="102" t="s">
        <v>327</v>
      </c>
      <c r="B11" s="81">
        <v>0</v>
      </c>
      <c r="C11" s="81">
        <v>0</v>
      </c>
      <c r="D11" s="81">
        <v>0</v>
      </c>
      <c r="E11" s="81">
        <v>9900</v>
      </c>
      <c r="F11" s="81">
        <v>9300</v>
      </c>
      <c r="G11" s="94">
        <v>9300</v>
      </c>
      <c r="H11" s="99">
        <v>0</v>
      </c>
    </row>
    <row r="12" spans="1:8">
      <c r="A12" s="102" t="s">
        <v>337</v>
      </c>
      <c r="B12" s="81">
        <v>0</v>
      </c>
      <c r="C12" s="81">
        <v>0</v>
      </c>
      <c r="D12" s="81">
        <v>0</v>
      </c>
      <c r="E12" s="81">
        <v>26700</v>
      </c>
      <c r="F12" s="81">
        <v>26700</v>
      </c>
      <c r="G12" s="94">
        <v>26700</v>
      </c>
      <c r="H12" s="99">
        <v>13000</v>
      </c>
    </row>
    <row r="13" spans="1:8">
      <c r="A13" s="102" t="s">
        <v>338</v>
      </c>
      <c r="B13" s="81">
        <v>0</v>
      </c>
      <c r="C13" s="81">
        <v>0</v>
      </c>
      <c r="D13" s="81">
        <v>0</v>
      </c>
      <c r="E13" s="81">
        <v>0</v>
      </c>
      <c r="F13" s="81">
        <v>0</v>
      </c>
      <c r="G13" s="94">
        <v>0</v>
      </c>
      <c r="H13" s="99">
        <v>0</v>
      </c>
    </row>
    <row r="14" spans="1:8">
      <c r="A14" s="102" t="s">
        <v>126</v>
      </c>
      <c r="B14" s="81">
        <v>0</v>
      </c>
      <c r="C14" s="81">
        <v>20436.3</v>
      </c>
      <c r="D14" s="81">
        <v>58.6</v>
      </c>
      <c r="E14" s="81">
        <v>58.5</v>
      </c>
      <c r="F14" s="81">
        <v>6950.1</v>
      </c>
      <c r="G14" s="94">
        <v>6950.1</v>
      </c>
      <c r="H14" s="99">
        <v>6950.1</v>
      </c>
    </row>
    <row r="15" spans="1:8" ht="13.5" thickBot="1">
      <c r="A15" s="103" t="s">
        <v>319</v>
      </c>
      <c r="B15" s="82">
        <f t="array" ref="B15">SUM(B5:B14)</f>
        <v>27865</v>
      </c>
      <c r="C15" s="82">
        <f t="array" ref="C15">SUM(C5:C14)</f>
        <v>63457.8</v>
      </c>
      <c r="D15" s="82">
        <f t="array" ref="D15">SUM(D5:D14)</f>
        <v>86077.700000000012</v>
      </c>
      <c r="E15" s="82">
        <f t="array" ref="E15">SUM(E5:E14)</f>
        <v>172698.3</v>
      </c>
      <c r="F15" s="82">
        <f t="array" ref="F15">SUM(F5:F14)</f>
        <v>166741.5</v>
      </c>
      <c r="G15" s="95">
        <f t="array" ref="G15">SUM(G5:G14)</f>
        <v>74237.3</v>
      </c>
      <c r="H15" s="100">
        <f t="array" ref="H15">SUM(H5:H14)</f>
        <v>116950.1</v>
      </c>
    </row>
    <row r="16" spans="1:8" ht="13.5" thickTop="1">
      <c r="A16" s="55"/>
      <c r="B16" s="54"/>
      <c r="C16" s="54"/>
      <c r="D16" s="54"/>
      <c r="E16" s="54"/>
      <c r="F16" s="54"/>
      <c r="G16" s="54"/>
      <c r="H16" s="54"/>
    </row>
  </sheetData>
  <mergeCells count="2">
    <mergeCell ref="B2:E2"/>
    <mergeCell ref="G2:H2"/>
  </mergeCells>
  <pageMargins left="0.7" right="0.7" top="0.75" bottom="0.75" header="0.3" footer="0.3"/>
  <pageSetup scale="74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view="pageBreakPreview" zoomScaleNormal="100" zoomScaleSheetLayoutView="100" workbookViewId="0">
      <selection activeCell="I34" sqref="I34"/>
    </sheetView>
  </sheetViews>
  <sheetFormatPr baseColWidth="10" defaultRowHeight="12.75"/>
  <cols>
    <col min="1" max="1" width="56.85546875" bestFit="1" customWidth="1"/>
    <col min="2" max="5" width="9.42578125" customWidth="1"/>
    <col min="6" max="6" width="9.5703125" customWidth="1"/>
    <col min="7" max="8" width="9.42578125" customWidth="1"/>
  </cols>
  <sheetData>
    <row r="1" spans="1:8">
      <c r="A1" s="52" t="s">
        <v>290</v>
      </c>
      <c r="B1" s="54"/>
      <c r="C1" s="54"/>
      <c r="D1" s="54"/>
      <c r="E1" s="54"/>
      <c r="F1" s="54"/>
      <c r="G1" s="54"/>
      <c r="H1" s="54"/>
    </row>
    <row r="2" spans="1:8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240</v>
      </c>
      <c r="B4" s="81"/>
      <c r="C4" s="81"/>
      <c r="D4" s="81"/>
      <c r="E4" s="81"/>
      <c r="F4" s="81"/>
      <c r="G4" s="94"/>
      <c r="H4" s="99"/>
    </row>
    <row r="5" spans="1:8">
      <c r="A5" s="102" t="s">
        <v>136</v>
      </c>
      <c r="B5" s="81">
        <v>0</v>
      </c>
      <c r="C5" s="81">
        <v>4916</v>
      </c>
      <c r="D5" s="81">
        <v>13884</v>
      </c>
      <c r="E5" s="81">
        <v>29876</v>
      </c>
      <c r="F5" s="81">
        <v>29700</v>
      </c>
      <c r="G5" s="94">
        <v>29700</v>
      </c>
      <c r="H5" s="99">
        <v>38900</v>
      </c>
    </row>
    <row r="6" spans="1:8">
      <c r="A6" s="102" t="s">
        <v>288</v>
      </c>
      <c r="B6" s="81">
        <v>0</v>
      </c>
      <c r="C6" s="81">
        <v>851.4</v>
      </c>
      <c r="D6" s="81">
        <v>20227.5</v>
      </c>
      <c r="E6" s="81">
        <v>3790.4</v>
      </c>
      <c r="F6" s="81">
        <v>1022.5</v>
      </c>
      <c r="G6" s="94">
        <v>0</v>
      </c>
      <c r="H6" s="99">
        <v>0</v>
      </c>
    </row>
    <row r="7" spans="1:8">
      <c r="A7" s="102" t="s">
        <v>198</v>
      </c>
      <c r="B7" s="81">
        <v>0</v>
      </c>
      <c r="C7" s="81">
        <v>0</v>
      </c>
      <c r="D7" s="81">
        <v>12600</v>
      </c>
      <c r="E7" s="81">
        <v>6200</v>
      </c>
      <c r="F7" s="81">
        <v>0</v>
      </c>
      <c r="G7" s="94">
        <v>0</v>
      </c>
      <c r="H7" s="99">
        <v>0</v>
      </c>
    </row>
    <row r="8" spans="1:8">
      <c r="A8" s="102" t="s">
        <v>199</v>
      </c>
      <c r="B8" s="81">
        <v>10149</v>
      </c>
      <c r="C8" s="81">
        <v>1524.6</v>
      </c>
      <c r="D8" s="81">
        <v>10723.4</v>
      </c>
      <c r="E8" s="81">
        <v>10510.4</v>
      </c>
      <c r="F8" s="81">
        <v>45.8</v>
      </c>
      <c r="G8" s="94">
        <v>0</v>
      </c>
      <c r="H8" s="99">
        <v>0</v>
      </c>
    </row>
    <row r="9" spans="1:8">
      <c r="A9" s="102" t="s">
        <v>360</v>
      </c>
      <c r="B9" s="81">
        <v>0</v>
      </c>
      <c r="C9" s="81">
        <v>0</v>
      </c>
      <c r="D9" s="81">
        <v>0</v>
      </c>
      <c r="E9" s="81">
        <v>0</v>
      </c>
      <c r="F9" s="81">
        <v>0</v>
      </c>
      <c r="G9" s="94">
        <v>0</v>
      </c>
      <c r="H9" s="99">
        <v>0</v>
      </c>
    </row>
    <row r="10" spans="1:8">
      <c r="A10" s="102" t="s">
        <v>291</v>
      </c>
      <c r="B10" s="81">
        <v>0</v>
      </c>
      <c r="C10" s="81">
        <v>0</v>
      </c>
      <c r="D10" s="81">
        <v>0</v>
      </c>
      <c r="E10" s="81">
        <v>0</v>
      </c>
      <c r="F10" s="81">
        <v>0</v>
      </c>
      <c r="G10" s="94">
        <v>0</v>
      </c>
      <c r="H10" s="99">
        <v>0</v>
      </c>
    </row>
    <row r="11" spans="1:8">
      <c r="A11" s="102" t="s">
        <v>327</v>
      </c>
      <c r="B11" s="81">
        <v>0</v>
      </c>
      <c r="C11" s="81">
        <v>0</v>
      </c>
      <c r="D11" s="81">
        <v>0</v>
      </c>
      <c r="E11" s="81">
        <v>0</v>
      </c>
      <c r="F11" s="81">
        <v>0</v>
      </c>
      <c r="G11" s="94">
        <v>0</v>
      </c>
      <c r="H11" s="99">
        <v>0</v>
      </c>
    </row>
    <row r="12" spans="1:8">
      <c r="A12" s="102" t="s">
        <v>337</v>
      </c>
      <c r="B12" s="81">
        <v>0</v>
      </c>
      <c r="C12" s="81">
        <v>0</v>
      </c>
      <c r="D12" s="81">
        <v>0</v>
      </c>
      <c r="E12" s="81">
        <v>0</v>
      </c>
      <c r="F12" s="81">
        <v>0</v>
      </c>
      <c r="G12" s="94">
        <v>0</v>
      </c>
      <c r="H12" s="99">
        <v>0</v>
      </c>
    </row>
    <row r="13" spans="1:8">
      <c r="A13" s="102" t="s">
        <v>338</v>
      </c>
      <c r="B13" s="81">
        <v>0</v>
      </c>
      <c r="C13" s="81">
        <v>0</v>
      </c>
      <c r="D13" s="81">
        <v>0</v>
      </c>
      <c r="E13" s="81">
        <v>0</v>
      </c>
      <c r="F13" s="81">
        <v>0</v>
      </c>
      <c r="G13" s="94">
        <v>750</v>
      </c>
      <c r="H13" s="99">
        <v>0</v>
      </c>
    </row>
    <row r="14" spans="1:8">
      <c r="A14" s="102" t="s">
        <v>126</v>
      </c>
      <c r="B14" s="81">
        <v>2304.1999999999998</v>
      </c>
      <c r="C14" s="81">
        <v>2404.4</v>
      </c>
      <c r="D14" s="81">
        <v>0</v>
      </c>
      <c r="E14" s="81">
        <v>0</v>
      </c>
      <c r="F14" s="81">
        <v>0</v>
      </c>
      <c r="G14" s="94">
        <v>0</v>
      </c>
      <c r="H14" s="99">
        <v>0</v>
      </c>
    </row>
    <row r="15" spans="1:8" ht="13.5" thickBot="1">
      <c r="A15" s="103" t="s">
        <v>319</v>
      </c>
      <c r="B15" s="82">
        <f t="array" ref="B15">SUM(B5:B14)</f>
        <v>12453.2</v>
      </c>
      <c r="C15" s="82">
        <f t="array" ref="C15">SUM(C5:C14)</f>
        <v>9696.4</v>
      </c>
      <c r="D15" s="82">
        <f t="array" ref="D15">SUM(D5:D14)</f>
        <v>57434.9</v>
      </c>
      <c r="E15" s="82">
        <f t="array" ref="E15">SUM(E5:E14)</f>
        <v>50376.800000000003</v>
      </c>
      <c r="F15" s="82">
        <f t="array" ref="F15">SUM(F5:F14)</f>
        <v>30768.3</v>
      </c>
      <c r="G15" s="95">
        <f t="array" ref="G15">SUM(G5:G14)</f>
        <v>30450</v>
      </c>
      <c r="H15" s="100">
        <f t="array" ref="H15">SUM(H5:H14)</f>
        <v>38900</v>
      </c>
    </row>
    <row r="16" spans="1:8" ht="13.5" thickTop="1">
      <c r="A16" s="6"/>
      <c r="B16" s="20"/>
      <c r="C16" s="20"/>
      <c r="D16" s="20"/>
      <c r="E16" s="20"/>
      <c r="F16" s="20"/>
      <c r="G16" s="20"/>
      <c r="H16" s="20"/>
    </row>
  </sheetData>
  <mergeCells count="2">
    <mergeCell ref="B2:E2"/>
    <mergeCell ref="G2:H2"/>
  </mergeCells>
  <pageMargins left="0.7" right="0.7" top="0.75" bottom="0.75" header="0.3" footer="0.3"/>
  <pageSetup scale="74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>
    <tabColor theme="0"/>
    <pageSetUpPr fitToPage="1"/>
  </sheetPr>
  <dimension ref="A1:P18"/>
  <sheetViews>
    <sheetView view="pageBreakPreview" zoomScaleNormal="100" zoomScaleSheetLayoutView="100" workbookViewId="0">
      <selection activeCell="A19" sqref="A19:XFD56"/>
    </sheetView>
  </sheetViews>
  <sheetFormatPr baseColWidth="10" defaultColWidth="11.5703125" defaultRowHeight="15" customHeight="1"/>
  <cols>
    <col min="1" max="1" width="30.7109375" style="6" bestFit="1" customWidth="1"/>
    <col min="2" max="5" width="9.42578125" style="21" bestFit="1" customWidth="1"/>
    <col min="6" max="6" width="9.5703125" style="21" customWidth="1"/>
    <col min="7" max="8" width="9.42578125" style="21" bestFit="1" customWidth="1"/>
    <col min="9" max="16384" width="11.5703125" style="8"/>
  </cols>
  <sheetData>
    <row r="1" spans="1:16" ht="15" customHeight="1">
      <c r="A1" s="52" t="s">
        <v>373</v>
      </c>
      <c r="B1" s="56"/>
      <c r="C1" s="56"/>
      <c r="D1" s="56"/>
      <c r="E1" s="56"/>
      <c r="F1" s="56"/>
      <c r="G1" s="56"/>
      <c r="H1" s="56"/>
    </row>
    <row r="2" spans="1:16" s="5" customFormat="1" ht="13.9" customHeight="1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79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4.5" customHeight="1">
      <c r="A5" s="101"/>
      <c r="B5" s="81"/>
      <c r="C5" s="81"/>
      <c r="D5" s="81"/>
      <c r="E5" s="81"/>
      <c r="F5" s="81"/>
      <c r="G5" s="94"/>
      <c r="H5" s="99"/>
      <c r="I5" s="27"/>
      <c r="J5" s="27"/>
      <c r="K5" s="27"/>
      <c r="L5" s="27"/>
      <c r="M5" s="27"/>
      <c r="N5" s="27"/>
      <c r="O5" s="27"/>
      <c r="P5" s="25"/>
    </row>
    <row r="6" spans="1:16" s="5" customFormat="1" ht="13.9" customHeight="1">
      <c r="A6" s="101" t="s">
        <v>53</v>
      </c>
      <c r="B6" s="81"/>
      <c r="C6" s="81"/>
      <c r="D6" s="81"/>
      <c r="E6" s="81"/>
      <c r="F6" s="81"/>
      <c r="G6" s="94"/>
      <c r="H6" s="99"/>
      <c r="I6" s="27"/>
      <c r="J6" s="27"/>
      <c r="K6" s="27"/>
      <c r="L6" s="27"/>
      <c r="M6" s="27"/>
      <c r="N6" s="27"/>
      <c r="O6" s="27"/>
      <c r="P6" s="25"/>
    </row>
    <row r="7" spans="1:16" s="5" customFormat="1" ht="13.9" customHeight="1">
      <c r="A7" s="102" t="s">
        <v>80</v>
      </c>
      <c r="B7" s="81">
        <v>15709.599999999997</v>
      </c>
      <c r="C7" s="81">
        <v>16838.099999999999</v>
      </c>
      <c r="D7" s="81">
        <v>18893.8</v>
      </c>
      <c r="E7" s="81">
        <v>18033.599999999999</v>
      </c>
      <c r="F7" s="81">
        <v>19853.400000000001</v>
      </c>
      <c r="G7" s="94">
        <v>19898.3</v>
      </c>
      <c r="H7" s="99">
        <v>18087.199999999997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83</v>
      </c>
      <c r="B8" s="81">
        <v>54558.8</v>
      </c>
      <c r="C8" s="81">
        <v>53614.7</v>
      </c>
      <c r="D8" s="81">
        <v>55386.599999999991</v>
      </c>
      <c r="E8" s="81">
        <v>48386.799999999996</v>
      </c>
      <c r="F8" s="81">
        <v>46416.299999999996</v>
      </c>
      <c r="G8" s="94">
        <v>47116.200000000004</v>
      </c>
      <c r="H8" s="99">
        <v>47744.3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104</v>
      </c>
      <c r="B9" s="81">
        <v>1979.7999999999997</v>
      </c>
      <c r="C9" s="81">
        <v>3009.3999999999996</v>
      </c>
      <c r="D9" s="81">
        <v>3167.6000000000004</v>
      </c>
      <c r="E9" s="81">
        <v>3667</v>
      </c>
      <c r="F9" s="81">
        <v>4461.2</v>
      </c>
      <c r="G9" s="94">
        <v>4911.2</v>
      </c>
      <c r="H9" s="99">
        <v>4885.8999999999996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3.9" customHeight="1">
      <c r="A10" s="102" t="s">
        <v>82</v>
      </c>
      <c r="B10" s="81">
        <v>48686.099999999991</v>
      </c>
      <c r="C10" s="81">
        <v>46656.700000000004</v>
      </c>
      <c r="D10" s="81">
        <v>49527.8</v>
      </c>
      <c r="E10" s="81">
        <v>50869</v>
      </c>
      <c r="F10" s="81">
        <v>55789.100000000006</v>
      </c>
      <c r="G10" s="94">
        <v>53366.8</v>
      </c>
      <c r="H10" s="99">
        <v>59334.299999999996</v>
      </c>
      <c r="I10" s="72"/>
      <c r="J10" s="72"/>
      <c r="K10" s="72"/>
      <c r="L10" s="72"/>
      <c r="M10" s="72"/>
      <c r="N10" s="72"/>
      <c r="O10" s="72"/>
      <c r="P10" s="25"/>
    </row>
    <row r="11" spans="1:16" s="5" customFormat="1" ht="13.9" customHeight="1">
      <c r="A11" s="102"/>
      <c r="B11" s="81"/>
      <c r="C11" s="81"/>
      <c r="D11" s="81"/>
      <c r="E11" s="81"/>
      <c r="F11" s="81"/>
      <c r="G11" s="94"/>
      <c r="H11" s="99"/>
      <c r="I11" s="72"/>
      <c r="J11" s="72"/>
      <c r="K11" s="72"/>
      <c r="L11" s="72"/>
      <c r="M11" s="72"/>
      <c r="N11" s="72"/>
      <c r="O11" s="72"/>
      <c r="P11" s="25"/>
    </row>
    <row r="12" spans="1:16" s="5" customFormat="1" ht="13.9" customHeight="1">
      <c r="A12" s="101" t="s">
        <v>54</v>
      </c>
      <c r="B12" s="81"/>
      <c r="C12" s="81"/>
      <c r="D12" s="81"/>
      <c r="E12" s="81"/>
      <c r="F12" s="81"/>
      <c r="G12" s="94"/>
      <c r="H12" s="99"/>
      <c r="I12" s="27"/>
      <c r="J12" s="27"/>
      <c r="K12" s="27"/>
      <c r="L12" s="27"/>
      <c r="M12" s="27"/>
      <c r="N12" s="27"/>
      <c r="O12" s="27"/>
      <c r="P12" s="25"/>
    </row>
    <row r="13" spans="1:16" s="5" customFormat="1" ht="13.9" customHeight="1">
      <c r="A13" s="102" t="s">
        <v>98</v>
      </c>
      <c r="B13" s="81">
        <v>2428.6999999999998</v>
      </c>
      <c r="C13" s="81">
        <v>4121.7000000000007</v>
      </c>
      <c r="D13" s="81">
        <v>4850</v>
      </c>
      <c r="E13" s="81">
        <v>4994.8</v>
      </c>
      <c r="F13" s="81">
        <v>4317</v>
      </c>
      <c r="G13" s="94">
        <v>5799.5999999999995</v>
      </c>
      <c r="H13" s="99">
        <v>5909.8</v>
      </c>
      <c r="I13" s="72"/>
      <c r="J13" s="72"/>
      <c r="K13" s="72"/>
      <c r="L13" s="72"/>
      <c r="M13" s="72"/>
      <c r="N13" s="72"/>
      <c r="O13" s="72"/>
      <c r="P13" s="25"/>
    </row>
    <row r="14" spans="1:16" s="5" customFormat="1" ht="13.9" customHeight="1">
      <c r="A14" s="102" t="s">
        <v>99</v>
      </c>
      <c r="B14" s="81">
        <v>928.2</v>
      </c>
      <c r="C14" s="81">
        <v>1016.8</v>
      </c>
      <c r="D14" s="81">
        <v>751.6</v>
      </c>
      <c r="E14" s="81">
        <v>759.4</v>
      </c>
      <c r="F14" s="81">
        <v>699.5</v>
      </c>
      <c r="G14" s="94">
        <v>699.5</v>
      </c>
      <c r="H14" s="99">
        <v>726.00000000000011</v>
      </c>
      <c r="I14" s="72"/>
      <c r="J14" s="72"/>
      <c r="K14" s="72"/>
      <c r="L14" s="72"/>
      <c r="M14" s="72"/>
      <c r="N14" s="72"/>
      <c r="O14" s="72"/>
      <c r="P14" s="25"/>
    </row>
    <row r="15" spans="1:16" s="5" customFormat="1" ht="13.9" customHeight="1">
      <c r="A15" s="102" t="s">
        <v>105</v>
      </c>
      <c r="B15" s="81">
        <v>236.7</v>
      </c>
      <c r="C15" s="81">
        <v>257.3</v>
      </c>
      <c r="D15" s="81">
        <v>209.5</v>
      </c>
      <c r="E15" s="81">
        <v>70.399999999999991</v>
      </c>
      <c r="F15" s="81">
        <v>66.3</v>
      </c>
      <c r="G15" s="94">
        <v>673.9</v>
      </c>
      <c r="H15" s="99">
        <v>680.6</v>
      </c>
      <c r="I15" s="72"/>
      <c r="J15" s="72"/>
      <c r="K15" s="72"/>
      <c r="L15" s="72"/>
      <c r="M15" s="72"/>
      <c r="N15" s="72"/>
      <c r="O15" s="72"/>
      <c r="P15" s="25"/>
    </row>
    <row r="16" spans="1:16" s="5" customFormat="1" ht="13.9" customHeight="1">
      <c r="A16" s="102" t="s">
        <v>81</v>
      </c>
      <c r="B16" s="81">
        <v>5652.3</v>
      </c>
      <c r="C16" s="81">
        <v>5480.9</v>
      </c>
      <c r="D16" s="81">
        <v>5474.8</v>
      </c>
      <c r="E16" s="81">
        <v>5427.0999999999995</v>
      </c>
      <c r="F16" s="81">
        <v>6182</v>
      </c>
      <c r="G16" s="94">
        <v>6182</v>
      </c>
      <c r="H16" s="99">
        <v>6441.1</v>
      </c>
      <c r="I16" s="72"/>
      <c r="J16" s="72"/>
      <c r="K16" s="72"/>
      <c r="L16" s="72"/>
      <c r="M16" s="72"/>
      <c r="N16" s="72"/>
      <c r="O16" s="72"/>
      <c r="P16" s="25"/>
    </row>
    <row r="17" spans="1:16" s="5" customFormat="1" ht="14.45" customHeight="1" thickBot="1">
      <c r="A17" s="103" t="s">
        <v>251</v>
      </c>
      <c r="B17" s="82">
        <v>130180.19999999998</v>
      </c>
      <c r="C17" s="82">
        <v>130995.59999999999</v>
      </c>
      <c r="D17" s="82">
        <v>138261.69999999998</v>
      </c>
      <c r="E17" s="82">
        <v>132208.09999999998</v>
      </c>
      <c r="F17" s="82">
        <v>137784.79999999999</v>
      </c>
      <c r="G17" s="95">
        <v>138647.5</v>
      </c>
      <c r="H17" s="100">
        <v>143809.19999999998</v>
      </c>
      <c r="I17" s="72"/>
      <c r="J17" s="72"/>
      <c r="K17" s="72"/>
      <c r="L17" s="72"/>
      <c r="M17" s="72"/>
      <c r="N17" s="72"/>
      <c r="O17" s="72"/>
      <c r="P17" s="25"/>
    </row>
    <row r="18" spans="1:16" ht="7.15" customHeight="1" thickTop="1">
      <c r="A18" s="52"/>
      <c r="B18" s="68"/>
      <c r="C18" s="68"/>
      <c r="D18" s="68"/>
      <c r="E18" s="68"/>
      <c r="F18" s="68"/>
      <c r="G18" s="68"/>
      <c r="H18" s="68"/>
    </row>
  </sheetData>
  <customSheetViews>
    <customSheetView guid="{7AEBF0C5-8149-4E3C-AD6E-EA586E9CAE29}" scale="90" showPageBreaks="1" printArea="1" hiddenColumns="1" topLeftCell="B43">
      <selection activeCell="K63" sqref="K63"/>
      <rowBreaks count="1" manualBreakCount="1">
        <brk id="40" min="1" max="7" man="1"/>
      </rowBreaks>
      <pageMargins left="0.39370078740157483" right="0.39370078740157483" top="0.39370078740157483" bottom="0.39370078740157483" header="0.51181102362204722" footer="0.51181102362204722"/>
      <pageSetup scale="91" orientation="portrait" r:id="rId1"/>
      <headerFooter alignWithMargins="0"/>
    </customSheetView>
    <customSheetView guid="{6DAC9F00-70BA-4F05-ACC4-6962A67EAE0E}" showAutoFilter="1" hiddenColumns="1" topLeftCell="B19">
      <selection activeCell="C42" sqref="C42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6" sqref="B6:B9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0">
      <selection activeCell="B29" sqref="B29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">
    <tabColor theme="0"/>
    <pageSetUpPr fitToPage="1"/>
  </sheetPr>
  <dimension ref="A1:P8"/>
  <sheetViews>
    <sheetView view="pageBreakPreview" zoomScaleNormal="100" zoomScaleSheetLayoutView="100" workbookViewId="0">
      <selection activeCell="A9" sqref="A9:XFD27"/>
    </sheetView>
  </sheetViews>
  <sheetFormatPr baseColWidth="10" defaultColWidth="11.5703125" defaultRowHeight="15" customHeight="1"/>
  <cols>
    <col min="1" max="1" width="33.7109375" style="1" bestFit="1" customWidth="1"/>
    <col min="2" max="2" width="9.42578125" style="33" bestFit="1" customWidth="1"/>
    <col min="3" max="5" width="10.85546875" style="33" bestFit="1" customWidth="1"/>
    <col min="6" max="6" width="10.85546875" style="33" customWidth="1"/>
    <col min="7" max="7" width="9.42578125" style="33" bestFit="1" customWidth="1"/>
    <col min="8" max="8" width="10.85546875" style="33" bestFit="1" customWidth="1"/>
    <col min="9" max="16384" width="11.5703125" style="2"/>
  </cols>
  <sheetData>
    <row r="1" spans="1:16" ht="12.75">
      <c r="A1" s="52" t="s">
        <v>0</v>
      </c>
      <c r="B1" s="56"/>
      <c r="C1" s="56"/>
      <c r="D1" s="56"/>
      <c r="E1" s="56"/>
      <c r="F1" s="56"/>
      <c r="G1" s="56"/>
      <c r="H1" s="56"/>
    </row>
    <row r="2" spans="1:16" s="5" customFormat="1" ht="13.9" customHeight="1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96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97</v>
      </c>
      <c r="B5" s="81">
        <v>653430.09999999986</v>
      </c>
      <c r="C5" s="81">
        <v>647565.59999999986</v>
      </c>
      <c r="D5" s="81">
        <v>650921.00000000012</v>
      </c>
      <c r="E5" s="81">
        <v>683174.70000000007</v>
      </c>
      <c r="F5" s="81">
        <v>659524.19999999984</v>
      </c>
      <c r="G5" s="94">
        <v>647311.40000000014</v>
      </c>
      <c r="H5" s="99">
        <v>662206.6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84</v>
      </c>
      <c r="B6" s="81">
        <v>318784.30000000005</v>
      </c>
      <c r="C6" s="81">
        <v>326587.50000000006</v>
      </c>
      <c r="D6" s="81">
        <v>335055.60000000003</v>
      </c>
      <c r="E6" s="81">
        <v>369275.00000000006</v>
      </c>
      <c r="F6" s="81">
        <v>337069.9</v>
      </c>
      <c r="G6" s="94">
        <v>330214.10000000003</v>
      </c>
      <c r="H6" s="99">
        <v>336270.3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4.45" customHeight="1" thickBot="1">
      <c r="A7" s="103" t="s">
        <v>252</v>
      </c>
      <c r="B7" s="82">
        <v>972214.39999999991</v>
      </c>
      <c r="C7" s="82">
        <v>974153.09999999986</v>
      </c>
      <c r="D7" s="82">
        <v>985976.60000000009</v>
      </c>
      <c r="E7" s="82">
        <v>1052449.7000000002</v>
      </c>
      <c r="F7" s="82">
        <v>996594.09999999986</v>
      </c>
      <c r="G7" s="95">
        <v>977525.50000000023</v>
      </c>
      <c r="H7" s="100">
        <v>998476.89999999991</v>
      </c>
      <c r="I7" s="72"/>
      <c r="J7" s="72"/>
      <c r="K7" s="72"/>
      <c r="L7" s="72"/>
      <c r="M7" s="72"/>
      <c r="N7" s="72"/>
      <c r="O7" s="72"/>
      <c r="P7" s="25"/>
    </row>
    <row r="8" spans="1:16" ht="7.15" customHeight="1" thickTop="1">
      <c r="A8" s="55"/>
      <c r="B8" s="56"/>
      <c r="C8" s="56"/>
      <c r="D8" s="56"/>
      <c r="E8" s="56"/>
      <c r="F8" s="56"/>
      <c r="G8" s="56"/>
      <c r="H8" s="56"/>
    </row>
  </sheetData>
  <customSheetViews>
    <customSheetView guid="{7AEBF0C5-8149-4E3C-AD6E-EA586E9CAE29}" scale="90" showPageBreaks="1" printArea="1" hiddenColumns="1" topLeftCell="B10">
      <selection activeCell="G30" sqref="G30"/>
      <pageMargins left="0.39370078740157483" right="0.39370078740157483" top="0.39370078740157483" bottom="0.39370078740157483" header="0.51181102362204722" footer="0.51181102362204722"/>
      <pageSetup scale="89" orientation="portrait" r:id="rId1"/>
      <headerFooter alignWithMargins="0"/>
    </customSheetView>
    <customSheetView guid="{6DAC9F00-70BA-4F05-ACC4-6962A67EAE0E}" showAutoFilter="1" hiddenColumns="1" topLeftCell="B1">
      <selection activeCell="D16" sqref="D16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34" sqref="I34"/>
      <pageMargins left="0.39370078740157483" right="0.39370078740157483" top="0.39370078740157483" bottom="0.39370078740157483" header="0.51181102362204722" footer="0.51181102362204722"/>
      <pageSetup scale="94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7" orientation="portrait" r:id="rId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2">
    <pageSetUpPr fitToPage="1"/>
  </sheetPr>
  <dimension ref="A1:P12"/>
  <sheetViews>
    <sheetView view="pageBreakPreview" zoomScaleNormal="100" zoomScaleSheetLayoutView="100" workbookViewId="0">
      <selection activeCell="A13" sqref="A13:XFD39"/>
    </sheetView>
  </sheetViews>
  <sheetFormatPr baseColWidth="10" defaultColWidth="11.5703125" defaultRowHeight="15" customHeight="1"/>
  <cols>
    <col min="1" max="1" width="39.5703125" style="1" bestFit="1" customWidth="1"/>
    <col min="2" max="5" width="9.42578125" style="33" bestFit="1" customWidth="1"/>
    <col min="6" max="6" width="9.42578125" style="33" customWidth="1"/>
    <col min="7" max="8" width="9.42578125" style="33" bestFit="1" customWidth="1"/>
    <col min="9" max="16384" width="11.5703125" style="2"/>
  </cols>
  <sheetData>
    <row r="1" spans="1:16" ht="12.75">
      <c r="A1" s="52" t="s">
        <v>56</v>
      </c>
      <c r="B1" s="56"/>
      <c r="C1" s="56"/>
      <c r="D1" s="56"/>
      <c r="E1" s="56"/>
      <c r="F1" s="56"/>
      <c r="G1" s="56"/>
      <c r="H1" s="56"/>
    </row>
    <row r="2" spans="1:16" s="5" customFormat="1" ht="13.9" customHeight="1">
      <c r="A2" s="96"/>
      <c r="B2" s="242" t="s">
        <v>106</v>
      </c>
      <c r="C2" s="244"/>
      <c r="D2" s="244"/>
      <c r="E2" s="244"/>
      <c r="F2" s="237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169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85</v>
      </c>
      <c r="B5" s="81">
        <v>56754.1</v>
      </c>
      <c r="C5" s="81">
        <v>57729.3</v>
      </c>
      <c r="D5" s="81">
        <v>59315.700000000004</v>
      </c>
      <c r="E5" s="81">
        <v>60455.599999999991</v>
      </c>
      <c r="F5" s="81">
        <v>62560.9</v>
      </c>
      <c r="G5" s="94">
        <v>63063.200000000004</v>
      </c>
      <c r="H5" s="99">
        <v>64861.500000000007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88</v>
      </c>
      <c r="B6" s="81">
        <v>21652.400000000001</v>
      </c>
      <c r="C6" s="81">
        <v>21545.499999999996</v>
      </c>
      <c r="D6" s="81">
        <v>21613.200000000001</v>
      </c>
      <c r="E6" s="81">
        <v>21642.7</v>
      </c>
      <c r="F6" s="81">
        <v>21618.500000000004</v>
      </c>
      <c r="G6" s="94">
        <v>21718.5</v>
      </c>
      <c r="H6" s="99">
        <v>24258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87</v>
      </c>
      <c r="B7" s="81">
        <v>15227.1</v>
      </c>
      <c r="C7" s="81">
        <v>15958.5</v>
      </c>
      <c r="D7" s="81">
        <v>15354.499999999998</v>
      </c>
      <c r="E7" s="81">
        <v>15742.099999999997</v>
      </c>
      <c r="F7" s="81">
        <v>15759.9</v>
      </c>
      <c r="G7" s="94">
        <v>15874.9</v>
      </c>
      <c r="H7" s="99">
        <v>15929.699999999999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91</v>
      </c>
      <c r="B8" s="81">
        <v>141740.70000000001</v>
      </c>
      <c r="C8" s="81">
        <v>135730.4</v>
      </c>
      <c r="D8" s="81">
        <v>139980.60000000003</v>
      </c>
      <c r="E8" s="81">
        <v>145544.6</v>
      </c>
      <c r="F8" s="81">
        <v>162555.00000000003</v>
      </c>
      <c r="G8" s="94">
        <v>164080.30000000002</v>
      </c>
      <c r="H8" s="99">
        <v>170765.4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89</v>
      </c>
      <c r="B9" s="81">
        <v>26041.3</v>
      </c>
      <c r="C9" s="81">
        <v>26318.400000000001</v>
      </c>
      <c r="D9" s="81">
        <v>27407.600000000002</v>
      </c>
      <c r="E9" s="81">
        <v>40440.400000000001</v>
      </c>
      <c r="F9" s="81">
        <v>28468.800000000007</v>
      </c>
      <c r="G9" s="94">
        <v>28468.700000000004</v>
      </c>
      <c r="H9" s="99">
        <v>28600.299999999996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3.9" customHeight="1">
      <c r="A10" s="102" t="s">
        <v>90</v>
      </c>
      <c r="B10" s="81">
        <v>105156.99999999999</v>
      </c>
      <c r="C10" s="81">
        <v>108724.19999999997</v>
      </c>
      <c r="D10" s="81">
        <v>109778.90000000001</v>
      </c>
      <c r="E10" s="81">
        <v>107950.2</v>
      </c>
      <c r="F10" s="81">
        <v>112710.30000000002</v>
      </c>
      <c r="G10" s="94">
        <v>105617</v>
      </c>
      <c r="H10" s="99">
        <v>105869.3</v>
      </c>
      <c r="I10" s="72"/>
      <c r="J10" s="72"/>
      <c r="K10" s="72"/>
      <c r="L10" s="72"/>
      <c r="M10" s="72"/>
      <c r="N10" s="72"/>
      <c r="O10" s="72"/>
      <c r="P10" s="25"/>
    </row>
    <row r="11" spans="1:16" s="5" customFormat="1" ht="14.45" customHeight="1" thickBot="1">
      <c r="A11" s="103" t="s">
        <v>253</v>
      </c>
      <c r="B11" s="82">
        <v>366572.6</v>
      </c>
      <c r="C11" s="82">
        <v>366006.3</v>
      </c>
      <c r="D11" s="82">
        <v>373450.5</v>
      </c>
      <c r="E11" s="82">
        <v>391775.60000000003</v>
      </c>
      <c r="F11" s="82">
        <v>403673.39999999997</v>
      </c>
      <c r="G11" s="95">
        <v>398822.6</v>
      </c>
      <c r="H11" s="100">
        <v>410284.19999999995</v>
      </c>
      <c r="I11" s="72"/>
      <c r="J11" s="72"/>
      <c r="K11" s="72"/>
      <c r="L11" s="72"/>
      <c r="M11" s="72"/>
      <c r="N11" s="72"/>
      <c r="O11" s="72"/>
      <c r="P11" s="25"/>
    </row>
    <row r="12" spans="1:16" ht="7.15" customHeight="1" thickTop="1">
      <c r="A12" s="55"/>
      <c r="B12" s="56"/>
      <c r="C12" s="56"/>
      <c r="D12" s="56"/>
      <c r="E12" s="56"/>
      <c r="F12" s="56"/>
      <c r="G12" s="56"/>
      <c r="H12" s="56"/>
    </row>
  </sheetData>
  <customSheetViews>
    <customSheetView guid="{7AEBF0C5-8149-4E3C-AD6E-EA586E9CAE29}" scale="90" showPageBreaks="1" printArea="1" hiddenColumns="1" topLeftCell="B28">
      <selection activeCell="J43" sqref="J43"/>
      <pageMargins left="0.39370078740157483" right="0.39370078740157483" top="0.39370078740157483" bottom="0.39370078740157483" header="0.51181102362204722" footer="0.51181102362204722"/>
      <pageSetup scale="80" orientation="portrait" r:id="rId1"/>
      <headerFooter alignWithMargins="0"/>
    </customSheetView>
    <customSheetView guid="{6DAC9F00-70BA-4F05-ACC4-6962A67EAE0E}" showAutoFilter="1" hiddenColumns="1" topLeftCell="B13">
      <selection activeCell="E24" sqref="E24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6" sqref="K36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7" orientation="portrait" r:id="rId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">
    <tabColor theme="0"/>
    <pageSetUpPr fitToPage="1"/>
  </sheetPr>
  <dimension ref="A1:P11"/>
  <sheetViews>
    <sheetView view="pageBreakPreview" zoomScaleNormal="100" zoomScaleSheetLayoutView="100" workbookViewId="0">
      <selection activeCell="A12" sqref="A12:XFD37"/>
    </sheetView>
  </sheetViews>
  <sheetFormatPr baseColWidth="10" defaultColWidth="11.5703125" defaultRowHeight="15" customHeight="1"/>
  <cols>
    <col min="1" max="1" width="29.42578125" style="1" bestFit="1" customWidth="1"/>
    <col min="2" max="5" width="9.42578125" style="33" bestFit="1" customWidth="1"/>
    <col min="6" max="6" width="9.42578125" style="33" customWidth="1"/>
    <col min="7" max="8" width="9.42578125" style="33" bestFit="1" customWidth="1"/>
    <col min="9" max="16384" width="11.5703125" style="2"/>
  </cols>
  <sheetData>
    <row r="1" spans="1:16" ht="12.75">
      <c r="A1" s="52" t="s">
        <v>361</v>
      </c>
      <c r="B1" s="56"/>
      <c r="C1" s="56"/>
      <c r="D1" s="56"/>
      <c r="E1" s="56"/>
      <c r="F1" s="56"/>
      <c r="G1" s="56"/>
      <c r="H1" s="56"/>
    </row>
    <row r="2" spans="1:16" s="5" customFormat="1" ht="13.9" customHeight="1">
      <c r="A2" s="96"/>
      <c r="B2" s="242" t="s">
        <v>106</v>
      </c>
      <c r="C2" s="244"/>
      <c r="D2" s="244"/>
      <c r="E2" s="244"/>
      <c r="F2" s="237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368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100</v>
      </c>
      <c r="B5" s="81">
        <v>55519.899999999994</v>
      </c>
      <c r="C5" s="81">
        <v>62917.5</v>
      </c>
      <c r="D5" s="81">
        <v>61900.1</v>
      </c>
      <c r="E5" s="81">
        <v>60578.899999999994</v>
      </c>
      <c r="F5" s="81">
        <v>70517.7</v>
      </c>
      <c r="G5" s="94">
        <v>70345.7</v>
      </c>
      <c r="H5" s="99">
        <v>74683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102</v>
      </c>
      <c r="B6" s="81">
        <v>220502.79999999996</v>
      </c>
      <c r="C6" s="81">
        <v>213409.8</v>
      </c>
      <c r="D6" s="81">
        <v>219503.90000000002</v>
      </c>
      <c r="E6" s="81">
        <v>224518.6</v>
      </c>
      <c r="F6" s="81">
        <v>236141.59999999998</v>
      </c>
      <c r="G6" s="94">
        <v>231528.5</v>
      </c>
      <c r="H6" s="99">
        <v>248024.3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371</v>
      </c>
      <c r="B7" s="81">
        <v>35718.400000000001</v>
      </c>
      <c r="C7" s="81">
        <v>46804.7</v>
      </c>
      <c r="D7" s="81">
        <v>41595.100000000006</v>
      </c>
      <c r="E7" s="81">
        <v>53093.000000000007</v>
      </c>
      <c r="F7" s="81">
        <v>52415.399999999994</v>
      </c>
      <c r="G7" s="94">
        <v>40382.400000000001</v>
      </c>
      <c r="H7" s="99">
        <v>42579.000000000007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103</v>
      </c>
      <c r="B8" s="81">
        <v>22425.500000000004</v>
      </c>
      <c r="C8" s="81">
        <v>23505.7</v>
      </c>
      <c r="D8" s="81">
        <v>30063.699999999993</v>
      </c>
      <c r="E8" s="81">
        <v>38780.5</v>
      </c>
      <c r="F8" s="81">
        <v>42522.500000000007</v>
      </c>
      <c r="G8" s="94">
        <v>38534.800000000003</v>
      </c>
      <c r="H8" s="99">
        <v>36563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362</v>
      </c>
      <c r="B9" s="81">
        <v>41133.799999999996</v>
      </c>
      <c r="C9" s="81">
        <v>40875.5</v>
      </c>
      <c r="D9" s="81">
        <v>64573.3</v>
      </c>
      <c r="E9" s="81">
        <v>51273.099999999991</v>
      </c>
      <c r="F9" s="81">
        <v>62111.5</v>
      </c>
      <c r="G9" s="94">
        <v>53252.2</v>
      </c>
      <c r="H9" s="99">
        <v>55111.600000000006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4.45" customHeight="1" thickBot="1">
      <c r="A10" s="103" t="s">
        <v>367</v>
      </c>
      <c r="B10" s="82">
        <v>375300.39999999997</v>
      </c>
      <c r="C10" s="82">
        <v>387513.2</v>
      </c>
      <c r="D10" s="82">
        <v>417636.1</v>
      </c>
      <c r="E10" s="82">
        <v>428244.1</v>
      </c>
      <c r="F10" s="82">
        <v>463708.69999999995</v>
      </c>
      <c r="G10" s="95">
        <v>434043.60000000003</v>
      </c>
      <c r="H10" s="100">
        <v>456960.9</v>
      </c>
      <c r="I10" s="72"/>
      <c r="J10" s="72"/>
      <c r="K10" s="72"/>
      <c r="L10" s="72"/>
      <c r="M10" s="72"/>
      <c r="N10" s="72"/>
      <c r="O10" s="72"/>
      <c r="P10" s="25"/>
    </row>
    <row r="11" spans="1:16" ht="7.15" customHeight="1" thickTop="1">
      <c r="A11" s="55"/>
      <c r="B11" s="56"/>
      <c r="C11" s="56"/>
      <c r="D11" s="56"/>
      <c r="E11" s="56"/>
      <c r="F11" s="56"/>
      <c r="G11" s="56"/>
      <c r="H11" s="56"/>
    </row>
  </sheetData>
  <customSheetViews>
    <customSheetView guid="{7AEBF0C5-8149-4E3C-AD6E-EA586E9CAE29}" scale="90" showPageBreaks="1" fitToPage="1" printArea="1" hiddenColumns="1" topLeftCell="B22">
      <selection activeCell="J36" sqref="J36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0">
      <selection activeCell="D24" sqref="D24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7" sqref="K37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5">
    <tabColor theme="0"/>
    <pageSetUpPr fitToPage="1"/>
  </sheetPr>
  <dimension ref="A1:P12"/>
  <sheetViews>
    <sheetView view="pageBreakPreview" zoomScaleNormal="100" zoomScaleSheetLayoutView="100" workbookViewId="0">
      <selection activeCell="A13" sqref="A13:XFD39"/>
    </sheetView>
  </sheetViews>
  <sheetFormatPr baseColWidth="10" defaultColWidth="11.5703125" defaultRowHeight="15" customHeight="1"/>
  <cols>
    <col min="1" max="1" width="34.42578125" style="1" bestFit="1" customWidth="1"/>
    <col min="2" max="5" width="9.42578125" style="33" bestFit="1" customWidth="1"/>
    <col min="6" max="6" width="9.42578125" style="33" customWidth="1"/>
    <col min="7" max="8" width="9.42578125" style="33" bestFit="1" customWidth="1"/>
    <col min="9" max="16384" width="11.5703125" style="2"/>
  </cols>
  <sheetData>
    <row r="1" spans="1:16" ht="12.75">
      <c r="A1" s="52" t="s">
        <v>78</v>
      </c>
      <c r="B1" s="56"/>
      <c r="C1" s="56"/>
      <c r="D1" s="56"/>
      <c r="E1" s="56"/>
      <c r="F1" s="56"/>
      <c r="G1" s="56"/>
      <c r="H1" s="56"/>
    </row>
    <row r="2" spans="1:16" s="5" customFormat="1" ht="13.9" customHeight="1">
      <c r="A2" s="96"/>
      <c r="B2" s="242" t="s">
        <v>106</v>
      </c>
      <c r="C2" s="244"/>
      <c r="D2" s="244"/>
      <c r="E2" s="244"/>
      <c r="F2" s="237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171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92</v>
      </c>
      <c r="B5" s="81">
        <v>57717.4</v>
      </c>
      <c r="C5" s="81">
        <v>65826.899999999994</v>
      </c>
      <c r="D5" s="81">
        <v>67758.5</v>
      </c>
      <c r="E5" s="81">
        <v>108252.1</v>
      </c>
      <c r="F5" s="81">
        <v>60814.3</v>
      </c>
      <c r="G5" s="94">
        <v>59969.8</v>
      </c>
      <c r="H5" s="99">
        <v>62202.399999999994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94</v>
      </c>
      <c r="B6" s="81">
        <v>40295.199999999997</v>
      </c>
      <c r="C6" s="81">
        <v>35168.799999999996</v>
      </c>
      <c r="D6" s="81">
        <v>58936.100000000006</v>
      </c>
      <c r="E6" s="81">
        <v>56364.900000000009</v>
      </c>
      <c r="F6" s="81">
        <v>80897.600000000006</v>
      </c>
      <c r="G6" s="94">
        <v>73100</v>
      </c>
      <c r="H6" s="99">
        <v>84152.9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363</v>
      </c>
      <c r="B7" s="81">
        <v>20699.400000000001</v>
      </c>
      <c r="C7" s="81">
        <v>23269.599999999999</v>
      </c>
      <c r="D7" s="81">
        <v>27595.1</v>
      </c>
      <c r="E7" s="81">
        <v>28206.199999999997</v>
      </c>
      <c r="F7" s="81">
        <v>43813</v>
      </c>
      <c r="G7" s="94">
        <v>27707.4</v>
      </c>
      <c r="H7" s="99">
        <v>29505.8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95</v>
      </c>
      <c r="B8" s="81">
        <v>130230.8</v>
      </c>
      <c r="C8" s="81">
        <v>145954.40000000002</v>
      </c>
      <c r="D8" s="81">
        <v>160619.1</v>
      </c>
      <c r="E8" s="81">
        <v>122363.70000000001</v>
      </c>
      <c r="F8" s="81">
        <v>157226.1</v>
      </c>
      <c r="G8" s="94">
        <v>131429.39999999997</v>
      </c>
      <c r="H8" s="99">
        <v>144314.10000000003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93</v>
      </c>
      <c r="B9" s="81">
        <v>57225.100000000013</v>
      </c>
      <c r="C9" s="81">
        <v>56443.999999999993</v>
      </c>
      <c r="D9" s="81">
        <v>58098.69999999999</v>
      </c>
      <c r="E9" s="81">
        <v>58119.9</v>
      </c>
      <c r="F9" s="81">
        <v>55994.6</v>
      </c>
      <c r="G9" s="94">
        <v>54047.099999999991</v>
      </c>
      <c r="H9" s="99">
        <v>60735.1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3.9" customHeight="1">
      <c r="A10" s="102" t="s">
        <v>364</v>
      </c>
      <c r="B10" s="81">
        <v>44322.8</v>
      </c>
      <c r="C10" s="81">
        <v>42662.3</v>
      </c>
      <c r="D10" s="81">
        <v>32790.400000000001</v>
      </c>
      <c r="E10" s="81">
        <v>27998.9</v>
      </c>
      <c r="F10" s="81">
        <v>47476.100000000006</v>
      </c>
      <c r="G10" s="94">
        <v>49543.6</v>
      </c>
      <c r="H10" s="99">
        <v>90145.600000000006</v>
      </c>
      <c r="I10" s="72"/>
      <c r="J10" s="72"/>
      <c r="K10" s="72"/>
      <c r="L10" s="72"/>
      <c r="M10" s="72"/>
      <c r="N10" s="72"/>
      <c r="O10" s="72"/>
      <c r="P10" s="25"/>
    </row>
    <row r="11" spans="1:16" s="5" customFormat="1" ht="14.45" customHeight="1" thickBot="1">
      <c r="A11" s="103" t="s">
        <v>254</v>
      </c>
      <c r="B11" s="82">
        <v>350490.7</v>
      </c>
      <c r="C11" s="82">
        <v>369326</v>
      </c>
      <c r="D11" s="82">
        <v>405797.90000000008</v>
      </c>
      <c r="E11" s="82">
        <v>401305.70000000007</v>
      </c>
      <c r="F11" s="82">
        <v>446221.69999999995</v>
      </c>
      <c r="G11" s="95">
        <v>395797.29999999993</v>
      </c>
      <c r="H11" s="100">
        <v>471055.9</v>
      </c>
      <c r="I11" s="72"/>
      <c r="J11" s="72"/>
      <c r="K11" s="72"/>
      <c r="L11" s="72"/>
      <c r="M11" s="72"/>
      <c r="N11" s="72"/>
      <c r="O11" s="72"/>
      <c r="P11" s="25"/>
    </row>
    <row r="12" spans="1:16" ht="7.15" customHeight="1" thickTop="1">
      <c r="A12" s="55"/>
      <c r="B12" s="72"/>
      <c r="C12" s="72"/>
      <c r="D12" s="72"/>
      <c r="E12" s="72"/>
      <c r="F12" s="56"/>
      <c r="G12" s="56"/>
      <c r="H12" s="56"/>
    </row>
  </sheetData>
  <customSheetViews>
    <customSheetView guid="{7AEBF0C5-8149-4E3C-AD6E-EA586E9CAE29}" scale="90" showPageBreaks="1" fitToPage="1" printArea="1" hiddenColumns="1" topLeftCell="B16">
      <selection activeCell="D37" sqref="D37"/>
      <pageMargins left="0.39370078740157483" right="0.39370078740157483" top="0.39370078740157483" bottom="0.39370078740157483" header="0.51181102362204722" footer="0.51181102362204722"/>
      <pageSetup scale="99" fitToHeight="0" orientation="portrait" r:id="rId1"/>
      <headerFooter alignWithMargins="0"/>
    </customSheetView>
    <customSheetView guid="{6DAC9F00-70BA-4F05-ACC4-6962A67EAE0E}" showAutoFilter="1" hiddenColumns="1" topLeftCell="B13">
      <selection activeCell="B37" sqref="B37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5" sqref="B5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8" sqref="J38"/>
      <pageMargins left="0.39370078740157483" right="0.39370078740157483" top="0.39370078740157483" bottom="0.39370078740157483" header="0.51181102362204722" footer="0.51181102362204722"/>
      <pageSetup scale="99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P9"/>
  <sheetViews>
    <sheetView view="pageBreakPreview" zoomScaleNormal="100" zoomScaleSheetLayoutView="100" workbookViewId="0">
      <selection activeCell="A10" sqref="A10:XFD30"/>
    </sheetView>
  </sheetViews>
  <sheetFormatPr baseColWidth="10" defaultColWidth="11.5703125" defaultRowHeight="15" customHeight="1"/>
  <cols>
    <col min="1" max="1" width="32.85546875" style="6" customWidth="1"/>
    <col min="2" max="5" width="9.42578125" style="21" bestFit="1" customWidth="1"/>
    <col min="6" max="6" width="9.5703125" style="21" customWidth="1"/>
    <col min="7" max="8" width="9.42578125" style="21" bestFit="1" customWidth="1"/>
    <col min="9" max="16384" width="11.5703125" style="8"/>
  </cols>
  <sheetData>
    <row r="1" spans="1:16" ht="15" customHeight="1">
      <c r="A1" s="52" t="s">
        <v>365</v>
      </c>
      <c r="B1" s="56"/>
      <c r="C1" s="56"/>
      <c r="D1" s="56"/>
      <c r="E1" s="56"/>
      <c r="F1" s="56"/>
      <c r="G1" s="56"/>
      <c r="H1" s="56"/>
    </row>
    <row r="2" spans="1:16" s="5" customFormat="1" ht="13.9" customHeight="1">
      <c r="A2" s="96"/>
      <c r="B2" s="242" t="s">
        <v>106</v>
      </c>
      <c r="C2" s="243"/>
      <c r="D2" s="243"/>
      <c r="E2" s="243"/>
      <c r="F2" s="237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369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101</v>
      </c>
      <c r="B5" s="81">
        <v>78552.099999999991</v>
      </c>
      <c r="C5" s="81">
        <v>75862.900000000009</v>
      </c>
      <c r="D5" s="81">
        <v>91322.599999999991</v>
      </c>
      <c r="E5" s="81">
        <v>98388.999999999985</v>
      </c>
      <c r="F5" s="81">
        <v>119194.5</v>
      </c>
      <c r="G5" s="94">
        <v>81483.099999999991</v>
      </c>
      <c r="H5" s="99">
        <v>86654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370</v>
      </c>
      <c r="B6" s="81">
        <v>17350.400000000001</v>
      </c>
      <c r="C6" s="81">
        <v>18420.3</v>
      </c>
      <c r="D6" s="81">
        <v>22301.399999999998</v>
      </c>
      <c r="E6" s="81">
        <v>22097.9</v>
      </c>
      <c r="F6" s="81">
        <v>22745</v>
      </c>
      <c r="G6" s="94">
        <v>22388.6</v>
      </c>
      <c r="H6" s="99">
        <v>22889.5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86</v>
      </c>
      <c r="B7" s="81">
        <v>84928.299999999988</v>
      </c>
      <c r="C7" s="81">
        <v>83470.8</v>
      </c>
      <c r="D7" s="81">
        <v>86239.1</v>
      </c>
      <c r="E7" s="81">
        <v>85452.3</v>
      </c>
      <c r="F7" s="81">
        <v>82649.100000000006</v>
      </c>
      <c r="G7" s="94">
        <v>88517.400000000009</v>
      </c>
      <c r="H7" s="99">
        <v>87249.2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4.45" customHeight="1" thickBot="1">
      <c r="A8" s="103" t="s">
        <v>366</v>
      </c>
      <c r="B8" s="82">
        <v>180830.8</v>
      </c>
      <c r="C8" s="82">
        <v>177754</v>
      </c>
      <c r="D8" s="82">
        <v>199863.09999999998</v>
      </c>
      <c r="E8" s="82">
        <v>205939.20000000001</v>
      </c>
      <c r="F8" s="82">
        <v>224588.6</v>
      </c>
      <c r="G8" s="95">
        <v>192389.09999999998</v>
      </c>
      <c r="H8" s="100">
        <v>196792.7</v>
      </c>
      <c r="I8" s="72"/>
      <c r="J8" s="72"/>
      <c r="K8" s="72"/>
      <c r="L8" s="72"/>
      <c r="M8" s="72"/>
      <c r="N8" s="72"/>
      <c r="O8" s="72"/>
      <c r="P8" s="25"/>
    </row>
    <row r="9" spans="1:16" ht="7.15" customHeight="1" thickTop="1">
      <c r="A9" s="52"/>
      <c r="B9" s="68"/>
      <c r="C9" s="68"/>
      <c r="D9" s="68"/>
      <c r="E9" s="68"/>
      <c r="F9" s="68"/>
      <c r="G9" s="68"/>
      <c r="H9" s="6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>
    <tabColor theme="0"/>
    <pageSetUpPr fitToPage="1"/>
  </sheetPr>
  <dimension ref="A1:P25"/>
  <sheetViews>
    <sheetView view="pageBreakPreview" zoomScaleNormal="100" zoomScaleSheetLayoutView="100" workbookViewId="0">
      <selection activeCell="K17" sqref="K17"/>
    </sheetView>
  </sheetViews>
  <sheetFormatPr baseColWidth="10" defaultColWidth="11.5703125" defaultRowHeight="15" customHeight="1"/>
  <cols>
    <col min="1" max="1" width="33.5703125" style="3" bestFit="1" customWidth="1"/>
    <col min="2" max="5" width="9.42578125" style="26" bestFit="1" customWidth="1"/>
    <col min="6" max="6" width="9.42578125" style="26" customWidth="1"/>
    <col min="7" max="8" width="9.42578125" style="26" bestFit="1" customWidth="1"/>
    <col min="9" max="16384" width="11.5703125" style="5"/>
  </cols>
  <sheetData>
    <row r="1" spans="1:16" ht="12.75">
      <c r="A1" s="52" t="s">
        <v>292</v>
      </c>
      <c r="B1" s="56"/>
      <c r="C1" s="56"/>
      <c r="D1" s="56"/>
      <c r="E1" s="56"/>
      <c r="F1" s="56"/>
      <c r="G1" s="56"/>
      <c r="H1" s="56"/>
    </row>
    <row r="2" spans="1:16" ht="13.9" customHeight="1">
      <c r="A2" s="96"/>
      <c r="B2" s="242" t="s">
        <v>106</v>
      </c>
      <c r="C2" s="244"/>
      <c r="D2" s="244"/>
      <c r="E2" s="244"/>
      <c r="F2" s="237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  <c r="I3" s="92"/>
      <c r="J3" s="92"/>
      <c r="K3" s="92"/>
      <c r="L3" s="92"/>
      <c r="M3" s="92"/>
      <c r="N3" s="92"/>
      <c r="O3" s="92"/>
    </row>
    <row r="4" spans="1:16" ht="13.9" customHeight="1" thickTop="1">
      <c r="A4" s="101" t="s">
        <v>168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ht="13.9" customHeight="1">
      <c r="A5" s="102" t="s">
        <v>41</v>
      </c>
      <c r="B5" s="81">
        <v>50786.1</v>
      </c>
      <c r="C5" s="81">
        <v>51033.4</v>
      </c>
      <c r="D5" s="81">
        <v>51347</v>
      </c>
      <c r="E5" s="81">
        <v>54271.399999999994</v>
      </c>
      <c r="F5" s="81">
        <v>59098</v>
      </c>
      <c r="G5" s="94">
        <v>55327.400000000009</v>
      </c>
      <c r="H5" s="99">
        <v>56706</v>
      </c>
      <c r="I5" s="72"/>
      <c r="J5" s="72"/>
      <c r="K5" s="72"/>
      <c r="L5" s="72"/>
      <c r="M5" s="72"/>
      <c r="N5" s="72"/>
      <c r="O5" s="72"/>
      <c r="P5" s="25"/>
    </row>
    <row r="6" spans="1:16" ht="13.9" customHeight="1">
      <c r="A6" s="102" t="s">
        <v>71</v>
      </c>
      <c r="B6" s="81">
        <v>21259.100000000002</v>
      </c>
      <c r="C6" s="81">
        <v>23585.399999999994</v>
      </c>
      <c r="D6" s="81">
        <v>23900.700000000008</v>
      </c>
      <c r="E6" s="81">
        <v>25759.399999999998</v>
      </c>
      <c r="F6" s="81">
        <v>26899.399999999998</v>
      </c>
      <c r="G6" s="94">
        <v>26718.1</v>
      </c>
      <c r="H6" s="99">
        <v>27111</v>
      </c>
      <c r="I6" s="72"/>
      <c r="J6" s="72"/>
      <c r="K6" s="72"/>
      <c r="L6" s="72"/>
      <c r="M6" s="72"/>
      <c r="N6" s="72"/>
      <c r="O6" s="72"/>
      <c r="P6" s="25"/>
    </row>
    <row r="7" spans="1:16" ht="13.9" customHeight="1">
      <c r="A7" s="102" t="s">
        <v>42</v>
      </c>
      <c r="B7" s="81">
        <v>57917.799999999996</v>
      </c>
      <c r="C7" s="81">
        <v>59243.30000000001</v>
      </c>
      <c r="D7" s="81">
        <v>60116.5</v>
      </c>
      <c r="E7" s="81">
        <v>64413.8</v>
      </c>
      <c r="F7" s="81">
        <v>65702.3</v>
      </c>
      <c r="G7" s="94">
        <v>64670.3</v>
      </c>
      <c r="H7" s="99">
        <v>66839.100000000006</v>
      </c>
      <c r="I7" s="72"/>
      <c r="J7" s="72"/>
      <c r="K7" s="72"/>
      <c r="L7" s="72"/>
      <c r="M7" s="72"/>
      <c r="N7" s="72"/>
      <c r="O7" s="72"/>
      <c r="P7" s="25"/>
    </row>
    <row r="8" spans="1:16" ht="13.9" customHeight="1">
      <c r="A8" s="102" t="s">
        <v>43</v>
      </c>
      <c r="B8" s="81">
        <v>24934.400000000001</v>
      </c>
      <c r="C8" s="81">
        <v>26613.299999999996</v>
      </c>
      <c r="D8" s="81">
        <v>28140.400000000001</v>
      </c>
      <c r="E8" s="81">
        <v>29394.100000000002</v>
      </c>
      <c r="F8" s="81">
        <v>29703.4</v>
      </c>
      <c r="G8" s="94">
        <v>29460.399999999998</v>
      </c>
      <c r="H8" s="99">
        <v>30645.5</v>
      </c>
      <c r="I8" s="72"/>
      <c r="J8" s="72"/>
      <c r="K8" s="72"/>
      <c r="L8" s="72"/>
      <c r="M8" s="72"/>
      <c r="N8" s="72"/>
      <c r="O8" s="72"/>
      <c r="P8" s="25"/>
    </row>
    <row r="9" spans="1:16" ht="13.9" customHeight="1">
      <c r="A9" s="102" t="s">
        <v>44</v>
      </c>
      <c r="B9" s="81">
        <v>31033.200000000001</v>
      </c>
      <c r="C9" s="81">
        <v>33905.700000000004</v>
      </c>
      <c r="D9" s="81">
        <v>34643</v>
      </c>
      <c r="E9" s="81">
        <v>36145.199999999997</v>
      </c>
      <c r="F9" s="81">
        <v>37254.599999999991</v>
      </c>
      <c r="G9" s="94">
        <v>37661.299999999996</v>
      </c>
      <c r="H9" s="99">
        <v>39365.900000000009</v>
      </c>
      <c r="I9" s="72"/>
      <c r="J9" s="72"/>
      <c r="K9" s="72"/>
      <c r="L9" s="72"/>
      <c r="M9" s="72"/>
      <c r="N9" s="72"/>
      <c r="O9" s="72"/>
      <c r="P9" s="25"/>
    </row>
    <row r="10" spans="1:16" ht="13.9" customHeight="1">
      <c r="A10" s="102" t="s">
        <v>72</v>
      </c>
      <c r="B10" s="81">
        <v>10140.100000000002</v>
      </c>
      <c r="C10" s="81">
        <v>9484.1999999999989</v>
      </c>
      <c r="D10" s="81">
        <v>9638.4</v>
      </c>
      <c r="E10" s="81">
        <v>10113.6</v>
      </c>
      <c r="F10" s="81">
        <v>9814.9</v>
      </c>
      <c r="G10" s="94">
        <v>9807.9000000000015</v>
      </c>
      <c r="H10" s="99">
        <v>10120.799999999999</v>
      </c>
      <c r="I10" s="72"/>
      <c r="J10" s="72"/>
      <c r="K10" s="72"/>
      <c r="L10" s="72"/>
      <c r="M10" s="72"/>
      <c r="N10" s="72"/>
      <c r="O10" s="72"/>
      <c r="P10" s="25"/>
    </row>
    <row r="11" spans="1:16" ht="13.9" customHeight="1">
      <c r="A11" s="102" t="s">
        <v>45</v>
      </c>
      <c r="B11" s="81">
        <v>53324.399999999994</v>
      </c>
      <c r="C11" s="81">
        <v>53633.9</v>
      </c>
      <c r="D11" s="81">
        <v>57125.399999999994</v>
      </c>
      <c r="E11" s="81">
        <v>62201.399999999994</v>
      </c>
      <c r="F11" s="81">
        <v>63055.7</v>
      </c>
      <c r="G11" s="94">
        <v>61075.199999999997</v>
      </c>
      <c r="H11" s="99">
        <v>63835.6</v>
      </c>
      <c r="I11" s="72"/>
      <c r="J11" s="72"/>
      <c r="K11" s="72"/>
      <c r="L11" s="72"/>
      <c r="M11" s="72"/>
      <c r="N11" s="72"/>
      <c r="O11" s="72"/>
      <c r="P11" s="25"/>
    </row>
    <row r="12" spans="1:16" ht="13.9" customHeight="1">
      <c r="A12" s="102" t="s">
        <v>46</v>
      </c>
      <c r="B12" s="81">
        <v>34516.199999999997</v>
      </c>
      <c r="C12" s="81">
        <v>35817.699999999997</v>
      </c>
      <c r="D12" s="81">
        <v>36653.4</v>
      </c>
      <c r="E12" s="81">
        <v>37892.700000000004</v>
      </c>
      <c r="F12" s="81">
        <v>40876.699999999997</v>
      </c>
      <c r="G12" s="94">
        <v>39627.599999999999</v>
      </c>
      <c r="H12" s="99">
        <v>41353.100000000006</v>
      </c>
      <c r="I12" s="72"/>
      <c r="J12" s="72"/>
      <c r="K12" s="72"/>
      <c r="L12" s="72"/>
      <c r="M12" s="72"/>
      <c r="N12" s="72"/>
      <c r="O12" s="72"/>
      <c r="P12" s="25"/>
    </row>
    <row r="13" spans="1:16" ht="13.9" customHeight="1">
      <c r="A13" s="102" t="s">
        <v>47</v>
      </c>
      <c r="B13" s="81">
        <v>15481.100000000002</v>
      </c>
      <c r="C13" s="81">
        <v>14029.2</v>
      </c>
      <c r="D13" s="81">
        <v>13890.7</v>
      </c>
      <c r="E13" s="81">
        <v>14851.599999999999</v>
      </c>
      <c r="F13" s="81">
        <v>15339.499999999998</v>
      </c>
      <c r="G13" s="94">
        <v>15168.499999999998</v>
      </c>
      <c r="H13" s="99">
        <v>14155.6</v>
      </c>
      <c r="I13" s="72"/>
      <c r="J13" s="72"/>
      <c r="K13" s="72"/>
      <c r="L13" s="72"/>
      <c r="M13" s="72"/>
      <c r="N13" s="72"/>
      <c r="O13" s="72"/>
      <c r="P13" s="25"/>
    </row>
    <row r="14" spans="1:16" ht="13.9" customHeight="1">
      <c r="A14" s="102" t="s">
        <v>48</v>
      </c>
      <c r="B14" s="81">
        <v>26471.299999999996</v>
      </c>
      <c r="C14" s="81">
        <v>29269.5</v>
      </c>
      <c r="D14" s="81">
        <v>29750.2</v>
      </c>
      <c r="E14" s="81">
        <v>30880.999999999996</v>
      </c>
      <c r="F14" s="81">
        <v>30966.9</v>
      </c>
      <c r="G14" s="94">
        <v>29785.5</v>
      </c>
      <c r="H14" s="99">
        <v>31512.500000000004</v>
      </c>
      <c r="I14" s="72"/>
      <c r="J14" s="72"/>
      <c r="K14" s="72"/>
      <c r="L14" s="72"/>
      <c r="M14" s="72"/>
      <c r="N14" s="72"/>
      <c r="O14" s="72"/>
      <c r="P14" s="25"/>
    </row>
    <row r="15" spans="1:16" ht="13.9" customHeight="1">
      <c r="A15" s="102" t="s">
        <v>49</v>
      </c>
      <c r="B15" s="81">
        <v>50257.8</v>
      </c>
      <c r="C15" s="81">
        <v>52079.7</v>
      </c>
      <c r="D15" s="81">
        <v>53578.100000000006</v>
      </c>
      <c r="E15" s="81">
        <v>55895.400000000009</v>
      </c>
      <c r="F15" s="81">
        <v>59597.399999999994</v>
      </c>
      <c r="G15" s="94">
        <v>55337.5</v>
      </c>
      <c r="H15" s="99">
        <v>55904.2</v>
      </c>
      <c r="I15" s="72"/>
      <c r="J15" s="72"/>
      <c r="K15" s="72"/>
      <c r="L15" s="72"/>
      <c r="M15" s="72"/>
      <c r="N15" s="72"/>
      <c r="O15" s="72"/>
      <c r="P15" s="25"/>
    </row>
    <row r="16" spans="1:16" ht="13.9" customHeight="1">
      <c r="A16" s="102" t="s">
        <v>50</v>
      </c>
      <c r="B16" s="81">
        <v>47030.9</v>
      </c>
      <c r="C16" s="81">
        <v>46999.100000000006</v>
      </c>
      <c r="D16" s="81">
        <v>48931.3</v>
      </c>
      <c r="E16" s="81">
        <v>55277.599999999991</v>
      </c>
      <c r="F16" s="81">
        <v>60085.5</v>
      </c>
      <c r="G16" s="94">
        <v>57179.600000000006</v>
      </c>
      <c r="H16" s="99">
        <v>58707</v>
      </c>
      <c r="I16" s="72"/>
      <c r="J16" s="72"/>
      <c r="K16" s="72"/>
      <c r="L16" s="72"/>
      <c r="M16" s="72"/>
      <c r="N16" s="72"/>
      <c r="O16" s="72"/>
      <c r="P16" s="25"/>
    </row>
    <row r="17" spans="1:16" ht="13.9" customHeight="1">
      <c r="A17" s="102" t="s">
        <v>57</v>
      </c>
      <c r="B17" s="81">
        <v>53432.400000000009</v>
      </c>
      <c r="C17" s="81">
        <v>52018.000000000007</v>
      </c>
      <c r="D17" s="81">
        <v>55164.9</v>
      </c>
      <c r="E17" s="81">
        <v>61610.799999999981</v>
      </c>
      <c r="F17" s="81">
        <v>60357.399999999994</v>
      </c>
      <c r="G17" s="94">
        <v>58770.7</v>
      </c>
      <c r="H17" s="99">
        <v>60043.3</v>
      </c>
      <c r="I17" s="72"/>
      <c r="J17" s="72"/>
      <c r="K17" s="72"/>
      <c r="L17" s="72"/>
      <c r="M17" s="72"/>
      <c r="N17" s="72"/>
      <c r="O17" s="72"/>
      <c r="P17" s="25"/>
    </row>
    <row r="18" spans="1:16" ht="13.9" customHeight="1">
      <c r="A18" s="102" t="s">
        <v>58</v>
      </c>
      <c r="B18" s="81">
        <v>60717.299999999996</v>
      </c>
      <c r="C18" s="81">
        <v>61702.8</v>
      </c>
      <c r="D18" s="81">
        <v>61638.400000000009</v>
      </c>
      <c r="E18" s="81">
        <v>68280.700000000012</v>
      </c>
      <c r="F18" s="81">
        <v>78150.7</v>
      </c>
      <c r="G18" s="94">
        <v>70320.799999999988</v>
      </c>
      <c r="H18" s="99">
        <v>70967.100000000006</v>
      </c>
      <c r="I18" s="72"/>
      <c r="J18" s="72"/>
      <c r="K18" s="72"/>
      <c r="L18" s="72"/>
      <c r="M18" s="72"/>
      <c r="N18" s="72"/>
      <c r="O18" s="72"/>
      <c r="P18" s="25"/>
    </row>
    <row r="19" spans="1:16" ht="13.9" customHeight="1">
      <c r="A19" s="102" t="s">
        <v>59</v>
      </c>
      <c r="B19" s="81">
        <v>30162.599999999995</v>
      </c>
      <c r="C19" s="81">
        <v>32462.300000000003</v>
      </c>
      <c r="D19" s="81">
        <v>31499</v>
      </c>
      <c r="E19" s="81">
        <v>33727.200000000004</v>
      </c>
      <c r="F19" s="81">
        <v>34764.400000000001</v>
      </c>
      <c r="G19" s="94">
        <v>34847.5</v>
      </c>
      <c r="H19" s="99">
        <v>35083.9</v>
      </c>
      <c r="I19" s="72"/>
      <c r="J19" s="72"/>
      <c r="K19" s="72"/>
      <c r="L19" s="72"/>
      <c r="M19" s="72"/>
      <c r="N19" s="72"/>
      <c r="O19" s="72"/>
      <c r="P19" s="25"/>
    </row>
    <row r="20" spans="1:16" ht="13.9" customHeight="1">
      <c r="A20" s="102" t="s">
        <v>60</v>
      </c>
      <c r="B20" s="81">
        <v>47810.1</v>
      </c>
      <c r="C20" s="81">
        <v>48791</v>
      </c>
      <c r="D20" s="81">
        <v>53086.9</v>
      </c>
      <c r="E20" s="81">
        <v>54635.9</v>
      </c>
      <c r="F20" s="81">
        <v>55352.500000000007</v>
      </c>
      <c r="G20" s="94">
        <v>53525.80000000001</v>
      </c>
      <c r="H20" s="99">
        <v>54323.200000000012</v>
      </c>
      <c r="I20" s="72"/>
      <c r="J20" s="72"/>
      <c r="K20" s="72"/>
      <c r="L20" s="72"/>
      <c r="M20" s="72"/>
      <c r="N20" s="72"/>
      <c r="O20" s="72"/>
      <c r="P20" s="25"/>
    </row>
    <row r="21" spans="1:16" ht="13.9" customHeight="1">
      <c r="A21" s="102" t="s">
        <v>73</v>
      </c>
      <c r="B21" s="81">
        <v>32875.500000000007</v>
      </c>
      <c r="C21" s="81">
        <v>33968.199999999997</v>
      </c>
      <c r="D21" s="81">
        <v>36695.300000000003</v>
      </c>
      <c r="E21" s="81">
        <v>34196.1</v>
      </c>
      <c r="F21" s="81">
        <v>35802.5</v>
      </c>
      <c r="G21" s="94">
        <v>35474.300000000003</v>
      </c>
      <c r="H21" s="99">
        <v>36055.699999999997</v>
      </c>
      <c r="I21" s="72"/>
      <c r="J21" s="72"/>
      <c r="K21" s="72"/>
      <c r="L21" s="72"/>
      <c r="M21" s="72"/>
      <c r="N21" s="72"/>
      <c r="O21" s="72"/>
      <c r="P21" s="25"/>
    </row>
    <row r="22" spans="1:16" ht="13.9" customHeight="1">
      <c r="A22" s="102" t="s">
        <v>61</v>
      </c>
      <c r="B22" s="81">
        <v>80635.399999999994</v>
      </c>
      <c r="C22" s="81">
        <v>82272.800000000003</v>
      </c>
      <c r="D22" s="81">
        <v>82410.899999999994</v>
      </c>
      <c r="E22" s="81">
        <v>87745.099999999991</v>
      </c>
      <c r="F22" s="81">
        <v>94949.599999999991</v>
      </c>
      <c r="G22" s="94">
        <v>86903.700000000012</v>
      </c>
      <c r="H22" s="99">
        <v>93580.2</v>
      </c>
      <c r="I22" s="72"/>
      <c r="J22" s="72"/>
      <c r="K22" s="72"/>
      <c r="L22" s="72"/>
      <c r="M22" s="72"/>
      <c r="N22" s="72"/>
      <c r="O22" s="72"/>
      <c r="P22" s="25"/>
    </row>
    <row r="23" spans="1:16" ht="13.9" customHeight="1">
      <c r="A23" s="102" t="s">
        <v>62</v>
      </c>
      <c r="B23" s="81">
        <v>54109</v>
      </c>
      <c r="C23" s="81">
        <v>54010.19999999999</v>
      </c>
      <c r="D23" s="81">
        <v>55802.200000000004</v>
      </c>
      <c r="E23" s="81">
        <v>59550.8</v>
      </c>
      <c r="F23" s="81">
        <v>61193.4</v>
      </c>
      <c r="G23" s="94">
        <v>57908.7</v>
      </c>
      <c r="H23" s="99">
        <v>58328.30000000001</v>
      </c>
      <c r="I23" s="72"/>
      <c r="J23" s="72"/>
      <c r="K23" s="72"/>
      <c r="L23" s="72"/>
      <c r="M23" s="72"/>
      <c r="N23" s="72"/>
      <c r="O23" s="72"/>
      <c r="P23" s="25"/>
    </row>
    <row r="24" spans="1:16" ht="14.45" customHeight="1" thickBot="1">
      <c r="A24" s="103" t="s">
        <v>77</v>
      </c>
      <c r="B24" s="82">
        <v>782894.7</v>
      </c>
      <c r="C24" s="82">
        <v>800919.7</v>
      </c>
      <c r="D24" s="82">
        <v>824012.70000000007</v>
      </c>
      <c r="E24" s="82">
        <v>876843.79999999993</v>
      </c>
      <c r="F24" s="82">
        <v>918964.8</v>
      </c>
      <c r="G24" s="95">
        <v>879570.79999999993</v>
      </c>
      <c r="H24" s="100">
        <v>904637.99999999988</v>
      </c>
      <c r="I24" s="72"/>
      <c r="J24" s="72"/>
      <c r="K24" s="72"/>
      <c r="L24" s="72"/>
      <c r="M24" s="72"/>
      <c r="N24" s="72"/>
      <c r="O24" s="72"/>
      <c r="P24" s="25"/>
    </row>
    <row r="25" spans="1:16" ht="7.15" customHeight="1" thickTop="1">
      <c r="A25" s="55"/>
      <c r="B25" s="60"/>
      <c r="C25" s="60"/>
      <c r="D25" s="56"/>
      <c r="E25" s="56"/>
      <c r="F25" s="56"/>
      <c r="G25" s="62"/>
      <c r="H25" s="62"/>
    </row>
  </sheetData>
  <customSheetViews>
    <customSheetView guid="{7AEBF0C5-8149-4E3C-AD6E-EA586E9CAE29}" scale="90" showPageBreaks="1" fitToPage="1" printArea="1" hiddenColumns="1" topLeftCell="B58">
      <selection activeCell="H87" sqref="H87"/>
      <rowBreaks count="1" manualBreakCount="1">
        <brk id="53" max="16383" man="1"/>
      </rowBreaks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31">
      <selection activeCell="D78" sqref="D78"/>
      <rowBreaks count="1" manualBreakCount="1">
        <brk id="53" max="16383" man="1"/>
      </rowBreaks>
      <pageMargins left="0.39370078740157483" right="0.39370078740157483" top="0.39370078740157483" bottom="0.39370078740157483" header="0.51181102362204722" footer="0.51181102362204722"/>
      <pageSetup scale="84" orientation="portrait" r:id="rId2"/>
      <headerFooter alignWithMargins="0"/>
      <autoFilter ref="B1"/>
    </customSheetView>
    <customSheetView guid="{393A5D01-195C-4235-B9AD-3B1B3031B186}" showPageBreaks="1" printArea="1" hiddenColumns="1" showRuler="0" topLeftCell="B1">
      <selection activeCell="B1" sqref="B1:F1"/>
      <rowBreaks count="1" manualBreakCount="1">
        <brk id="53" max="16383" man="1"/>
      </rowBreaks>
      <pageMargins left="0.39370078740157483" right="0.39370078740157483" top="0.39370078740157483" bottom="0.39370078740157483" header="0.51181102362204722" footer="0.51181102362204722"/>
      <pageSetup scale="88" orientation="portrait" r:id="rId3"/>
      <headerFooter alignWithMargins="0"/>
    </customSheetView>
    <customSheetView guid="{26A92FCC-B791-423F-B5F8-96704230A5BC}" showPageBreaks="1" printArea="1" hiddenColumns="1" topLeftCell="B1">
      <selection activeCell="B1" sqref="B1:F1"/>
      <rowBreaks count="1" manualBreakCount="1">
        <brk id="53" max="16383" man="1"/>
      </rowBreaks>
      <pageMargins left="0.39370078740157483" right="0.39370078740157483" top="0.39370078740157483" bottom="0.39370078740157483" header="0.51181102362204722" footer="0.51181102362204722"/>
      <pageSetup scale="8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tabColor theme="0"/>
    <pageSetUpPr fitToPage="1"/>
  </sheetPr>
  <dimension ref="A1:G27"/>
  <sheetViews>
    <sheetView showGridLines="0" showZeros="0" view="pageBreakPreview" zoomScaleNormal="100" zoomScaleSheetLayoutView="100" workbookViewId="0">
      <selection sqref="A1:A1048576"/>
    </sheetView>
  </sheetViews>
  <sheetFormatPr baseColWidth="10" defaultRowHeight="15" customHeight="1"/>
  <cols>
    <col min="1" max="1" width="33.5703125" style="13" customWidth="1"/>
    <col min="2" max="2" width="10" style="14" bestFit="1" customWidth="1"/>
    <col min="3" max="6" width="10.28515625" style="14" customWidth="1"/>
    <col min="7" max="7" width="10" style="14" bestFit="1" customWidth="1"/>
    <col min="8" max="16384" width="11.42578125" style="13"/>
  </cols>
  <sheetData>
    <row r="1" spans="1:7" ht="15" customHeight="1">
      <c r="A1" s="52" t="s">
        <v>75</v>
      </c>
      <c r="B1" s="79"/>
      <c r="C1" s="79"/>
      <c r="D1" s="79"/>
      <c r="E1" s="80"/>
      <c r="F1" s="79"/>
      <c r="G1" s="79"/>
    </row>
    <row r="2" spans="1:7" ht="15" customHeight="1">
      <c r="A2" s="127"/>
      <c r="B2" s="129"/>
      <c r="C2" s="245" t="s">
        <v>76</v>
      </c>
      <c r="D2" s="245"/>
      <c r="E2" s="245"/>
      <c r="F2" s="245"/>
      <c r="G2" s="130"/>
    </row>
    <row r="3" spans="1:7" s="39" customFormat="1" ht="30.6" customHeight="1" thickBot="1">
      <c r="A3" s="128"/>
      <c r="B3" s="143" t="s">
        <v>263</v>
      </c>
      <c r="C3" s="144" t="s">
        <v>111</v>
      </c>
      <c r="D3" s="144" t="s">
        <v>262</v>
      </c>
      <c r="E3" s="144" t="s">
        <v>190</v>
      </c>
      <c r="F3" s="145" t="s">
        <v>114</v>
      </c>
      <c r="G3" s="146" t="s">
        <v>378</v>
      </c>
    </row>
    <row r="4" spans="1:7" ht="15" customHeight="1" thickTop="1">
      <c r="A4" s="132" t="s">
        <v>168</v>
      </c>
      <c r="B4" s="133"/>
      <c r="C4" s="134"/>
      <c r="D4" s="81"/>
      <c r="E4" s="81"/>
      <c r="F4" s="81"/>
      <c r="G4" s="99"/>
    </row>
    <row r="5" spans="1:7" ht="15" customHeight="1">
      <c r="A5" s="132" t="s">
        <v>41</v>
      </c>
      <c r="B5" s="133">
        <v>55327.4</v>
      </c>
      <c r="C5" s="134">
        <v>7266.3</v>
      </c>
      <c r="D5" s="81">
        <v>1946.3</v>
      </c>
      <c r="E5" s="81">
        <v>0</v>
      </c>
      <c r="F5" s="81">
        <v>47493.4</v>
      </c>
      <c r="G5" s="99">
        <v>56706</v>
      </c>
    </row>
    <row r="6" spans="1:7" ht="15" customHeight="1">
      <c r="A6" s="132" t="s">
        <v>71</v>
      </c>
      <c r="B6" s="133">
        <v>26718.1</v>
      </c>
      <c r="C6" s="134">
        <v>6915.7999999999993</v>
      </c>
      <c r="D6" s="81">
        <v>1477.6</v>
      </c>
      <c r="E6" s="81">
        <v>729.3</v>
      </c>
      <c r="F6" s="81">
        <v>17988.3</v>
      </c>
      <c r="G6" s="99">
        <v>27111</v>
      </c>
    </row>
    <row r="7" spans="1:7" ht="15" customHeight="1">
      <c r="A7" s="132" t="s">
        <v>42</v>
      </c>
      <c r="B7" s="133">
        <v>64670.3</v>
      </c>
      <c r="C7" s="134">
        <v>9255.4000000000015</v>
      </c>
      <c r="D7" s="81">
        <v>3346.7000000000003</v>
      </c>
      <c r="E7" s="81">
        <v>1000</v>
      </c>
      <c r="F7" s="81">
        <v>53237</v>
      </c>
      <c r="G7" s="99">
        <v>66839.100000000006</v>
      </c>
    </row>
    <row r="8" spans="1:7" ht="15" customHeight="1">
      <c r="A8" s="132" t="s">
        <v>43</v>
      </c>
      <c r="B8" s="133">
        <v>29460.400000000001</v>
      </c>
      <c r="C8" s="134">
        <v>4444.0999999999995</v>
      </c>
      <c r="D8" s="81">
        <v>3666.2999999999997</v>
      </c>
      <c r="E8" s="81">
        <v>1100</v>
      </c>
      <c r="F8" s="81">
        <v>21435.1</v>
      </c>
      <c r="G8" s="99">
        <v>30645.5</v>
      </c>
    </row>
    <row r="9" spans="1:7" ht="15" customHeight="1">
      <c r="A9" s="132" t="s">
        <v>44</v>
      </c>
      <c r="B9" s="133">
        <v>37661.300000000003</v>
      </c>
      <c r="C9" s="134">
        <v>4500.7</v>
      </c>
      <c r="D9" s="81">
        <v>1451.9</v>
      </c>
      <c r="E9" s="81">
        <v>695.1</v>
      </c>
      <c r="F9" s="81">
        <v>32718.2</v>
      </c>
      <c r="G9" s="99">
        <v>39365.9</v>
      </c>
    </row>
    <row r="10" spans="1:7" ht="15" customHeight="1">
      <c r="A10" s="132" t="s">
        <v>72</v>
      </c>
      <c r="B10" s="133">
        <v>9807.9</v>
      </c>
      <c r="C10" s="134">
        <v>1526.7</v>
      </c>
      <c r="D10" s="81">
        <v>450</v>
      </c>
      <c r="E10" s="81">
        <v>0</v>
      </c>
      <c r="F10" s="81">
        <v>8144.1</v>
      </c>
      <c r="G10" s="99">
        <v>10120.800000000001</v>
      </c>
    </row>
    <row r="11" spans="1:7" ht="15" customHeight="1">
      <c r="A11" s="132" t="s">
        <v>45</v>
      </c>
      <c r="B11" s="133">
        <v>61075.199999999997</v>
      </c>
      <c r="C11" s="134">
        <v>9620.9000000000015</v>
      </c>
      <c r="D11" s="81">
        <v>3025.7000000000003</v>
      </c>
      <c r="E11" s="81">
        <v>0</v>
      </c>
      <c r="F11" s="81">
        <v>51189</v>
      </c>
      <c r="G11" s="99">
        <v>63835.600000000006</v>
      </c>
    </row>
    <row r="12" spans="1:7" ht="15" customHeight="1">
      <c r="A12" s="132" t="s">
        <v>46</v>
      </c>
      <c r="B12" s="133">
        <v>39627.599999999999</v>
      </c>
      <c r="C12" s="134">
        <v>8462</v>
      </c>
      <c r="D12" s="81">
        <v>898.2</v>
      </c>
      <c r="E12" s="81">
        <v>1067.8</v>
      </c>
      <c r="F12" s="81">
        <v>30925.1</v>
      </c>
      <c r="G12" s="99">
        <v>41353.1</v>
      </c>
    </row>
    <row r="13" spans="1:7" ht="15" customHeight="1">
      <c r="A13" s="132" t="s">
        <v>47</v>
      </c>
      <c r="B13" s="133">
        <v>15168.5</v>
      </c>
      <c r="C13" s="134">
        <v>2869.4</v>
      </c>
      <c r="D13" s="81">
        <v>1876.8</v>
      </c>
      <c r="E13" s="81">
        <v>223.3</v>
      </c>
      <c r="F13" s="81">
        <v>9186.1</v>
      </c>
      <c r="G13" s="99">
        <v>14155.6</v>
      </c>
    </row>
    <row r="14" spans="1:7" ht="15" customHeight="1">
      <c r="A14" s="132" t="s">
        <v>48</v>
      </c>
      <c r="B14" s="133">
        <v>29785.5</v>
      </c>
      <c r="C14" s="134">
        <v>5524.2000000000007</v>
      </c>
      <c r="D14" s="81">
        <v>1384.1000000000001</v>
      </c>
      <c r="E14" s="81">
        <v>325</v>
      </c>
      <c r="F14" s="81">
        <v>24279.200000000001</v>
      </c>
      <c r="G14" s="99">
        <v>31512.5</v>
      </c>
    </row>
    <row r="15" spans="1:7" ht="15" customHeight="1">
      <c r="A15" s="132" t="s">
        <v>49</v>
      </c>
      <c r="B15" s="133">
        <v>55337.5</v>
      </c>
      <c r="C15" s="134">
        <v>10051.9</v>
      </c>
      <c r="D15" s="81">
        <v>8060.0999999999995</v>
      </c>
      <c r="E15" s="81">
        <v>1678.8</v>
      </c>
      <c r="F15" s="81">
        <v>36113.4</v>
      </c>
      <c r="G15" s="99">
        <v>55904.2</v>
      </c>
    </row>
    <row r="16" spans="1:7" ht="15" customHeight="1">
      <c r="A16" s="132" t="s">
        <v>50</v>
      </c>
      <c r="B16" s="133">
        <v>57179.6</v>
      </c>
      <c r="C16" s="134">
        <v>10169.4</v>
      </c>
      <c r="D16" s="81">
        <v>1589.7</v>
      </c>
      <c r="E16" s="81">
        <v>0</v>
      </c>
      <c r="F16" s="81">
        <v>46947.9</v>
      </c>
      <c r="G16" s="99">
        <v>58707</v>
      </c>
    </row>
    <row r="17" spans="1:7" ht="15" customHeight="1">
      <c r="A17" s="132" t="s">
        <v>57</v>
      </c>
      <c r="B17" s="133">
        <v>58770.7</v>
      </c>
      <c r="C17" s="134">
        <v>9038.1999999999989</v>
      </c>
      <c r="D17" s="81">
        <v>3531.7999999999997</v>
      </c>
      <c r="E17" s="81">
        <v>143.19999999999999</v>
      </c>
      <c r="F17" s="81">
        <v>47330.1</v>
      </c>
      <c r="G17" s="99">
        <v>60043.299999999996</v>
      </c>
    </row>
    <row r="18" spans="1:7" ht="15" customHeight="1">
      <c r="A18" s="132" t="s">
        <v>58</v>
      </c>
      <c r="B18" s="133">
        <v>70320.800000000003</v>
      </c>
      <c r="C18" s="134">
        <v>13231.800000000001</v>
      </c>
      <c r="D18" s="81">
        <v>5052.8999999999996</v>
      </c>
      <c r="E18" s="81">
        <v>0</v>
      </c>
      <c r="F18" s="81">
        <v>52682.400000000001</v>
      </c>
      <c r="G18" s="99">
        <v>70967.100000000006</v>
      </c>
    </row>
    <row r="19" spans="1:7" ht="15" customHeight="1">
      <c r="A19" s="132" t="s">
        <v>59</v>
      </c>
      <c r="B19" s="133">
        <v>34847.5</v>
      </c>
      <c r="C19" s="134">
        <v>7313.5</v>
      </c>
      <c r="D19" s="81">
        <v>1740.9</v>
      </c>
      <c r="E19" s="81">
        <v>500</v>
      </c>
      <c r="F19" s="81">
        <v>25529.5</v>
      </c>
      <c r="G19" s="99">
        <v>35083.9</v>
      </c>
    </row>
    <row r="20" spans="1:7" ht="15" customHeight="1">
      <c r="A20" s="132" t="s">
        <v>60</v>
      </c>
      <c r="B20" s="133">
        <v>53525.8</v>
      </c>
      <c r="C20" s="134">
        <v>7522.2</v>
      </c>
      <c r="D20" s="81">
        <v>4147.9000000000005</v>
      </c>
      <c r="E20" s="81">
        <v>2663.9</v>
      </c>
      <c r="F20" s="81">
        <v>39989.199999999997</v>
      </c>
      <c r="G20" s="99">
        <v>54323.199999999997</v>
      </c>
    </row>
    <row r="21" spans="1:7" ht="15" customHeight="1">
      <c r="A21" s="132" t="s">
        <v>73</v>
      </c>
      <c r="B21" s="133">
        <v>35474.300000000003</v>
      </c>
      <c r="C21" s="134">
        <v>7023.4</v>
      </c>
      <c r="D21" s="81">
        <v>1861.3</v>
      </c>
      <c r="E21" s="81">
        <v>1723.1</v>
      </c>
      <c r="F21" s="81">
        <v>25447.9</v>
      </c>
      <c r="G21" s="99">
        <v>36055.699999999997</v>
      </c>
    </row>
    <row r="22" spans="1:7" ht="15" customHeight="1">
      <c r="A22" s="132" t="s">
        <v>61</v>
      </c>
      <c r="B22" s="133">
        <v>86903.7</v>
      </c>
      <c r="C22" s="134">
        <v>17345.8</v>
      </c>
      <c r="D22" s="81">
        <v>20300.5</v>
      </c>
      <c r="E22" s="81">
        <v>8450.7000000000007</v>
      </c>
      <c r="F22" s="81">
        <v>47483.199999999997</v>
      </c>
      <c r="G22" s="99">
        <v>93580.2</v>
      </c>
    </row>
    <row r="23" spans="1:7" ht="15" customHeight="1">
      <c r="A23" s="132" t="s">
        <v>62</v>
      </c>
      <c r="B23" s="133">
        <v>57908.7</v>
      </c>
      <c r="C23" s="134">
        <v>7753.7000000000007</v>
      </c>
      <c r="D23" s="81">
        <v>3225.4</v>
      </c>
      <c r="E23" s="81">
        <v>400.8</v>
      </c>
      <c r="F23" s="81">
        <v>46948.4</v>
      </c>
      <c r="G23" s="99">
        <v>58328.3</v>
      </c>
    </row>
    <row r="24" spans="1:7" ht="15" customHeight="1">
      <c r="A24" s="131" t="s">
        <v>77</v>
      </c>
      <c r="B24" s="135">
        <v>879570.79999999993</v>
      </c>
      <c r="C24" s="136">
        <v>149835.4</v>
      </c>
      <c r="D24" s="109">
        <v>69034.100000000006</v>
      </c>
      <c r="E24" s="109">
        <v>20701</v>
      </c>
      <c r="F24" s="109">
        <v>665067.5</v>
      </c>
      <c r="G24" s="111">
        <v>904637.99999999988</v>
      </c>
    </row>
    <row r="25" spans="1:7" ht="38.25">
      <c r="A25" s="132" t="s">
        <v>74</v>
      </c>
      <c r="B25" s="137">
        <v>-798855.29999999993</v>
      </c>
      <c r="C25" s="138">
        <v>-149156.79999999999</v>
      </c>
      <c r="D25" s="139">
        <v>0</v>
      </c>
      <c r="E25" s="139">
        <v>0</v>
      </c>
      <c r="F25" s="139">
        <v>-665067.5</v>
      </c>
      <c r="G25" s="140">
        <v>-814224.3</v>
      </c>
    </row>
    <row r="26" spans="1:7" ht="15" customHeight="1" thickBot="1">
      <c r="A26" s="131" t="s">
        <v>77</v>
      </c>
      <c r="B26" s="141">
        <v>80715.5</v>
      </c>
      <c r="C26" s="142">
        <v>678.60000000000582</v>
      </c>
      <c r="D26" s="82">
        <v>69034.100000000006</v>
      </c>
      <c r="E26" s="82">
        <v>20701</v>
      </c>
      <c r="F26" s="82">
        <v>0</v>
      </c>
      <c r="G26" s="100">
        <v>90413.699999999837</v>
      </c>
    </row>
    <row r="27" spans="1:7" ht="6.95" customHeight="1" thickTop="1"/>
  </sheetData>
  <customSheetViews>
    <customSheetView guid="{7AEBF0C5-8149-4E3C-AD6E-EA586E9CAE29}" scale="90" showPageBreaks="1" zeroValues="0" fitToPage="1" printArea="1" hiddenColumns="1" topLeftCell="B19">
      <selection activeCell="C46" sqref="C46"/>
      <pageMargins left="0.19685039370078741" right="0.19685039370078741" top="0.39370078740157483" bottom="0.98425196850393704" header="0.51181102362204722" footer="0.51181102362204722"/>
      <printOptions horizontalCentered="1"/>
      <pageSetup orientation="portrait" cellComments="atEnd" r:id="rId1"/>
      <headerFooter alignWithMargins="0">
        <oddFooter>&amp;L&amp;Z&amp;F\&amp;A&amp;R&amp;D &amp;T</oddFooter>
      </headerFooter>
    </customSheetView>
    <customSheetView guid="{6DAC9F00-70BA-4F05-ACC4-6962A67EAE0E}" showGridLines="0" zeroValues="0" fitToPage="1" showAutoFilter="1" hiddenColumns="1" topLeftCell="B1">
      <selection activeCell="L25" sqref="L25"/>
      <pageMargins left="0.19685039370078741" right="0.19685039370078741" top="0.39370078740157483" bottom="0.98425196850393704" header="0.51181102362204722" footer="0.51181102362204722"/>
      <printOptions horizontalCentered="1"/>
      <pageSetup scale="67" orientation="portrait" cellComments="atEnd" r:id="rId2"/>
      <headerFooter alignWithMargins="0">
        <oddFooter>&amp;L&amp;Z&amp;F\&amp;A&amp;R&amp;D &amp;T</oddFooter>
      </headerFooter>
      <autoFilter ref="B1"/>
    </customSheetView>
    <customSheetView guid="{393A5D01-195C-4235-B9AD-3B1B3031B186}" showPageBreaks="1" showGridLines="0" zeroValues="0" fitToPage="1" printArea="1" hiddenColumns="1" showRuler="0" topLeftCell="B1">
      <selection activeCell="J10" sqref="J10"/>
      <pageMargins left="0.19685039370078741" right="0.19685039370078741" top="0.39370078740157483" bottom="0.98425196850393704" header="0.51181102362204722" footer="0.51181102362204722"/>
      <printOptions horizontalCentered="1"/>
      <pageSetup scale="75" orientation="portrait" cellComments="atEnd" r:id="rId3"/>
      <headerFooter alignWithMargins="0">
        <oddFooter>&amp;L&amp;Z&amp;F\&amp;A&amp;R&amp;D &amp;T</oddFooter>
      </headerFooter>
    </customSheetView>
    <customSheetView guid="{26A92FCC-B791-423F-B5F8-96704230A5BC}" showPageBreaks="1" showGridLines="0" zeroValues="0" fitToPage="1" printArea="1" topLeftCell="B1">
      <selection activeCell="J31" sqref="J31"/>
      <pageMargins left="0.19685039370078741" right="0.19685039370078741" top="0.39370078740157483" bottom="0.98425196850393704" header="0.51181102362204722" footer="0.51181102362204722"/>
      <printOptions horizontalCentered="1"/>
      <pageSetup orientation="portrait" cellComments="atEnd" r:id="rId4"/>
      <headerFooter alignWithMargins="0">
        <oddFooter>&amp;L&amp;Z&amp;F\&amp;A&amp;R&amp;D &amp;T</oddFooter>
      </headerFooter>
    </customSheetView>
  </customSheetViews>
  <mergeCells count="1">
    <mergeCell ref="C2:F2"/>
  </mergeCells>
  <phoneticPr fontId="0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">
    <tabColor theme="0"/>
    <pageSetUpPr fitToPage="1"/>
  </sheetPr>
  <dimension ref="A1:P14"/>
  <sheetViews>
    <sheetView view="pageBreakPreview" zoomScaleNormal="100" zoomScaleSheetLayoutView="100" workbookViewId="0">
      <selection activeCell="A10" sqref="A10:XFD29"/>
    </sheetView>
  </sheetViews>
  <sheetFormatPr baseColWidth="10" defaultColWidth="11.5703125" defaultRowHeight="15" customHeight="1"/>
  <cols>
    <col min="1" max="1" width="33.28515625" style="6" bestFit="1" customWidth="1"/>
    <col min="2" max="5" width="9.42578125" style="20" bestFit="1" customWidth="1"/>
    <col min="6" max="6" width="9.5703125" style="20" customWidth="1"/>
    <col min="7" max="8" width="9.42578125" style="20" bestFit="1" customWidth="1"/>
    <col min="9" max="16384" width="11.5703125" style="8"/>
  </cols>
  <sheetData>
    <row r="1" spans="1:16" ht="12.75">
      <c r="A1" s="52" t="s">
        <v>314</v>
      </c>
      <c r="B1" s="54"/>
      <c r="C1" s="54"/>
      <c r="D1" s="54"/>
      <c r="E1" s="54"/>
      <c r="F1" s="54"/>
      <c r="G1" s="54"/>
      <c r="H1" s="54"/>
    </row>
    <row r="2" spans="1:16" s="5" customFormat="1" ht="13.9" customHeight="1">
      <c r="A2" s="96"/>
      <c r="B2" s="242" t="s">
        <v>106</v>
      </c>
      <c r="C2" s="244"/>
      <c r="D2" s="244"/>
      <c r="E2" s="244"/>
      <c r="F2" s="237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172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108</v>
      </c>
      <c r="B5" s="81">
        <v>376588.1</v>
      </c>
      <c r="C5" s="81">
        <v>377064.60000000003</v>
      </c>
      <c r="D5" s="81">
        <v>382947.1</v>
      </c>
      <c r="E5" s="81">
        <v>389789</v>
      </c>
      <c r="F5" s="81">
        <v>403460.3</v>
      </c>
      <c r="G5" s="94">
        <v>407285.5</v>
      </c>
      <c r="H5" s="99">
        <v>408676.69999999995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127</v>
      </c>
      <c r="B6" s="81">
        <v>385304.2</v>
      </c>
      <c r="C6" s="81">
        <v>387158.8</v>
      </c>
      <c r="D6" s="81">
        <v>449312.4</v>
      </c>
      <c r="E6" s="81">
        <v>463853.6</v>
      </c>
      <c r="F6" s="81">
        <v>476098.5</v>
      </c>
      <c r="G6" s="94">
        <v>478373.3</v>
      </c>
      <c r="H6" s="99">
        <v>498425.2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173</v>
      </c>
      <c r="B7" s="81">
        <v>33145.1</v>
      </c>
      <c r="C7" s="81">
        <v>33693.199999999997</v>
      </c>
      <c r="D7" s="81">
        <v>26247.1</v>
      </c>
      <c r="E7" s="81">
        <v>27098.6</v>
      </c>
      <c r="F7" s="81">
        <v>31093</v>
      </c>
      <c r="G7" s="94">
        <v>31093</v>
      </c>
      <c r="H7" s="99">
        <v>41818.199999999997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4.45" customHeight="1" thickBot="1">
      <c r="A8" s="103" t="s">
        <v>241</v>
      </c>
      <c r="B8" s="82">
        <v>795037.4</v>
      </c>
      <c r="C8" s="82">
        <v>797916.6</v>
      </c>
      <c r="D8" s="82">
        <v>858506.6</v>
      </c>
      <c r="E8" s="82">
        <v>880741.2</v>
      </c>
      <c r="F8" s="82">
        <v>910651.8</v>
      </c>
      <c r="G8" s="95">
        <v>916751.8</v>
      </c>
      <c r="H8" s="100">
        <v>948920.09999999986</v>
      </c>
      <c r="I8" s="72"/>
      <c r="J8" s="72"/>
      <c r="K8" s="72"/>
      <c r="L8" s="72"/>
      <c r="M8" s="72"/>
      <c r="N8" s="72"/>
      <c r="O8" s="72"/>
      <c r="P8" s="25"/>
    </row>
    <row r="9" spans="1:16" ht="7.15" customHeight="1" thickTop="1">
      <c r="A9" s="55"/>
      <c r="B9" s="66"/>
      <c r="C9" s="66"/>
      <c r="D9" s="54"/>
      <c r="E9" s="54"/>
      <c r="F9" s="54"/>
      <c r="G9" s="54"/>
      <c r="H9" s="54"/>
    </row>
    <row r="14" spans="1:16" ht="15" customHeight="1">
      <c r="B14" s="20" t="s">
        <v>65</v>
      </c>
    </row>
  </sheetData>
  <customSheetViews>
    <customSheetView guid="{7AEBF0C5-8149-4E3C-AD6E-EA586E9CAE29}" scale="90" showPageBreaks="1" printArea="1" hiddenColumns="1" topLeftCell="B10">
      <selection activeCell="C34" sqref="C34"/>
      <pageMargins left="0.39370078740157483" right="0.39370078740157483" top="0.39370078740157483" bottom="0.39370078740157483" header="0.51181102362204722" footer="0.51181102362204722"/>
      <pageSetup scale="65" orientation="portrait" r:id="rId1"/>
      <headerFooter alignWithMargins="0"/>
    </customSheetView>
    <customSheetView guid="{6DAC9F00-70BA-4F05-ACC4-6962A67EAE0E}" showAutoFilter="1">
      <selection activeCell="C8" sqref="C8"/>
      <pageMargins left="0.39370078740157483" right="0.39370078740157483" top="0.39370078740157483" bottom="0.39370078740157483" header="0.51181102362204722" footer="0.51181102362204722"/>
      <pageSetup scale="76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8"/>
  <sheetViews>
    <sheetView view="pageBreakPreview" zoomScaleNormal="100" zoomScaleSheetLayoutView="100" workbookViewId="0">
      <selection activeCell="G28" sqref="G28"/>
    </sheetView>
  </sheetViews>
  <sheetFormatPr baseColWidth="10" defaultRowHeight="12.75"/>
  <cols>
    <col min="1" max="1" width="33.7109375" bestFit="1" customWidth="1"/>
    <col min="2" max="5" width="9.42578125" bestFit="1" customWidth="1"/>
    <col min="6" max="6" width="9.5703125" customWidth="1"/>
    <col min="7" max="7" width="9.42578125" bestFit="1" customWidth="1"/>
    <col min="8" max="8" width="9.42578125" customWidth="1"/>
  </cols>
  <sheetData>
    <row r="1" spans="1:8">
      <c r="A1" s="52" t="s">
        <v>294</v>
      </c>
      <c r="B1" s="54"/>
      <c r="C1" s="54"/>
      <c r="D1" s="54"/>
      <c r="E1" s="54"/>
      <c r="F1" s="54"/>
      <c r="G1" s="54"/>
      <c r="H1" s="54"/>
    </row>
    <row r="2" spans="1:8">
      <c r="A2" s="96"/>
      <c r="B2" s="242" t="s">
        <v>106</v>
      </c>
      <c r="C2" s="244"/>
      <c r="D2" s="244"/>
      <c r="E2" s="244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11</v>
      </c>
      <c r="B4" s="109">
        <v>202276</v>
      </c>
      <c r="C4" s="109">
        <v>204264.7</v>
      </c>
      <c r="D4" s="109">
        <v>208794.9</v>
      </c>
      <c r="E4" s="109">
        <v>218867.3</v>
      </c>
      <c r="F4" s="109">
        <v>234046.3</v>
      </c>
      <c r="G4" s="110">
        <v>231346.3</v>
      </c>
      <c r="H4" s="111">
        <v>234747.2</v>
      </c>
    </row>
    <row r="5" spans="1:8">
      <c r="A5" s="102"/>
      <c r="B5" s="81"/>
      <c r="C5" s="81"/>
      <c r="D5" s="81"/>
      <c r="E5" s="81"/>
      <c r="F5" s="81"/>
      <c r="G5" s="94"/>
      <c r="H5" s="99"/>
    </row>
    <row r="6" spans="1:8">
      <c r="A6" s="101" t="s">
        <v>12</v>
      </c>
      <c r="B6" s="109"/>
      <c r="C6" s="109"/>
      <c r="D6" s="109"/>
      <c r="E6" s="109"/>
      <c r="F6" s="109"/>
      <c r="G6" s="110"/>
      <c r="H6" s="111"/>
    </row>
    <row r="7" spans="1:8">
      <c r="A7" s="102" t="s">
        <v>79</v>
      </c>
      <c r="B7" s="81">
        <v>0</v>
      </c>
      <c r="C7" s="81">
        <v>0</v>
      </c>
      <c r="D7" s="81">
        <v>2.5</v>
      </c>
      <c r="E7" s="81">
        <v>0</v>
      </c>
      <c r="F7" s="81">
        <v>0</v>
      </c>
      <c r="G7" s="94">
        <v>0</v>
      </c>
      <c r="H7" s="99">
        <v>0</v>
      </c>
    </row>
    <row r="8" spans="1:8">
      <c r="A8" s="102" t="s">
        <v>96</v>
      </c>
      <c r="B8" s="81">
        <v>0</v>
      </c>
      <c r="C8" s="81">
        <v>0</v>
      </c>
      <c r="D8" s="81">
        <v>0</v>
      </c>
      <c r="E8" s="81">
        <v>0</v>
      </c>
      <c r="F8" s="81">
        <v>0</v>
      </c>
      <c r="G8" s="94">
        <v>0</v>
      </c>
      <c r="H8" s="99">
        <v>0</v>
      </c>
    </row>
    <row r="9" spans="1:8">
      <c r="A9" s="102" t="s">
        <v>189</v>
      </c>
      <c r="B9" s="81">
        <v>0</v>
      </c>
      <c r="C9" s="81">
        <v>0</v>
      </c>
      <c r="D9" s="81">
        <v>0</v>
      </c>
      <c r="E9" s="81">
        <v>0</v>
      </c>
      <c r="F9" s="81">
        <v>0</v>
      </c>
      <c r="G9" s="94">
        <v>0</v>
      </c>
      <c r="H9" s="99">
        <v>0</v>
      </c>
    </row>
    <row r="10" spans="1:8">
      <c r="A10" s="102" t="s">
        <v>368</v>
      </c>
      <c r="B10" s="81">
        <v>31819.699999999997</v>
      </c>
      <c r="C10" s="81">
        <v>31899.300000000003</v>
      </c>
      <c r="D10" s="81">
        <v>30558.5</v>
      </c>
      <c r="E10" s="81">
        <v>31093.200000000001</v>
      </c>
      <c r="F10" s="81">
        <v>31139.7</v>
      </c>
      <c r="G10" s="94">
        <v>31222.5</v>
      </c>
      <c r="H10" s="99">
        <v>33017.699999999997</v>
      </c>
    </row>
    <row r="11" spans="1:8">
      <c r="A11" s="102" t="s">
        <v>171</v>
      </c>
      <c r="B11" s="81">
        <v>4664.3</v>
      </c>
      <c r="C11" s="81">
        <v>4776.6000000000004</v>
      </c>
      <c r="D11" s="81">
        <v>4751.2</v>
      </c>
      <c r="E11" s="81">
        <v>4939.6000000000004</v>
      </c>
      <c r="F11" s="81">
        <v>4624.5</v>
      </c>
      <c r="G11" s="94">
        <v>4624.5</v>
      </c>
      <c r="H11" s="99">
        <v>5741.2</v>
      </c>
    </row>
    <row r="12" spans="1:8">
      <c r="A12" s="102" t="s">
        <v>369</v>
      </c>
      <c r="B12" s="81">
        <v>0</v>
      </c>
      <c r="C12" s="81">
        <v>0</v>
      </c>
      <c r="D12" s="81">
        <v>0</v>
      </c>
      <c r="E12" s="81">
        <v>0</v>
      </c>
      <c r="F12" s="81">
        <v>0</v>
      </c>
      <c r="G12" s="94">
        <v>0</v>
      </c>
      <c r="H12" s="99">
        <v>0</v>
      </c>
    </row>
    <row r="13" spans="1:8">
      <c r="A13" s="102" t="s">
        <v>168</v>
      </c>
      <c r="B13" s="81">
        <v>573.20000000000005</v>
      </c>
      <c r="C13" s="81">
        <v>535.79999999999995</v>
      </c>
      <c r="D13" s="81">
        <v>495.8</v>
      </c>
      <c r="E13" s="81">
        <v>452.8</v>
      </c>
      <c r="F13" s="81">
        <v>407.6</v>
      </c>
      <c r="G13" s="94">
        <v>407.6</v>
      </c>
      <c r="H13" s="99">
        <v>371.1</v>
      </c>
    </row>
    <row r="14" spans="1:8">
      <c r="A14" s="101" t="s">
        <v>242</v>
      </c>
      <c r="B14" s="112">
        <f t="shared" ref="B14:H14" si="0">SUM(B7:B13)</f>
        <v>37057.199999999997</v>
      </c>
      <c r="C14" s="112">
        <f t="shared" si="0"/>
        <v>37211.700000000004</v>
      </c>
      <c r="D14" s="112">
        <f t="shared" si="0"/>
        <v>35808</v>
      </c>
      <c r="E14" s="112">
        <f t="shared" si="0"/>
        <v>36485.600000000006</v>
      </c>
      <c r="F14" s="112">
        <f t="shared" si="0"/>
        <v>36171.799999999996</v>
      </c>
      <c r="G14" s="113">
        <f t="shared" si="0"/>
        <v>36254.6</v>
      </c>
      <c r="H14" s="114">
        <f t="shared" si="0"/>
        <v>39129.999999999993</v>
      </c>
    </row>
    <row r="15" spans="1:8">
      <c r="A15" s="102"/>
      <c r="B15" s="81"/>
      <c r="C15" s="81"/>
      <c r="D15" s="81"/>
      <c r="E15" s="81"/>
      <c r="F15" s="81"/>
      <c r="G15" s="94"/>
      <c r="H15" s="99"/>
    </row>
    <row r="16" spans="1:8" ht="13.5" thickBot="1">
      <c r="A16" s="103" t="s">
        <v>293</v>
      </c>
      <c r="B16" s="82">
        <f t="shared" ref="B16:H16" si="1">B4+B14</f>
        <v>239333.2</v>
      </c>
      <c r="C16" s="82">
        <f t="shared" si="1"/>
        <v>241476.40000000002</v>
      </c>
      <c r="D16" s="82">
        <f t="shared" si="1"/>
        <v>244602.9</v>
      </c>
      <c r="E16" s="82">
        <f t="shared" si="1"/>
        <v>255352.9</v>
      </c>
      <c r="F16" s="82">
        <f t="shared" si="1"/>
        <v>270218.09999999998</v>
      </c>
      <c r="G16" s="95">
        <f t="shared" si="1"/>
        <v>267600.89999999997</v>
      </c>
      <c r="H16" s="100">
        <f t="shared" si="1"/>
        <v>273877.2</v>
      </c>
    </row>
    <row r="17" spans="1:8" ht="13.5" thickTop="1">
      <c r="A17" s="55"/>
      <c r="B17" s="54"/>
      <c r="C17" s="54"/>
      <c r="D17" s="54"/>
      <c r="E17" s="54"/>
      <c r="F17" s="54"/>
      <c r="G17" s="54"/>
      <c r="H17" s="54"/>
    </row>
    <row r="18" spans="1:8">
      <c r="A18" s="55"/>
      <c r="B18" s="54"/>
      <c r="C18" s="54"/>
      <c r="D18" s="54"/>
      <c r="E18" s="54"/>
      <c r="F18" s="54"/>
      <c r="G18" s="54"/>
      <c r="H18" s="54"/>
    </row>
  </sheetData>
  <mergeCells count="2">
    <mergeCell ref="B2:E2"/>
    <mergeCell ref="G2:H2"/>
  </mergeCells>
  <pageMargins left="0.7" right="0.7" top="0.75" bottom="0.75" header="0.3" footer="0.3"/>
  <pageSetup scale="91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7"/>
  <sheetViews>
    <sheetView view="pageBreakPreview" zoomScaleNormal="100" zoomScaleSheetLayoutView="100" workbookViewId="0">
      <selection activeCell="F32" sqref="F32"/>
    </sheetView>
  </sheetViews>
  <sheetFormatPr baseColWidth="10" defaultRowHeight="12.75"/>
  <cols>
    <col min="1" max="1" width="33.7109375" bestFit="1" customWidth="1"/>
    <col min="2" max="5" width="9.42578125" bestFit="1" customWidth="1"/>
    <col min="6" max="6" width="9.5703125" customWidth="1"/>
    <col min="7" max="7" width="9.42578125" bestFit="1" customWidth="1"/>
    <col min="8" max="8" width="9.42578125" customWidth="1"/>
  </cols>
  <sheetData>
    <row r="1" spans="1:8">
      <c r="A1" s="52" t="s">
        <v>295</v>
      </c>
      <c r="B1" s="52"/>
      <c r="C1" s="54"/>
      <c r="D1" s="54"/>
      <c r="E1" s="54"/>
      <c r="F1" s="54"/>
      <c r="G1" s="54"/>
      <c r="H1" s="54"/>
    </row>
    <row r="2" spans="1:8">
      <c r="A2" s="96"/>
      <c r="B2" s="242" t="s">
        <v>106</v>
      </c>
      <c r="C2" s="244"/>
      <c r="D2" s="244"/>
      <c r="E2" s="244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11</v>
      </c>
      <c r="B4" s="109">
        <v>121490.1</v>
      </c>
      <c r="C4" s="109">
        <v>120966.5</v>
      </c>
      <c r="D4" s="109">
        <v>124232.8</v>
      </c>
      <c r="E4" s="109">
        <v>120253.4</v>
      </c>
      <c r="F4" s="109">
        <v>116496.5</v>
      </c>
      <c r="G4" s="110">
        <v>121796.5</v>
      </c>
      <c r="H4" s="111">
        <v>114040.9</v>
      </c>
    </row>
    <row r="5" spans="1:8">
      <c r="A5" s="102"/>
      <c r="B5" s="81"/>
      <c r="C5" s="81"/>
      <c r="D5" s="81"/>
      <c r="E5" s="81"/>
      <c r="F5" s="81"/>
      <c r="G5" s="94"/>
      <c r="H5" s="99"/>
    </row>
    <row r="6" spans="1:8">
      <c r="A6" s="101" t="s">
        <v>12</v>
      </c>
      <c r="B6" s="109"/>
      <c r="C6" s="109"/>
      <c r="D6" s="109"/>
      <c r="E6" s="109"/>
      <c r="F6" s="109"/>
      <c r="G6" s="110"/>
      <c r="H6" s="111"/>
    </row>
    <row r="7" spans="1:8">
      <c r="A7" s="102" t="s">
        <v>79</v>
      </c>
      <c r="B7" s="81">
        <v>0</v>
      </c>
      <c r="C7" s="81">
        <v>0</v>
      </c>
      <c r="D7" s="81">
        <v>0</v>
      </c>
      <c r="E7" s="81">
        <v>0</v>
      </c>
      <c r="F7" s="81">
        <v>0</v>
      </c>
      <c r="G7" s="94">
        <v>0</v>
      </c>
      <c r="H7" s="99">
        <v>0</v>
      </c>
    </row>
    <row r="8" spans="1:8">
      <c r="A8" s="102" t="s">
        <v>96</v>
      </c>
      <c r="B8" s="81">
        <v>0</v>
      </c>
      <c r="C8" s="81">
        <v>0</v>
      </c>
      <c r="D8" s="81">
        <v>0</v>
      </c>
      <c r="E8" s="81">
        <v>0</v>
      </c>
      <c r="F8" s="81">
        <v>0</v>
      </c>
      <c r="G8" s="94">
        <v>0</v>
      </c>
      <c r="H8" s="99">
        <v>0</v>
      </c>
    </row>
    <row r="9" spans="1:8">
      <c r="A9" s="102" t="s">
        <v>189</v>
      </c>
      <c r="B9" s="81">
        <v>0</v>
      </c>
      <c r="C9" s="81">
        <v>0</v>
      </c>
      <c r="D9" s="81">
        <v>0</v>
      </c>
      <c r="E9" s="81">
        <v>0</v>
      </c>
      <c r="F9" s="81">
        <v>0</v>
      </c>
      <c r="G9" s="94">
        <v>0</v>
      </c>
      <c r="H9" s="99">
        <v>0</v>
      </c>
    </row>
    <row r="10" spans="1:8">
      <c r="A10" s="102" t="s">
        <v>368</v>
      </c>
      <c r="B10" s="81">
        <v>15764.8</v>
      </c>
      <c r="C10" s="81">
        <v>14621.7</v>
      </c>
      <c r="D10" s="81">
        <v>14111.4</v>
      </c>
      <c r="E10" s="81">
        <v>14182.7</v>
      </c>
      <c r="F10" s="81">
        <v>16745.7</v>
      </c>
      <c r="G10" s="94">
        <v>17888.099999999999</v>
      </c>
      <c r="H10" s="99">
        <v>20758.599999999999</v>
      </c>
    </row>
    <row r="11" spans="1:8">
      <c r="A11" s="102" t="s">
        <v>171</v>
      </c>
      <c r="B11" s="81">
        <v>0</v>
      </c>
      <c r="C11" s="81">
        <v>0</v>
      </c>
      <c r="D11" s="81">
        <v>0</v>
      </c>
      <c r="E11" s="81">
        <v>0</v>
      </c>
      <c r="F11" s="81">
        <v>0</v>
      </c>
      <c r="G11" s="94">
        <v>0</v>
      </c>
      <c r="H11" s="99">
        <v>0</v>
      </c>
    </row>
    <row r="12" spans="1:8">
      <c r="A12" s="102" t="s">
        <v>369</v>
      </c>
      <c r="B12" s="81">
        <v>0</v>
      </c>
      <c r="C12" s="81">
        <v>0</v>
      </c>
      <c r="D12" s="81">
        <v>0</v>
      </c>
      <c r="E12" s="81">
        <v>0</v>
      </c>
      <c r="F12" s="81">
        <v>0</v>
      </c>
      <c r="G12" s="94">
        <v>0</v>
      </c>
      <c r="H12" s="99">
        <v>0</v>
      </c>
    </row>
    <row r="13" spans="1:8">
      <c r="A13" s="102" t="s">
        <v>168</v>
      </c>
      <c r="B13" s="81">
        <v>0</v>
      </c>
      <c r="C13" s="81">
        <v>0</v>
      </c>
      <c r="D13" s="81">
        <v>0</v>
      </c>
      <c r="E13" s="81">
        <v>0</v>
      </c>
      <c r="F13" s="81">
        <v>0</v>
      </c>
      <c r="G13" s="94">
        <v>0</v>
      </c>
      <c r="H13" s="99">
        <v>0</v>
      </c>
    </row>
    <row r="14" spans="1:8">
      <c r="A14" s="101" t="s">
        <v>242</v>
      </c>
      <c r="B14" s="112">
        <f t="shared" ref="B14:H14" si="0">SUM(B7:B13)</f>
        <v>15764.8</v>
      </c>
      <c r="C14" s="112">
        <f t="shared" si="0"/>
        <v>14621.7</v>
      </c>
      <c r="D14" s="112">
        <f t="shared" si="0"/>
        <v>14111.4</v>
      </c>
      <c r="E14" s="112">
        <f t="shared" si="0"/>
        <v>14182.7</v>
      </c>
      <c r="F14" s="112">
        <f t="shared" si="0"/>
        <v>16745.7</v>
      </c>
      <c r="G14" s="113">
        <f t="shared" si="0"/>
        <v>17888.099999999999</v>
      </c>
      <c r="H14" s="114">
        <f t="shared" si="0"/>
        <v>20758.599999999999</v>
      </c>
    </row>
    <row r="15" spans="1:8">
      <c r="A15" s="102"/>
      <c r="B15" s="81"/>
      <c r="C15" s="81"/>
      <c r="D15" s="81"/>
      <c r="E15" s="81"/>
      <c r="F15" s="81"/>
      <c r="G15" s="94"/>
      <c r="H15" s="99"/>
    </row>
    <row r="16" spans="1:8" ht="13.5" thickBot="1">
      <c r="A16" s="103" t="s">
        <v>293</v>
      </c>
      <c r="B16" s="82">
        <f t="shared" ref="B16:H16" si="1">B4+B14</f>
        <v>137254.9</v>
      </c>
      <c r="C16" s="82">
        <f t="shared" si="1"/>
        <v>135588.20000000001</v>
      </c>
      <c r="D16" s="82">
        <f t="shared" si="1"/>
        <v>138344.20000000001</v>
      </c>
      <c r="E16" s="82">
        <f t="shared" si="1"/>
        <v>134436.1</v>
      </c>
      <c r="F16" s="82">
        <f t="shared" si="1"/>
        <v>133242.20000000001</v>
      </c>
      <c r="G16" s="95">
        <f t="shared" si="1"/>
        <v>139684.6</v>
      </c>
      <c r="H16" s="100">
        <f t="shared" si="1"/>
        <v>134799.5</v>
      </c>
    </row>
    <row r="17" spans="1:8" ht="13.5" thickTop="1">
      <c r="A17" s="6"/>
      <c r="B17" s="20"/>
      <c r="C17" s="20"/>
      <c r="D17" s="20"/>
      <c r="E17" s="20"/>
      <c r="F17" s="20"/>
      <c r="G17" s="20"/>
      <c r="H17" s="20"/>
    </row>
  </sheetData>
  <mergeCells count="2">
    <mergeCell ref="B2:E2"/>
    <mergeCell ref="G2:H2"/>
  </mergeCells>
  <pageMargins left="0.7" right="0.7" top="0.75" bottom="0.75" header="0.3" footer="0.3"/>
  <pageSetup scale="91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8"/>
  <sheetViews>
    <sheetView view="pageBreakPreview" zoomScaleNormal="100" zoomScaleSheetLayoutView="100" workbookViewId="0">
      <selection activeCell="G40" sqref="G40"/>
    </sheetView>
  </sheetViews>
  <sheetFormatPr baseColWidth="10" defaultRowHeight="12.75"/>
  <cols>
    <col min="1" max="1" width="50.140625" bestFit="1" customWidth="1"/>
    <col min="2" max="5" width="9.42578125" bestFit="1" customWidth="1"/>
    <col min="6" max="6" width="9.5703125" customWidth="1"/>
    <col min="7" max="8" width="9.42578125" bestFit="1" customWidth="1"/>
  </cols>
  <sheetData>
    <row r="1" spans="1:8">
      <c r="A1" s="52" t="s">
        <v>297</v>
      </c>
      <c r="B1" s="54"/>
      <c r="C1" s="54"/>
      <c r="D1" s="54"/>
      <c r="E1" s="54"/>
      <c r="F1" s="54"/>
      <c r="G1" s="54"/>
      <c r="H1" s="54"/>
    </row>
    <row r="2" spans="1:8">
      <c r="A2" s="96"/>
      <c r="B2" s="242" t="s">
        <v>106</v>
      </c>
      <c r="C2" s="244"/>
      <c r="D2" s="244"/>
      <c r="E2" s="244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13</v>
      </c>
      <c r="B4" s="109">
        <v>178425.4</v>
      </c>
      <c r="C4" s="109">
        <v>189608.7</v>
      </c>
      <c r="D4" s="109">
        <v>221428.4</v>
      </c>
      <c r="E4" s="109">
        <v>236491.3</v>
      </c>
      <c r="F4" s="109">
        <v>258357.2</v>
      </c>
      <c r="G4" s="110">
        <v>260357.2</v>
      </c>
      <c r="H4" s="111">
        <v>268796.59999999998</v>
      </c>
    </row>
    <row r="5" spans="1:8">
      <c r="A5" s="103" t="s">
        <v>173</v>
      </c>
      <c r="B5" s="109">
        <v>24631</v>
      </c>
      <c r="C5" s="109">
        <v>25197.7</v>
      </c>
      <c r="D5" s="109">
        <v>25279.9</v>
      </c>
      <c r="E5" s="109">
        <v>26117.200000000001</v>
      </c>
      <c r="F5" s="109">
        <v>30798</v>
      </c>
      <c r="G5" s="110">
        <v>30798</v>
      </c>
      <c r="H5" s="111">
        <v>36109.599999999999</v>
      </c>
    </row>
    <row r="6" spans="1:8">
      <c r="A6" s="101"/>
      <c r="B6" s="109"/>
      <c r="C6" s="109"/>
      <c r="D6" s="109"/>
      <c r="E6" s="109"/>
      <c r="F6" s="109"/>
      <c r="G6" s="110"/>
      <c r="H6" s="111"/>
    </row>
    <row r="7" spans="1:8">
      <c r="A7" s="103" t="s">
        <v>14</v>
      </c>
      <c r="B7" s="81"/>
      <c r="C7" s="81"/>
      <c r="D7" s="81"/>
      <c r="E7" s="81"/>
      <c r="F7" s="81"/>
      <c r="G7" s="94"/>
      <c r="H7" s="99"/>
    </row>
    <row r="8" spans="1:8">
      <c r="A8" s="102" t="s">
        <v>79</v>
      </c>
      <c r="B8" s="81">
        <v>0</v>
      </c>
      <c r="C8" s="81">
        <v>0</v>
      </c>
      <c r="D8" s="81">
        <v>0</v>
      </c>
      <c r="E8" s="81">
        <v>0</v>
      </c>
      <c r="F8" s="81">
        <v>0</v>
      </c>
      <c r="G8" s="94">
        <v>0</v>
      </c>
      <c r="H8" s="99">
        <v>0</v>
      </c>
    </row>
    <row r="9" spans="1:8">
      <c r="A9" s="102" t="s">
        <v>96</v>
      </c>
      <c r="B9" s="81">
        <v>0</v>
      </c>
      <c r="C9" s="81">
        <v>0</v>
      </c>
      <c r="D9" s="81">
        <v>0</v>
      </c>
      <c r="E9" s="81">
        <v>0</v>
      </c>
      <c r="F9" s="81">
        <v>0</v>
      </c>
      <c r="G9" s="94">
        <v>0</v>
      </c>
      <c r="H9" s="99">
        <v>0</v>
      </c>
    </row>
    <row r="10" spans="1:8">
      <c r="A10" s="102" t="s">
        <v>189</v>
      </c>
      <c r="B10" s="81">
        <v>0</v>
      </c>
      <c r="C10" s="81">
        <v>0</v>
      </c>
      <c r="D10" s="81">
        <v>0</v>
      </c>
      <c r="E10" s="81">
        <v>0</v>
      </c>
      <c r="F10" s="81">
        <v>0</v>
      </c>
      <c r="G10" s="94">
        <v>0</v>
      </c>
      <c r="H10" s="99">
        <v>0</v>
      </c>
    </row>
    <row r="11" spans="1:8">
      <c r="A11" s="102" t="s">
        <v>170</v>
      </c>
      <c r="B11" s="81">
        <v>45427.7</v>
      </c>
      <c r="C11" s="81">
        <v>45301.1</v>
      </c>
      <c r="D11" s="81">
        <v>47262.7</v>
      </c>
      <c r="E11" s="81">
        <v>47315.1</v>
      </c>
      <c r="F11" s="81">
        <v>47987.5</v>
      </c>
      <c r="G11" s="94">
        <v>46486.2</v>
      </c>
      <c r="H11" s="99">
        <v>55078.2</v>
      </c>
    </row>
    <row r="12" spans="1:8">
      <c r="A12" s="102" t="s">
        <v>171</v>
      </c>
      <c r="B12" s="81">
        <v>5890.4</v>
      </c>
      <c r="C12" s="81">
        <v>5130.6000000000004</v>
      </c>
      <c r="D12" s="81">
        <v>5706.7</v>
      </c>
      <c r="E12" s="81">
        <v>5918.4</v>
      </c>
      <c r="F12" s="81">
        <v>6172.9</v>
      </c>
      <c r="G12" s="94">
        <v>6172.9</v>
      </c>
      <c r="H12" s="99">
        <v>7800.2</v>
      </c>
    </row>
    <row r="13" spans="1:8">
      <c r="A13" s="102" t="s">
        <v>369</v>
      </c>
      <c r="B13" s="81">
        <v>0</v>
      </c>
      <c r="C13" s="81">
        <v>0</v>
      </c>
      <c r="D13" s="81">
        <v>0</v>
      </c>
      <c r="E13" s="81">
        <v>0</v>
      </c>
      <c r="F13" s="81">
        <v>0</v>
      </c>
      <c r="G13" s="94">
        <v>0</v>
      </c>
      <c r="H13" s="99">
        <v>0</v>
      </c>
    </row>
    <row r="14" spans="1:8">
      <c r="A14" s="102" t="s">
        <v>168</v>
      </c>
      <c r="B14" s="81">
        <v>549.20000000000005</v>
      </c>
      <c r="C14" s="81">
        <v>586.6</v>
      </c>
      <c r="D14" s="81">
        <v>626.6</v>
      </c>
      <c r="E14" s="81">
        <v>669.4</v>
      </c>
      <c r="F14" s="81">
        <v>715.2</v>
      </c>
      <c r="G14" s="94">
        <v>715.2</v>
      </c>
      <c r="H14" s="99">
        <v>751.7</v>
      </c>
    </row>
    <row r="15" spans="1:8">
      <c r="A15" s="101" t="s">
        <v>243</v>
      </c>
      <c r="B15" s="112">
        <f t="shared" ref="B15:H15" si="0">SUM(B8:B14)</f>
        <v>51867.299999999996</v>
      </c>
      <c r="C15" s="112">
        <f t="shared" si="0"/>
        <v>51018.299999999996</v>
      </c>
      <c r="D15" s="112">
        <f t="shared" si="0"/>
        <v>53595.999999999993</v>
      </c>
      <c r="E15" s="112">
        <f t="shared" si="0"/>
        <v>53902.9</v>
      </c>
      <c r="F15" s="112">
        <f t="shared" si="0"/>
        <v>54875.6</v>
      </c>
      <c r="G15" s="113">
        <f t="shared" si="0"/>
        <v>53374.299999999996</v>
      </c>
      <c r="H15" s="114">
        <f t="shared" si="0"/>
        <v>63630.099999999991</v>
      </c>
    </row>
    <row r="16" spans="1:8">
      <c r="A16" s="102"/>
      <c r="B16" s="81"/>
      <c r="C16" s="81"/>
      <c r="D16" s="81"/>
      <c r="E16" s="81"/>
      <c r="F16" s="81"/>
      <c r="G16" s="94"/>
      <c r="H16" s="99"/>
    </row>
    <row r="17" spans="1:8" ht="13.5" thickBot="1">
      <c r="A17" s="103" t="s">
        <v>296</v>
      </c>
      <c r="B17" s="82">
        <f t="shared" ref="B17:H17" si="1">B4+B5+B15</f>
        <v>254923.69999999998</v>
      </c>
      <c r="C17" s="82">
        <f t="shared" si="1"/>
        <v>265824.7</v>
      </c>
      <c r="D17" s="82">
        <f t="shared" si="1"/>
        <v>300304.3</v>
      </c>
      <c r="E17" s="82">
        <f t="shared" si="1"/>
        <v>316511.40000000002</v>
      </c>
      <c r="F17" s="82">
        <f t="shared" si="1"/>
        <v>344030.8</v>
      </c>
      <c r="G17" s="95">
        <f t="shared" si="1"/>
        <v>344529.5</v>
      </c>
      <c r="H17" s="100">
        <f t="shared" si="1"/>
        <v>368536.29999999993</v>
      </c>
    </row>
    <row r="18" spans="1:8" ht="13.5" thickTop="1">
      <c r="A18" s="55"/>
      <c r="B18" s="54"/>
      <c r="C18" s="54"/>
      <c r="D18" s="54"/>
      <c r="E18" s="54"/>
      <c r="F18" s="54"/>
      <c r="G18" s="54"/>
      <c r="H18" s="54"/>
    </row>
  </sheetData>
  <mergeCells count="2">
    <mergeCell ref="B2:E2"/>
    <mergeCell ref="G2:H2"/>
  </mergeCells>
  <pageMargins left="0.7" right="0.7" top="0.75" bottom="0.75" header="0.3" footer="0.3"/>
  <pageSetup scale="78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8"/>
  <sheetViews>
    <sheetView view="pageBreakPreview" zoomScaleNormal="100" zoomScaleSheetLayoutView="100" workbookViewId="0">
      <selection activeCell="O35" sqref="O35"/>
    </sheetView>
  </sheetViews>
  <sheetFormatPr baseColWidth="10" defaultRowHeight="12.75"/>
  <cols>
    <col min="1" max="1" width="50.140625" bestFit="1" customWidth="1"/>
    <col min="2" max="5" width="9.42578125" bestFit="1" customWidth="1"/>
    <col min="6" max="6" width="9.5703125" customWidth="1"/>
    <col min="7" max="8" width="9.42578125" bestFit="1" customWidth="1"/>
  </cols>
  <sheetData>
    <row r="1" spans="1:8">
      <c r="A1" s="52" t="s">
        <v>298</v>
      </c>
      <c r="B1" s="52"/>
      <c r="C1" s="54"/>
      <c r="D1" s="54"/>
      <c r="E1" s="54"/>
      <c r="F1" s="54"/>
      <c r="G1" s="54"/>
      <c r="H1" s="54"/>
    </row>
    <row r="2" spans="1:8">
      <c r="A2" s="96"/>
      <c r="B2" s="242" t="s">
        <v>106</v>
      </c>
      <c r="C2" s="244"/>
      <c r="D2" s="244"/>
      <c r="E2" s="244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13</v>
      </c>
      <c r="B4" s="109">
        <v>130714.1</v>
      </c>
      <c r="C4" s="109">
        <v>121993.5</v>
      </c>
      <c r="D4" s="109">
        <v>148466.9</v>
      </c>
      <c r="E4" s="109">
        <v>145362.1</v>
      </c>
      <c r="F4" s="109">
        <v>131425.29999999999</v>
      </c>
      <c r="G4" s="110">
        <v>133025.29999999999</v>
      </c>
      <c r="H4" s="111">
        <v>129195.9</v>
      </c>
    </row>
    <row r="5" spans="1:8">
      <c r="A5" s="103" t="s">
        <v>173</v>
      </c>
      <c r="B5" s="109">
        <v>8514.1</v>
      </c>
      <c r="C5" s="109">
        <v>8495.5</v>
      </c>
      <c r="D5" s="109">
        <v>967.2</v>
      </c>
      <c r="E5" s="109">
        <v>981.3</v>
      </c>
      <c r="F5" s="109">
        <v>295</v>
      </c>
      <c r="G5" s="110">
        <v>295</v>
      </c>
      <c r="H5" s="111">
        <v>5708.6</v>
      </c>
    </row>
    <row r="6" spans="1:8">
      <c r="A6" s="101"/>
      <c r="B6" s="109"/>
      <c r="C6" s="109"/>
      <c r="D6" s="109"/>
      <c r="E6" s="109"/>
      <c r="F6" s="109"/>
      <c r="G6" s="110"/>
      <c r="H6" s="111"/>
    </row>
    <row r="7" spans="1:8">
      <c r="A7" s="103" t="s">
        <v>14</v>
      </c>
      <c r="B7" s="81"/>
      <c r="C7" s="81"/>
      <c r="D7" s="81"/>
      <c r="E7" s="81"/>
      <c r="F7" s="81"/>
      <c r="G7" s="94"/>
      <c r="H7" s="99"/>
    </row>
    <row r="8" spans="1:8">
      <c r="A8" s="102" t="s">
        <v>79</v>
      </c>
      <c r="B8" s="81">
        <v>0</v>
      </c>
      <c r="C8" s="81">
        <v>0</v>
      </c>
      <c r="D8" s="81">
        <v>0</v>
      </c>
      <c r="E8" s="81">
        <v>0</v>
      </c>
      <c r="F8" s="81">
        <v>0</v>
      </c>
      <c r="G8" s="94">
        <v>0</v>
      </c>
      <c r="H8" s="99">
        <v>0</v>
      </c>
    </row>
    <row r="9" spans="1:8">
      <c r="A9" s="102" t="s">
        <v>96</v>
      </c>
      <c r="B9" s="81">
        <v>0</v>
      </c>
      <c r="C9" s="81">
        <v>0</v>
      </c>
      <c r="D9" s="81">
        <v>0</v>
      </c>
      <c r="E9" s="81">
        <v>0</v>
      </c>
      <c r="F9" s="81">
        <v>0</v>
      </c>
      <c r="G9" s="94">
        <v>0</v>
      </c>
      <c r="H9" s="99">
        <v>0</v>
      </c>
    </row>
    <row r="10" spans="1:8">
      <c r="A10" s="102" t="s">
        <v>189</v>
      </c>
      <c r="B10" s="81">
        <v>0</v>
      </c>
      <c r="C10" s="81">
        <v>0</v>
      </c>
      <c r="D10" s="81">
        <v>0</v>
      </c>
      <c r="E10" s="81">
        <v>0</v>
      </c>
      <c r="F10" s="81">
        <v>0</v>
      </c>
      <c r="G10" s="94">
        <v>0</v>
      </c>
      <c r="H10" s="99">
        <v>0</v>
      </c>
    </row>
    <row r="11" spans="1:8">
      <c r="A11" s="102" t="s">
        <v>170</v>
      </c>
      <c r="B11" s="81">
        <v>24297.4</v>
      </c>
      <c r="C11" s="81">
        <v>24538.3</v>
      </c>
      <c r="D11" s="81">
        <v>25821.1</v>
      </c>
      <c r="E11" s="81">
        <v>28097.200000000001</v>
      </c>
      <c r="F11" s="81">
        <v>31440.400000000001</v>
      </c>
      <c r="G11" s="94">
        <v>31616.5</v>
      </c>
      <c r="H11" s="99">
        <v>36802.6</v>
      </c>
    </row>
    <row r="12" spans="1:8">
      <c r="A12" s="102" t="s">
        <v>171</v>
      </c>
      <c r="B12" s="81">
        <v>0</v>
      </c>
      <c r="C12" s="81">
        <v>0</v>
      </c>
      <c r="D12" s="81">
        <v>0</v>
      </c>
      <c r="E12" s="81">
        <v>0</v>
      </c>
      <c r="F12" s="81">
        <v>0</v>
      </c>
      <c r="G12" s="94">
        <v>0</v>
      </c>
      <c r="H12" s="99">
        <v>0</v>
      </c>
    </row>
    <row r="13" spans="1:8">
      <c r="A13" s="102" t="s">
        <v>369</v>
      </c>
      <c r="B13" s="81">
        <v>0</v>
      </c>
      <c r="C13" s="81">
        <v>0</v>
      </c>
      <c r="D13" s="81">
        <v>0</v>
      </c>
      <c r="E13" s="81">
        <v>0</v>
      </c>
      <c r="F13" s="81">
        <v>0</v>
      </c>
      <c r="G13" s="94">
        <v>0</v>
      </c>
      <c r="H13" s="99">
        <v>0</v>
      </c>
    </row>
    <row r="14" spans="1:8">
      <c r="A14" s="102" t="s">
        <v>168</v>
      </c>
      <c r="B14" s="81">
        <v>0</v>
      </c>
      <c r="C14" s="81">
        <v>0</v>
      </c>
      <c r="D14" s="81">
        <v>0</v>
      </c>
      <c r="E14" s="81">
        <v>0</v>
      </c>
      <c r="F14" s="81">
        <v>0</v>
      </c>
      <c r="G14" s="94">
        <v>0</v>
      </c>
      <c r="H14" s="99">
        <v>0</v>
      </c>
    </row>
    <row r="15" spans="1:8">
      <c r="A15" s="101" t="s">
        <v>243</v>
      </c>
      <c r="B15" s="112">
        <f t="shared" ref="B15:H15" si="0">SUM(B8:B14)</f>
        <v>24297.4</v>
      </c>
      <c r="C15" s="112">
        <f t="shared" si="0"/>
        <v>24538.3</v>
      </c>
      <c r="D15" s="112">
        <f t="shared" si="0"/>
        <v>25821.1</v>
      </c>
      <c r="E15" s="112">
        <f t="shared" si="0"/>
        <v>28097.200000000001</v>
      </c>
      <c r="F15" s="112">
        <f t="shared" si="0"/>
        <v>31440.400000000001</v>
      </c>
      <c r="G15" s="113">
        <f t="shared" si="0"/>
        <v>31616.5</v>
      </c>
      <c r="H15" s="114">
        <f t="shared" si="0"/>
        <v>36802.6</v>
      </c>
    </row>
    <row r="16" spans="1:8">
      <c r="A16" s="102"/>
      <c r="B16" s="81"/>
      <c r="C16" s="81"/>
      <c r="D16" s="81"/>
      <c r="E16" s="81"/>
      <c r="F16" s="81"/>
      <c r="G16" s="94"/>
      <c r="H16" s="99"/>
    </row>
    <row r="17" spans="1:8" ht="13.5" thickBot="1">
      <c r="A17" s="103" t="s">
        <v>296</v>
      </c>
      <c r="B17" s="82">
        <f t="shared" ref="B17:H17" si="1">B4+B5+B15</f>
        <v>163525.6</v>
      </c>
      <c r="C17" s="82">
        <f t="shared" si="1"/>
        <v>155027.29999999999</v>
      </c>
      <c r="D17" s="82">
        <f t="shared" si="1"/>
        <v>175255.2</v>
      </c>
      <c r="E17" s="82">
        <f t="shared" si="1"/>
        <v>174440.6</v>
      </c>
      <c r="F17" s="82">
        <f t="shared" si="1"/>
        <v>163160.69999999998</v>
      </c>
      <c r="G17" s="95">
        <f t="shared" si="1"/>
        <v>164936.79999999999</v>
      </c>
      <c r="H17" s="100">
        <f t="shared" si="1"/>
        <v>171707.1</v>
      </c>
    </row>
    <row r="18" spans="1:8" ht="13.5" thickTop="1">
      <c r="A18" s="6"/>
      <c r="B18" s="20"/>
      <c r="C18" s="20"/>
      <c r="D18" s="20"/>
      <c r="E18" s="20"/>
      <c r="F18" s="20"/>
      <c r="G18" s="20"/>
      <c r="H18" s="20"/>
    </row>
  </sheetData>
  <mergeCells count="2">
    <mergeCell ref="B2:E2"/>
    <mergeCell ref="G2:H2"/>
  </mergeCells>
  <pageMargins left="0.7" right="0.7" top="0.75" bottom="0.75" header="0.3" footer="0.3"/>
  <pageSetup scale="78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8">
    <tabColor theme="0"/>
    <pageSetUpPr fitToPage="1"/>
  </sheetPr>
  <dimension ref="A1:P11"/>
  <sheetViews>
    <sheetView view="pageBreakPreview" zoomScaleNormal="100" zoomScaleSheetLayoutView="100" workbookViewId="0">
      <selection sqref="A1:A1048576"/>
    </sheetView>
  </sheetViews>
  <sheetFormatPr baseColWidth="10" defaultColWidth="11.5703125" defaultRowHeight="15" customHeight="1"/>
  <cols>
    <col min="1" max="1" width="53" style="1" bestFit="1" customWidth="1"/>
    <col min="2" max="3" width="9.5703125" style="24" bestFit="1" customWidth="1"/>
    <col min="4" max="4" width="9.42578125" style="24" bestFit="1" customWidth="1"/>
    <col min="5" max="5" width="9.5703125" style="24" bestFit="1" customWidth="1"/>
    <col min="6" max="6" width="9.5703125" style="24" customWidth="1"/>
    <col min="7" max="7" width="9.5703125" style="24" bestFit="1" customWidth="1"/>
    <col min="8" max="8" width="9.42578125" style="24" customWidth="1"/>
    <col min="9" max="16384" width="11.5703125" style="2"/>
  </cols>
  <sheetData>
    <row r="1" spans="1:16" ht="12.75">
      <c r="A1" s="7" t="s">
        <v>322</v>
      </c>
      <c r="B1" s="20"/>
      <c r="C1" s="20"/>
      <c r="D1" s="20"/>
      <c r="E1" s="20"/>
      <c r="F1" s="20"/>
      <c r="G1" s="20"/>
      <c r="H1" s="20"/>
    </row>
    <row r="2" spans="1:16" s="5" customFormat="1" ht="13.9" customHeight="1">
      <c r="A2" s="96"/>
      <c r="B2" s="242" t="s">
        <v>106</v>
      </c>
      <c r="C2" s="244"/>
      <c r="D2" s="244"/>
      <c r="E2" s="244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226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245</v>
      </c>
      <c r="B5" s="81">
        <v>31290.5</v>
      </c>
      <c r="C5" s="81">
        <v>93170.200000000012</v>
      </c>
      <c r="D5" s="81">
        <v>196324.2</v>
      </c>
      <c r="E5" s="81">
        <v>317467.69999999995</v>
      </c>
      <c r="F5" s="81">
        <v>319170.59999999998</v>
      </c>
      <c r="G5" s="94">
        <v>316200</v>
      </c>
      <c r="H5" s="99">
        <v>370900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329</v>
      </c>
      <c r="B6" s="81">
        <v>0</v>
      </c>
      <c r="C6" s="81">
        <v>0</v>
      </c>
      <c r="D6" s="81">
        <v>0</v>
      </c>
      <c r="E6" s="81">
        <v>0</v>
      </c>
      <c r="F6" s="81">
        <v>31500</v>
      </c>
      <c r="G6" s="94">
        <v>31500</v>
      </c>
      <c r="H6" s="99">
        <v>54800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330</v>
      </c>
      <c r="B7" s="81">
        <v>43673.4</v>
      </c>
      <c r="C7" s="81">
        <v>40453.1</v>
      </c>
      <c r="D7" s="81">
        <v>41845.5</v>
      </c>
      <c r="E7" s="81">
        <v>19979.900000000001</v>
      </c>
      <c r="F7" s="81">
        <v>7693.5</v>
      </c>
      <c r="G7" s="94">
        <v>13829</v>
      </c>
      <c r="H7" s="99">
        <v>13829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244</v>
      </c>
      <c r="B8" s="81">
        <v>16212.6</v>
      </c>
      <c r="C8" s="81">
        <v>10895.3</v>
      </c>
      <c r="D8" s="81">
        <v>2484.1999999999998</v>
      </c>
      <c r="E8" s="81">
        <v>-5227.8</v>
      </c>
      <c r="F8" s="81">
        <v>-13710.8</v>
      </c>
      <c r="G8" s="94">
        <v>0</v>
      </c>
      <c r="H8" s="99">
        <v>2000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343</v>
      </c>
      <c r="B9" s="81">
        <v>5021.2</v>
      </c>
      <c r="C9" s="81">
        <v>7765.5</v>
      </c>
      <c r="D9" s="81">
        <v>-49.7</v>
      </c>
      <c r="E9" s="81">
        <v>1454.6</v>
      </c>
      <c r="F9" s="81">
        <v>-615.5</v>
      </c>
      <c r="G9" s="94">
        <v>55.1</v>
      </c>
      <c r="H9" s="99">
        <v>82.2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4.45" customHeight="1" thickBot="1">
      <c r="A10" s="103" t="s">
        <v>246</v>
      </c>
      <c r="B10" s="82">
        <f t="shared" ref="B10:H10" si="0">SUM(B5:B9)</f>
        <v>96197.7</v>
      </c>
      <c r="C10" s="82">
        <f t="shared" si="0"/>
        <v>152284.1</v>
      </c>
      <c r="D10" s="82">
        <f t="shared" si="0"/>
        <v>240604.2</v>
      </c>
      <c r="E10" s="82">
        <f t="shared" si="0"/>
        <v>333674.39999999997</v>
      </c>
      <c r="F10" s="82">
        <f t="shared" si="0"/>
        <v>344037.8</v>
      </c>
      <c r="G10" s="95">
        <f t="shared" si="0"/>
        <v>361584.1</v>
      </c>
      <c r="H10" s="100">
        <f t="shared" si="0"/>
        <v>441611.2</v>
      </c>
      <c r="I10" s="72"/>
      <c r="J10" s="72"/>
      <c r="K10" s="72"/>
      <c r="L10" s="72"/>
      <c r="M10" s="72"/>
      <c r="N10" s="72"/>
      <c r="O10" s="72"/>
      <c r="P10" s="25"/>
    </row>
    <row r="11" spans="1:16" ht="7.15" customHeight="1" thickTop="1">
      <c r="B11" s="31"/>
      <c r="C11" s="31"/>
    </row>
  </sheetData>
  <customSheetViews>
    <customSheetView guid="{7AEBF0C5-8149-4E3C-AD6E-EA586E9CAE29}" scale="90" showPageBreaks="1" printArea="1" hiddenColumns="1" topLeftCell="B16">
      <selection activeCell="B2" sqref="A2:IV2"/>
      <pageMargins left="0.39370078740157483" right="0.39370078740157483" top="0.39370078740157483" bottom="0.39370078740157483" header="0.51181102362204722" footer="0.51181102362204722"/>
      <pageSetup scale="85" orientation="portrait" r:id="rId1"/>
      <headerFooter alignWithMargins="0"/>
    </customSheetView>
    <customSheetView guid="{6DAC9F00-70BA-4F05-ACC4-6962A67EAE0E}" showAutoFilter="1">
      <selection activeCell="G31" sqref="G31"/>
      <pageMargins left="0.39370078740157483" right="0.39370078740157483" top="0.39370078740157483" bottom="0.39370078740157483" header="0.51181102362204722" footer="0.51181102362204722"/>
      <pageSetup scale="94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3"/>
      <headerFooter alignWithMargins="0"/>
    </customSheetView>
    <customSheetView guid="{26A92FCC-B791-423F-B5F8-96704230A5BC}" showPageBreaks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6" orientation="portrait" r:id="rId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1"/>
  <sheetViews>
    <sheetView view="pageBreakPreview" zoomScaleNormal="100" zoomScaleSheetLayoutView="100" workbookViewId="0">
      <selection activeCell="I33" sqref="I33"/>
    </sheetView>
  </sheetViews>
  <sheetFormatPr baseColWidth="10" defaultRowHeight="12.75"/>
  <cols>
    <col min="1" max="1" width="53" bestFit="1" customWidth="1"/>
    <col min="2" max="3" width="9.5703125" bestFit="1" customWidth="1"/>
    <col min="4" max="4" width="9.42578125" bestFit="1" customWidth="1"/>
    <col min="5" max="5" width="9.5703125" bestFit="1" customWidth="1"/>
    <col min="6" max="6" width="9.5703125" customWidth="1"/>
    <col min="7" max="7" width="9.5703125" bestFit="1" customWidth="1"/>
    <col min="8" max="8" width="9.42578125" customWidth="1"/>
  </cols>
  <sheetData>
    <row r="1" spans="1:8">
      <c r="A1" s="7" t="s">
        <v>312</v>
      </c>
      <c r="B1" s="31"/>
      <c r="C1" s="31"/>
      <c r="D1" s="24"/>
      <c r="E1" s="24"/>
      <c r="F1" s="24"/>
      <c r="G1" s="24"/>
      <c r="H1" s="24"/>
    </row>
    <row r="2" spans="1:8">
      <c r="A2" s="96"/>
      <c r="B2" s="242" t="s">
        <v>106</v>
      </c>
      <c r="C2" s="244"/>
      <c r="D2" s="244"/>
      <c r="E2" s="244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226</v>
      </c>
      <c r="B4" s="81"/>
      <c r="C4" s="81"/>
      <c r="D4" s="81"/>
      <c r="E4" s="81"/>
      <c r="F4" s="81"/>
      <c r="G4" s="94"/>
      <c r="H4" s="99"/>
    </row>
    <row r="5" spans="1:8">
      <c r="A5" s="102" t="s">
        <v>245</v>
      </c>
      <c r="B5" s="81">
        <v>26440.800000000003</v>
      </c>
      <c r="C5" s="81">
        <v>51929.4</v>
      </c>
      <c r="D5" s="81">
        <v>117678.20000000001</v>
      </c>
      <c r="E5" s="81">
        <v>211741.7</v>
      </c>
      <c r="F5" s="81">
        <v>208785.7</v>
      </c>
      <c r="G5" s="94">
        <v>205900</v>
      </c>
      <c r="H5" s="99">
        <v>234200</v>
      </c>
    </row>
    <row r="6" spans="1:8">
      <c r="A6" s="102" t="s">
        <v>329</v>
      </c>
      <c r="B6" s="81">
        <v>0</v>
      </c>
      <c r="C6" s="81">
        <v>0</v>
      </c>
      <c r="D6" s="81">
        <v>0</v>
      </c>
      <c r="E6" s="81">
        <v>0</v>
      </c>
      <c r="F6" s="81">
        <v>31500</v>
      </c>
      <c r="G6" s="94">
        <v>31500</v>
      </c>
      <c r="H6" s="99">
        <v>54800</v>
      </c>
    </row>
    <row r="7" spans="1:8">
      <c r="A7" s="102" t="s">
        <v>330</v>
      </c>
      <c r="B7" s="81">
        <v>22772.5</v>
      </c>
      <c r="C7" s="81">
        <v>18726.3</v>
      </c>
      <c r="D7" s="81">
        <v>22642.400000000001</v>
      </c>
      <c r="E7" s="81">
        <v>8688.5</v>
      </c>
      <c r="F7" s="81">
        <v>-1291</v>
      </c>
      <c r="G7" s="94">
        <v>2911</v>
      </c>
      <c r="H7" s="99">
        <v>2911</v>
      </c>
    </row>
    <row r="8" spans="1:8">
      <c r="A8" s="102" t="s">
        <v>244</v>
      </c>
      <c r="B8" s="81">
        <v>16212.6</v>
      </c>
      <c r="C8" s="81">
        <v>10895.3</v>
      </c>
      <c r="D8" s="81">
        <v>3336.1</v>
      </c>
      <c r="E8" s="81">
        <v>-4442.2</v>
      </c>
      <c r="F8" s="81">
        <v>-10922.6</v>
      </c>
      <c r="G8" s="94">
        <v>0</v>
      </c>
      <c r="H8" s="99">
        <v>2000</v>
      </c>
    </row>
    <row r="9" spans="1:8">
      <c r="A9" s="102" t="s">
        <v>343</v>
      </c>
      <c r="B9" s="81">
        <v>5021.2</v>
      </c>
      <c r="C9" s="81">
        <v>7765.5</v>
      </c>
      <c r="D9" s="81">
        <v>-49.7</v>
      </c>
      <c r="E9" s="81">
        <v>1454.6</v>
      </c>
      <c r="F9" s="81">
        <v>-615.5</v>
      </c>
      <c r="G9" s="94">
        <v>55.1</v>
      </c>
      <c r="H9" s="99">
        <v>82.2</v>
      </c>
    </row>
    <row r="10" spans="1:8" ht="13.5" thickBot="1">
      <c r="A10" s="103" t="s">
        <v>246</v>
      </c>
      <c r="B10" s="82">
        <f t="shared" ref="B10:H10" si="0">SUM(B5:B9)</f>
        <v>70447.100000000006</v>
      </c>
      <c r="C10" s="82">
        <f t="shared" si="0"/>
        <v>89316.5</v>
      </c>
      <c r="D10" s="82">
        <f t="shared" si="0"/>
        <v>143607</v>
      </c>
      <c r="E10" s="82">
        <f t="shared" si="0"/>
        <v>217442.6</v>
      </c>
      <c r="F10" s="82">
        <f t="shared" si="0"/>
        <v>227456.6</v>
      </c>
      <c r="G10" s="95">
        <f t="shared" si="0"/>
        <v>240366.1</v>
      </c>
      <c r="H10" s="100">
        <f t="shared" si="0"/>
        <v>293993.2</v>
      </c>
    </row>
    <row r="11" spans="1:8" ht="13.5" thickTop="1">
      <c r="A11" s="1"/>
      <c r="B11" s="24"/>
      <c r="C11" s="24"/>
      <c r="D11" s="24"/>
      <c r="E11" s="24"/>
      <c r="F11" s="24"/>
      <c r="G11" s="24"/>
      <c r="H11" s="24"/>
    </row>
  </sheetData>
  <mergeCells count="2">
    <mergeCell ref="B2:E2"/>
    <mergeCell ref="G2:H2"/>
  </mergeCells>
  <pageMargins left="0.7" right="0.7" top="0.75" bottom="0.75" header="0.3" footer="0.3"/>
  <pageSetup scale="76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1"/>
  <sheetViews>
    <sheetView view="pageBreakPreview" zoomScaleNormal="100" zoomScaleSheetLayoutView="100" workbookViewId="0">
      <selection sqref="A1:XFD1"/>
    </sheetView>
  </sheetViews>
  <sheetFormatPr baseColWidth="10" defaultRowHeight="12.75"/>
  <cols>
    <col min="1" max="1" width="53" bestFit="1" customWidth="1"/>
    <col min="2" max="3" width="9.5703125" bestFit="1" customWidth="1"/>
    <col min="4" max="4" width="9.42578125" bestFit="1" customWidth="1"/>
    <col min="5" max="5" width="9.5703125" bestFit="1" customWidth="1"/>
    <col min="6" max="6" width="9.5703125" customWidth="1"/>
    <col min="7" max="7" width="9.5703125" bestFit="1" customWidth="1"/>
    <col min="8" max="8" width="9.42578125" customWidth="1"/>
  </cols>
  <sheetData>
    <row r="1" spans="1:8">
      <c r="A1" s="7" t="s">
        <v>313</v>
      </c>
      <c r="B1" s="7"/>
      <c r="C1" s="24"/>
      <c r="D1" s="24"/>
      <c r="E1" s="24"/>
      <c r="F1" s="24"/>
      <c r="G1" s="24"/>
      <c r="H1" s="24"/>
    </row>
    <row r="2" spans="1:8">
      <c r="A2" s="96"/>
      <c r="B2" s="242" t="s">
        <v>106</v>
      </c>
      <c r="C2" s="244"/>
      <c r="D2" s="244"/>
      <c r="E2" s="244"/>
      <c r="F2" s="237" t="s">
        <v>342</v>
      </c>
      <c r="G2" s="240" t="s">
        <v>107</v>
      </c>
      <c r="H2" s="241"/>
    </row>
    <row r="3" spans="1:8" ht="13.5" thickBot="1">
      <c r="A3" s="97"/>
      <c r="B3" s="238">
        <v>2014</v>
      </c>
      <c r="C3" s="238">
        <v>2015</v>
      </c>
      <c r="D3" s="238">
        <v>2016</v>
      </c>
      <c r="E3" s="238">
        <v>2017</v>
      </c>
      <c r="F3" s="106">
        <v>2018</v>
      </c>
      <c r="G3" s="107">
        <v>2018</v>
      </c>
      <c r="H3" s="239">
        <v>2019</v>
      </c>
    </row>
    <row r="4" spans="1:8" ht="13.5" thickTop="1">
      <c r="A4" s="101" t="s">
        <v>226</v>
      </c>
      <c r="B4" s="81"/>
      <c r="C4" s="81"/>
      <c r="D4" s="81"/>
      <c r="E4" s="81"/>
      <c r="F4" s="81"/>
      <c r="G4" s="94"/>
      <c r="H4" s="99"/>
    </row>
    <row r="5" spans="1:8">
      <c r="A5" s="102" t="s">
        <v>245</v>
      </c>
      <c r="B5" s="81">
        <v>4849.7</v>
      </c>
      <c r="C5" s="81">
        <v>41240.800000000003</v>
      </c>
      <c r="D5" s="81">
        <v>78646</v>
      </c>
      <c r="E5" s="81">
        <v>105725.9</v>
      </c>
      <c r="F5" s="81">
        <v>110384.9</v>
      </c>
      <c r="G5" s="94">
        <v>110300</v>
      </c>
      <c r="H5" s="99">
        <v>136700</v>
      </c>
    </row>
    <row r="6" spans="1:8">
      <c r="A6" s="102" t="s">
        <v>329</v>
      </c>
      <c r="B6" s="81">
        <v>0</v>
      </c>
      <c r="C6" s="81">
        <v>0</v>
      </c>
      <c r="D6" s="81">
        <v>0</v>
      </c>
      <c r="E6" s="81">
        <v>0</v>
      </c>
      <c r="F6" s="81">
        <v>0</v>
      </c>
      <c r="G6" s="94">
        <v>0</v>
      </c>
      <c r="H6" s="99">
        <v>0</v>
      </c>
    </row>
    <row r="7" spans="1:8">
      <c r="A7" s="102" t="s">
        <v>330</v>
      </c>
      <c r="B7" s="81">
        <v>20900.900000000001</v>
      </c>
      <c r="C7" s="81">
        <v>21726.799999999999</v>
      </c>
      <c r="D7" s="81">
        <v>19203.2</v>
      </c>
      <c r="E7" s="81">
        <v>11291.4</v>
      </c>
      <c r="F7" s="81">
        <v>8984.5</v>
      </c>
      <c r="G7" s="94">
        <v>10918</v>
      </c>
      <c r="H7" s="99">
        <v>10918</v>
      </c>
    </row>
    <row r="8" spans="1:8">
      <c r="A8" s="102" t="s">
        <v>244</v>
      </c>
      <c r="B8" s="81">
        <v>0</v>
      </c>
      <c r="C8" s="81">
        <v>0.1</v>
      </c>
      <c r="D8" s="81">
        <v>-851.9</v>
      </c>
      <c r="E8" s="81">
        <v>-785.6</v>
      </c>
      <c r="F8" s="81">
        <v>-2788.2</v>
      </c>
      <c r="G8" s="94">
        <v>0</v>
      </c>
      <c r="H8" s="99">
        <v>0</v>
      </c>
    </row>
    <row r="9" spans="1:8">
      <c r="A9" s="102" t="s">
        <v>343</v>
      </c>
      <c r="B9" s="81">
        <v>0</v>
      </c>
      <c r="C9" s="81">
        <v>0</v>
      </c>
      <c r="D9" s="81">
        <v>0</v>
      </c>
      <c r="E9" s="81">
        <v>0</v>
      </c>
      <c r="F9" s="81">
        <v>0</v>
      </c>
      <c r="G9" s="94">
        <v>0</v>
      </c>
      <c r="H9" s="99">
        <v>0</v>
      </c>
    </row>
    <row r="10" spans="1:8" ht="13.5" thickBot="1">
      <c r="A10" s="103" t="s">
        <v>246</v>
      </c>
      <c r="B10" s="82">
        <f t="shared" ref="B10:H10" si="0">SUM(B5:B9)</f>
        <v>25750.600000000002</v>
      </c>
      <c r="C10" s="82">
        <f t="shared" si="0"/>
        <v>62967.700000000004</v>
      </c>
      <c r="D10" s="82">
        <f t="shared" si="0"/>
        <v>96997.3</v>
      </c>
      <c r="E10" s="82">
        <f t="shared" si="0"/>
        <v>116231.69999999998</v>
      </c>
      <c r="F10" s="82">
        <f t="shared" si="0"/>
        <v>116581.2</v>
      </c>
      <c r="G10" s="95">
        <f t="shared" si="0"/>
        <v>121218</v>
      </c>
      <c r="H10" s="100">
        <f t="shared" si="0"/>
        <v>147618</v>
      </c>
    </row>
    <row r="11" spans="1:8" ht="13.5" thickTop="1">
      <c r="A11" s="1"/>
      <c r="B11" s="24"/>
      <c r="C11" s="24"/>
      <c r="D11" s="24"/>
      <c r="E11" s="24"/>
      <c r="F11" s="24"/>
      <c r="G11" s="24"/>
      <c r="H11" s="24"/>
    </row>
  </sheetData>
  <mergeCells count="2">
    <mergeCell ref="B2:E2"/>
    <mergeCell ref="G2:H2"/>
  </mergeCells>
  <pageMargins left="0.7" right="0.7" top="0.75" bottom="0.75" header="0.3" footer="0.3"/>
  <pageSetup scale="76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0">
    <tabColor theme="0"/>
  </sheetPr>
  <dimension ref="A1:P78"/>
  <sheetViews>
    <sheetView view="pageBreakPreview" zoomScaleNormal="100" zoomScaleSheetLayoutView="100" workbookViewId="0">
      <selection activeCell="H25" sqref="H25"/>
    </sheetView>
  </sheetViews>
  <sheetFormatPr baseColWidth="10" defaultColWidth="11.5703125" defaultRowHeight="15" customHeight="1"/>
  <cols>
    <col min="1" max="1" width="44" style="6" bestFit="1" customWidth="1"/>
    <col min="2" max="5" width="9.5703125" style="20" bestFit="1" customWidth="1"/>
    <col min="6" max="6" width="9.7109375" style="20" customWidth="1"/>
    <col min="7" max="8" width="9.5703125" style="20" bestFit="1" customWidth="1"/>
    <col min="9" max="15" width="11.5703125" style="20"/>
    <col min="16" max="16384" width="11.5703125" style="8"/>
  </cols>
  <sheetData>
    <row r="1" spans="1:16" ht="12.75">
      <c r="A1" s="52" t="s">
        <v>301</v>
      </c>
      <c r="B1" s="54"/>
      <c r="C1" s="54"/>
      <c r="D1" s="54"/>
      <c r="E1" s="54"/>
      <c r="F1" s="54"/>
      <c r="G1" s="54"/>
      <c r="H1" s="54"/>
    </row>
    <row r="2" spans="1:16" s="5" customFormat="1" ht="13.9" customHeight="1">
      <c r="A2" s="96"/>
      <c r="B2" s="242" t="s">
        <v>106</v>
      </c>
      <c r="C2" s="244"/>
      <c r="D2" s="244"/>
      <c r="E2" s="244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8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174</v>
      </c>
      <c r="B5" s="81">
        <v>387526.9</v>
      </c>
      <c r="C5" s="81">
        <v>423416</v>
      </c>
      <c r="D5" s="81">
        <v>446784</v>
      </c>
      <c r="E5" s="81">
        <v>485476</v>
      </c>
      <c r="F5" s="81">
        <v>0</v>
      </c>
      <c r="G5" s="94">
        <v>0</v>
      </c>
      <c r="H5" s="99">
        <v>0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175</v>
      </c>
      <c r="B6" s="81">
        <v>50636.1</v>
      </c>
      <c r="C6" s="81">
        <v>63295.3</v>
      </c>
      <c r="D6" s="81">
        <v>58707.3</v>
      </c>
      <c r="E6" s="81">
        <v>26020.5</v>
      </c>
      <c r="F6" s="81">
        <v>0</v>
      </c>
      <c r="G6" s="94">
        <v>0</v>
      </c>
      <c r="H6" s="99">
        <v>0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328</v>
      </c>
      <c r="B7" s="81">
        <v>0</v>
      </c>
      <c r="C7" s="81">
        <v>0</v>
      </c>
      <c r="D7" s="81">
        <v>0</v>
      </c>
      <c r="E7" s="81">
        <v>37535.699999999997</v>
      </c>
      <c r="F7" s="81">
        <v>574300</v>
      </c>
      <c r="G7" s="94">
        <v>574300</v>
      </c>
      <c r="H7" s="99">
        <v>599200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176</v>
      </c>
      <c r="B8" s="81">
        <v>29482</v>
      </c>
      <c r="C8" s="81">
        <v>29398.5</v>
      </c>
      <c r="D8" s="81">
        <v>37873.4</v>
      </c>
      <c r="E8" s="81">
        <v>39113.599999999999</v>
      </c>
      <c r="F8" s="81">
        <v>39777</v>
      </c>
      <c r="G8" s="94">
        <v>39777</v>
      </c>
      <c r="H8" s="99">
        <v>39942.400000000001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177</v>
      </c>
      <c r="B9" s="81">
        <v>12950</v>
      </c>
      <c r="C9" s="81">
        <v>13450</v>
      </c>
      <c r="D9" s="81">
        <v>13950</v>
      </c>
      <c r="E9" s="81">
        <v>14450</v>
      </c>
      <c r="F9" s="81">
        <v>16950</v>
      </c>
      <c r="G9" s="94">
        <v>16950</v>
      </c>
      <c r="H9" s="99">
        <v>18450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3.9" customHeight="1">
      <c r="A10" s="102" t="s">
        <v>178</v>
      </c>
      <c r="B10" s="81">
        <v>11102.1</v>
      </c>
      <c r="C10" s="81">
        <v>11774.4</v>
      </c>
      <c r="D10" s="81">
        <v>12061</v>
      </c>
      <c r="E10" s="81">
        <v>12696.6</v>
      </c>
      <c r="F10" s="81">
        <v>13641.4</v>
      </c>
      <c r="G10" s="94">
        <v>13641.4</v>
      </c>
      <c r="H10" s="99">
        <v>13900</v>
      </c>
      <c r="I10" s="72"/>
      <c r="J10" s="72"/>
      <c r="K10" s="72"/>
      <c r="L10" s="72"/>
      <c r="M10" s="72"/>
      <c r="N10" s="72"/>
      <c r="O10" s="72"/>
      <c r="P10" s="25"/>
    </row>
    <row r="11" spans="1:16" s="5" customFormat="1" ht="13.9" customHeight="1">
      <c r="A11" s="102" t="s">
        <v>179</v>
      </c>
      <c r="B11" s="81">
        <v>9887.7000000000007</v>
      </c>
      <c r="C11" s="81">
        <v>10036.5</v>
      </c>
      <c r="D11" s="81">
        <v>13063.9</v>
      </c>
      <c r="E11" s="81">
        <v>12892.4</v>
      </c>
      <c r="F11" s="81">
        <v>14104</v>
      </c>
      <c r="G11" s="94">
        <v>14104</v>
      </c>
      <c r="H11" s="99">
        <v>14128.4</v>
      </c>
      <c r="I11" s="72"/>
      <c r="J11" s="72"/>
      <c r="K11" s="72"/>
      <c r="L11" s="72"/>
      <c r="M11" s="72"/>
      <c r="N11" s="72"/>
      <c r="O11" s="72"/>
      <c r="P11" s="25"/>
    </row>
    <row r="12" spans="1:16" s="5" customFormat="1" ht="13.9" customHeight="1">
      <c r="A12" s="102" t="s">
        <v>180</v>
      </c>
      <c r="B12" s="81">
        <v>0</v>
      </c>
      <c r="C12" s="81">
        <v>0</v>
      </c>
      <c r="D12" s="81">
        <v>0</v>
      </c>
      <c r="E12" s="81">
        <v>0</v>
      </c>
      <c r="F12" s="81">
        <v>0</v>
      </c>
      <c r="G12" s="94">
        <v>0</v>
      </c>
      <c r="H12" s="99">
        <v>0</v>
      </c>
      <c r="I12" s="72"/>
      <c r="J12" s="72"/>
      <c r="K12" s="72"/>
      <c r="L12" s="72"/>
      <c r="M12" s="72"/>
      <c r="N12" s="72"/>
      <c r="O12" s="72"/>
      <c r="P12" s="25"/>
    </row>
    <row r="13" spans="1:16" s="5" customFormat="1" ht="13.9" customHeight="1">
      <c r="A13" s="102" t="s">
        <v>181</v>
      </c>
      <c r="B13" s="81">
        <v>3430.5</v>
      </c>
      <c r="C13" s="81">
        <v>2877.3</v>
      </c>
      <c r="D13" s="81">
        <v>3728.6</v>
      </c>
      <c r="E13" s="81">
        <v>3917.6</v>
      </c>
      <c r="F13" s="81">
        <v>4577.8</v>
      </c>
      <c r="G13" s="94">
        <v>4577.8</v>
      </c>
      <c r="H13" s="99">
        <v>4805</v>
      </c>
      <c r="I13" s="72"/>
      <c r="J13" s="72"/>
      <c r="K13" s="72"/>
      <c r="L13" s="72"/>
      <c r="M13" s="72"/>
      <c r="N13" s="72"/>
      <c r="O13" s="72"/>
      <c r="P13" s="25"/>
    </row>
    <row r="14" spans="1:16" s="5" customFormat="1" ht="13.9" customHeight="1">
      <c r="A14" s="115" t="s">
        <v>261</v>
      </c>
      <c r="B14" s="81">
        <v>5390.6</v>
      </c>
      <c r="C14" s="81">
        <v>5640.6</v>
      </c>
      <c r="D14" s="81">
        <v>5890.6</v>
      </c>
      <c r="E14" s="81">
        <v>7385.6</v>
      </c>
      <c r="F14" s="81">
        <v>8130.6</v>
      </c>
      <c r="G14" s="94">
        <v>8130.6</v>
      </c>
      <c r="H14" s="99">
        <v>8380.6</v>
      </c>
      <c r="I14" s="72"/>
      <c r="J14" s="72"/>
      <c r="K14" s="72"/>
      <c r="L14" s="72"/>
      <c r="M14" s="72"/>
      <c r="N14" s="72"/>
      <c r="O14" s="72"/>
      <c r="P14" s="25"/>
    </row>
    <row r="15" spans="1:16" s="5" customFormat="1" ht="13.9" customHeight="1">
      <c r="A15" s="102" t="s">
        <v>182</v>
      </c>
      <c r="B15" s="81">
        <v>1595.5</v>
      </c>
      <c r="C15" s="81">
        <v>2031.6</v>
      </c>
      <c r="D15" s="81">
        <v>2110.8000000000002</v>
      </c>
      <c r="E15" s="81">
        <v>2562.4</v>
      </c>
      <c r="F15" s="81">
        <v>2193.1999999999998</v>
      </c>
      <c r="G15" s="94">
        <v>2193.1999999999998</v>
      </c>
      <c r="H15" s="99">
        <v>2361.1</v>
      </c>
      <c r="I15" s="72"/>
      <c r="J15" s="72"/>
      <c r="K15" s="72"/>
      <c r="L15" s="72"/>
      <c r="M15" s="72"/>
      <c r="N15" s="72"/>
      <c r="O15" s="72"/>
      <c r="P15" s="25"/>
    </row>
    <row r="16" spans="1:16" s="5" customFormat="1" ht="13.9" customHeight="1">
      <c r="A16" s="102" t="s">
        <v>183</v>
      </c>
      <c r="B16" s="81">
        <v>941.6</v>
      </c>
      <c r="C16" s="81">
        <v>1023.9</v>
      </c>
      <c r="D16" s="81">
        <v>1075.0999999999999</v>
      </c>
      <c r="E16" s="81">
        <v>1186.5999999999999</v>
      </c>
      <c r="F16" s="81">
        <v>1367.2</v>
      </c>
      <c r="G16" s="94">
        <v>1367.2</v>
      </c>
      <c r="H16" s="99">
        <v>1448.2</v>
      </c>
      <c r="I16" s="72"/>
      <c r="J16" s="72"/>
      <c r="K16" s="72"/>
      <c r="L16" s="72"/>
      <c r="M16" s="72"/>
      <c r="N16" s="72"/>
      <c r="O16" s="72"/>
      <c r="P16" s="25"/>
    </row>
    <row r="17" spans="1:16" s="5" customFormat="1" ht="13.9" customHeight="1">
      <c r="A17" s="102" t="s">
        <v>184</v>
      </c>
      <c r="B17" s="81">
        <v>350</v>
      </c>
      <c r="C17" s="81">
        <v>532.5</v>
      </c>
      <c r="D17" s="81">
        <v>-480</v>
      </c>
      <c r="E17" s="81">
        <v>-52.7</v>
      </c>
      <c r="F17" s="81">
        <v>0</v>
      </c>
      <c r="G17" s="94">
        <v>0</v>
      </c>
      <c r="H17" s="99">
        <v>0</v>
      </c>
      <c r="I17" s="72"/>
      <c r="J17" s="72"/>
      <c r="K17" s="72"/>
      <c r="L17" s="72"/>
      <c r="M17" s="72"/>
      <c r="N17" s="72"/>
      <c r="O17" s="72"/>
      <c r="P17" s="25"/>
    </row>
    <row r="18" spans="1:16" s="5" customFormat="1" ht="13.9" customHeight="1">
      <c r="A18" s="102" t="s">
        <v>185</v>
      </c>
      <c r="B18" s="81">
        <v>500</v>
      </c>
      <c r="C18" s="81">
        <v>500</v>
      </c>
      <c r="D18" s="81">
        <v>500</v>
      </c>
      <c r="E18" s="81">
        <v>500</v>
      </c>
      <c r="F18" s="81">
        <v>510</v>
      </c>
      <c r="G18" s="94">
        <v>510</v>
      </c>
      <c r="H18" s="99">
        <v>510</v>
      </c>
      <c r="I18" s="72"/>
      <c r="J18" s="72"/>
      <c r="K18" s="72"/>
      <c r="L18" s="72"/>
      <c r="M18" s="72"/>
      <c r="N18" s="72"/>
      <c r="O18" s="72"/>
      <c r="P18" s="25"/>
    </row>
    <row r="19" spans="1:16" s="5" customFormat="1" ht="13.9" customHeight="1">
      <c r="A19" s="102" t="s">
        <v>305</v>
      </c>
      <c r="B19" s="81">
        <v>2074</v>
      </c>
      <c r="C19" s="81">
        <v>-2350.8000000000002</v>
      </c>
      <c r="D19" s="81">
        <v>0</v>
      </c>
      <c r="E19" s="81">
        <v>0</v>
      </c>
      <c r="F19" s="81">
        <v>0</v>
      </c>
      <c r="G19" s="94">
        <v>0</v>
      </c>
      <c r="H19" s="99">
        <v>0</v>
      </c>
      <c r="I19" s="72"/>
      <c r="J19" s="72"/>
      <c r="K19" s="72"/>
      <c r="L19" s="72"/>
      <c r="M19" s="72"/>
      <c r="N19" s="72"/>
      <c r="O19" s="72"/>
      <c r="P19" s="25"/>
    </row>
    <row r="20" spans="1:16" s="5" customFormat="1" ht="13.9" customHeight="1">
      <c r="A20" s="102" t="s">
        <v>186</v>
      </c>
      <c r="B20" s="81">
        <v>550</v>
      </c>
      <c r="C20" s="81">
        <v>521.79999999999995</v>
      </c>
      <c r="D20" s="81">
        <v>348.9</v>
      </c>
      <c r="E20" s="81">
        <v>402.4</v>
      </c>
      <c r="F20" s="81">
        <v>685</v>
      </c>
      <c r="G20" s="94">
        <v>685</v>
      </c>
      <c r="H20" s="99">
        <v>585</v>
      </c>
      <c r="I20" s="72"/>
      <c r="J20" s="72"/>
      <c r="K20" s="72"/>
      <c r="L20" s="72"/>
      <c r="M20" s="72"/>
      <c r="N20" s="72"/>
      <c r="O20" s="72"/>
      <c r="P20" s="25"/>
    </row>
    <row r="21" spans="1:16" s="5" customFormat="1" ht="13.9" customHeight="1">
      <c r="A21" s="102" t="s">
        <v>302</v>
      </c>
      <c r="B21" s="81">
        <v>1000</v>
      </c>
      <c r="C21" s="81">
        <v>10000</v>
      </c>
      <c r="D21" s="81">
        <v>11500</v>
      </c>
      <c r="E21" s="81">
        <v>9315.5</v>
      </c>
      <c r="F21" s="81">
        <v>0</v>
      </c>
      <c r="G21" s="94">
        <v>0</v>
      </c>
      <c r="H21" s="99">
        <v>0</v>
      </c>
      <c r="I21" s="72"/>
      <c r="J21" s="72"/>
      <c r="K21" s="72"/>
      <c r="L21" s="72"/>
      <c r="M21" s="72"/>
      <c r="N21" s="72"/>
      <c r="O21" s="72"/>
      <c r="P21" s="25"/>
    </row>
    <row r="22" spans="1:16" s="5" customFormat="1" ht="13.9" customHeight="1">
      <c r="A22" s="102" t="s">
        <v>187</v>
      </c>
      <c r="B22" s="81">
        <v>20</v>
      </c>
      <c r="C22" s="81">
        <v>20</v>
      </c>
      <c r="D22" s="81">
        <v>0</v>
      </c>
      <c r="E22" s="81">
        <v>0</v>
      </c>
      <c r="F22" s="81">
        <v>0</v>
      </c>
      <c r="G22" s="94">
        <v>0</v>
      </c>
      <c r="H22" s="99">
        <v>0</v>
      </c>
      <c r="I22" s="72"/>
      <c r="J22" s="72"/>
      <c r="K22" s="72"/>
      <c r="L22" s="72"/>
      <c r="M22" s="72"/>
      <c r="N22" s="72"/>
      <c r="O22" s="72"/>
      <c r="P22" s="25"/>
    </row>
    <row r="23" spans="1:16" s="5" customFormat="1" ht="13.9" customHeight="1">
      <c r="A23" s="102" t="s">
        <v>188</v>
      </c>
      <c r="B23" s="81">
        <v>12</v>
      </c>
      <c r="C23" s="81">
        <v>12</v>
      </c>
      <c r="D23" s="81">
        <v>12</v>
      </c>
      <c r="E23" s="81">
        <v>12</v>
      </c>
      <c r="F23" s="81">
        <v>12</v>
      </c>
      <c r="G23" s="94">
        <v>12</v>
      </c>
      <c r="H23" s="99">
        <v>12</v>
      </c>
      <c r="I23" s="72"/>
      <c r="J23" s="72"/>
      <c r="K23" s="72"/>
      <c r="L23" s="72"/>
      <c r="M23" s="72"/>
      <c r="N23" s="72"/>
      <c r="O23" s="72"/>
      <c r="P23" s="25"/>
    </row>
    <row r="24" spans="1:16" s="5" customFormat="1" ht="13.9" customHeight="1">
      <c r="A24" s="102" t="s">
        <v>109</v>
      </c>
      <c r="B24" s="81">
        <v>78.700000000069849</v>
      </c>
      <c r="C24" s="81">
        <v>-1.1641532182693481E-10</v>
      </c>
      <c r="D24" s="81">
        <v>-9.9999999976716936E-2</v>
      </c>
      <c r="E24" s="81">
        <v>0</v>
      </c>
      <c r="F24" s="81">
        <v>0</v>
      </c>
      <c r="G24" s="94">
        <v>0</v>
      </c>
      <c r="H24" s="99">
        <v>0</v>
      </c>
      <c r="I24" s="72"/>
      <c r="J24" s="72"/>
      <c r="K24" s="72"/>
      <c r="L24" s="72"/>
      <c r="M24" s="72"/>
      <c r="N24" s="72"/>
      <c r="O24" s="72"/>
      <c r="P24" s="25"/>
    </row>
    <row r="25" spans="1:16" s="5" customFormat="1" ht="14.45" customHeight="1" thickBot="1">
      <c r="A25" s="103" t="s">
        <v>248</v>
      </c>
      <c r="B25" s="82">
        <f t="shared" ref="B25:H25" si="0">SUM(B5:B24)</f>
        <v>517527.7</v>
      </c>
      <c r="C25" s="82">
        <f t="shared" si="0"/>
        <v>572179.6</v>
      </c>
      <c r="D25" s="82">
        <f t="shared" si="0"/>
        <v>607125.5</v>
      </c>
      <c r="E25" s="82">
        <f t="shared" si="0"/>
        <v>653414.19999999995</v>
      </c>
      <c r="F25" s="82">
        <f t="shared" si="0"/>
        <v>676248.2</v>
      </c>
      <c r="G25" s="95">
        <f t="shared" si="0"/>
        <v>676248.2</v>
      </c>
      <c r="H25" s="100">
        <f t="shared" si="0"/>
        <v>703722.7</v>
      </c>
      <c r="I25" s="72"/>
      <c r="J25" s="72"/>
      <c r="K25" s="72"/>
      <c r="L25" s="72"/>
      <c r="M25" s="72"/>
      <c r="N25" s="72"/>
      <c r="O25" s="72"/>
      <c r="P25" s="25"/>
    </row>
    <row r="26" spans="1:16" ht="6.95" customHeight="1" thickTop="1">
      <c r="A26" s="55"/>
      <c r="B26" s="76"/>
      <c r="C26" s="76"/>
      <c r="D26" s="76"/>
      <c r="E26" s="76"/>
      <c r="F26" s="76"/>
      <c r="G26" s="76"/>
      <c r="H26" s="76"/>
    </row>
    <row r="27" spans="1:16" ht="12.75">
      <c r="A27" s="52" t="s">
        <v>303</v>
      </c>
      <c r="B27" s="77"/>
      <c r="C27" s="77"/>
      <c r="D27" s="77"/>
      <c r="E27" s="77"/>
      <c r="F27" s="77"/>
      <c r="G27" s="77"/>
      <c r="H27" s="77"/>
    </row>
    <row r="28" spans="1:16" s="5" customFormat="1" ht="13.9" customHeight="1">
      <c r="A28" s="96"/>
      <c r="B28" s="242" t="s">
        <v>106</v>
      </c>
      <c r="C28" s="244"/>
      <c r="D28" s="244"/>
      <c r="E28" s="244"/>
      <c r="F28" s="104" t="s">
        <v>342</v>
      </c>
      <c r="G28" s="240" t="s">
        <v>107</v>
      </c>
      <c r="H28" s="241"/>
      <c r="I28" s="27"/>
      <c r="J28" s="27"/>
      <c r="K28" s="27"/>
      <c r="L28" s="27"/>
      <c r="M28" s="27"/>
      <c r="N28" s="27"/>
      <c r="O28" s="27"/>
      <c r="P28" s="25"/>
    </row>
    <row r="29" spans="1:16" s="37" customFormat="1" ht="13.9" customHeight="1" thickBot="1">
      <c r="A29" s="97"/>
      <c r="B29" s="105">
        <v>2014</v>
      </c>
      <c r="C29" s="105">
        <v>2015</v>
      </c>
      <c r="D29" s="105">
        <v>2016</v>
      </c>
      <c r="E29" s="105">
        <v>2017</v>
      </c>
      <c r="F29" s="106">
        <v>2018</v>
      </c>
      <c r="G29" s="107">
        <v>2018</v>
      </c>
      <c r="H29" s="98">
        <v>2019</v>
      </c>
      <c r="I29" s="92"/>
      <c r="J29" s="92"/>
      <c r="K29" s="92"/>
      <c r="L29" s="92"/>
      <c r="M29" s="92"/>
      <c r="N29" s="92"/>
      <c r="O29" s="92"/>
    </row>
    <row r="30" spans="1:16" s="5" customFormat="1" ht="13.9" customHeight="1" thickTop="1">
      <c r="A30" s="101" t="s">
        <v>8</v>
      </c>
      <c r="B30" s="81"/>
      <c r="C30" s="81"/>
      <c r="D30" s="81"/>
      <c r="E30" s="81"/>
      <c r="F30" s="81"/>
      <c r="G30" s="94"/>
      <c r="H30" s="99"/>
      <c r="I30" s="27"/>
      <c r="J30" s="27"/>
      <c r="K30" s="27"/>
      <c r="L30" s="27"/>
      <c r="M30" s="27"/>
      <c r="N30" s="27"/>
      <c r="O30" s="27"/>
      <c r="P30" s="25"/>
    </row>
    <row r="31" spans="1:16" s="5" customFormat="1" ht="13.9" customHeight="1">
      <c r="A31" s="102" t="s">
        <v>174</v>
      </c>
      <c r="B31" s="81">
        <v>0</v>
      </c>
      <c r="C31" s="81">
        <v>0</v>
      </c>
      <c r="D31" s="81">
        <v>0</v>
      </c>
      <c r="E31" s="81">
        <v>0</v>
      </c>
      <c r="F31" s="81">
        <v>0</v>
      </c>
      <c r="G31" s="94">
        <v>0</v>
      </c>
      <c r="H31" s="99">
        <v>0</v>
      </c>
      <c r="I31" s="72"/>
      <c r="J31" s="72"/>
      <c r="K31" s="72"/>
      <c r="L31" s="72"/>
      <c r="M31" s="72"/>
      <c r="N31" s="72"/>
      <c r="O31" s="72"/>
      <c r="P31" s="25"/>
    </row>
    <row r="32" spans="1:16" s="5" customFormat="1" ht="13.9" customHeight="1">
      <c r="A32" s="102" t="s">
        <v>175</v>
      </c>
      <c r="B32" s="81">
        <v>0</v>
      </c>
      <c r="C32" s="81">
        <v>0</v>
      </c>
      <c r="D32" s="81">
        <v>0</v>
      </c>
      <c r="E32" s="81">
        <v>0</v>
      </c>
      <c r="F32" s="81">
        <v>0</v>
      </c>
      <c r="G32" s="94">
        <v>0</v>
      </c>
      <c r="H32" s="99">
        <v>0</v>
      </c>
      <c r="I32" s="72"/>
      <c r="J32" s="72"/>
      <c r="K32" s="72"/>
      <c r="L32" s="72"/>
      <c r="M32" s="72"/>
      <c r="N32" s="72"/>
      <c r="O32" s="72"/>
      <c r="P32" s="25"/>
    </row>
    <row r="33" spans="1:16" s="5" customFormat="1" ht="13.9" customHeight="1">
      <c r="A33" s="102" t="s">
        <v>328</v>
      </c>
      <c r="B33" s="81">
        <v>0</v>
      </c>
      <c r="C33" s="81">
        <v>0</v>
      </c>
      <c r="D33" s="81">
        <v>0</v>
      </c>
      <c r="E33" s="81">
        <v>0</v>
      </c>
      <c r="F33" s="81">
        <v>0</v>
      </c>
      <c r="G33" s="94">
        <v>0</v>
      </c>
      <c r="H33" s="99">
        <v>0</v>
      </c>
      <c r="I33" s="72"/>
      <c r="J33" s="72"/>
      <c r="K33" s="72"/>
      <c r="L33" s="72"/>
      <c r="M33" s="72"/>
      <c r="N33" s="72"/>
      <c r="O33" s="72"/>
      <c r="P33" s="25"/>
    </row>
    <row r="34" spans="1:16" s="5" customFormat="1" ht="13.9" customHeight="1">
      <c r="A34" s="102" t="s">
        <v>176</v>
      </c>
      <c r="B34" s="81">
        <v>25180.3</v>
      </c>
      <c r="C34" s="81">
        <v>25109</v>
      </c>
      <c r="D34" s="81">
        <v>26178.2</v>
      </c>
      <c r="E34" s="81">
        <v>27191.200000000001</v>
      </c>
      <c r="F34" s="81">
        <v>28209</v>
      </c>
      <c r="G34" s="94">
        <v>28209</v>
      </c>
      <c r="H34" s="99">
        <v>28309.4</v>
      </c>
      <c r="I34" s="72"/>
      <c r="J34" s="72"/>
      <c r="K34" s="72"/>
      <c r="L34" s="72"/>
      <c r="M34" s="72"/>
      <c r="N34" s="72"/>
      <c r="O34" s="72"/>
      <c r="P34" s="25"/>
    </row>
    <row r="35" spans="1:16" s="5" customFormat="1" ht="13.9" customHeight="1">
      <c r="A35" s="102" t="s">
        <v>177</v>
      </c>
      <c r="B35" s="81">
        <v>0</v>
      </c>
      <c r="C35" s="81">
        <v>0</v>
      </c>
      <c r="D35" s="81">
        <v>0</v>
      </c>
      <c r="E35" s="81">
        <v>0</v>
      </c>
      <c r="F35" s="81">
        <v>0</v>
      </c>
      <c r="G35" s="94">
        <v>0</v>
      </c>
      <c r="H35" s="99">
        <v>0</v>
      </c>
      <c r="I35" s="72"/>
      <c r="J35" s="72"/>
      <c r="K35" s="72"/>
      <c r="L35" s="72"/>
      <c r="M35" s="72"/>
      <c r="N35" s="72"/>
      <c r="O35" s="72"/>
      <c r="P35" s="25"/>
    </row>
    <row r="36" spans="1:16" s="5" customFormat="1" ht="13.9" customHeight="1">
      <c r="A36" s="102" t="s">
        <v>178</v>
      </c>
      <c r="B36" s="81">
        <v>11102.1</v>
      </c>
      <c r="C36" s="81">
        <v>11774.4</v>
      </c>
      <c r="D36" s="81">
        <v>12061</v>
      </c>
      <c r="E36" s="81">
        <v>12696.6</v>
      </c>
      <c r="F36" s="81">
        <v>13641.4</v>
      </c>
      <c r="G36" s="94">
        <v>13641.4</v>
      </c>
      <c r="H36" s="99">
        <v>13900</v>
      </c>
      <c r="I36" s="72"/>
      <c r="J36" s="72"/>
      <c r="K36" s="72"/>
      <c r="L36" s="72"/>
      <c r="M36" s="72"/>
      <c r="N36" s="72"/>
      <c r="O36" s="72"/>
      <c r="P36" s="25"/>
    </row>
    <row r="37" spans="1:16" s="5" customFormat="1" ht="13.9" customHeight="1">
      <c r="A37" s="102" t="s">
        <v>179</v>
      </c>
      <c r="B37" s="81">
        <v>0</v>
      </c>
      <c r="C37" s="81">
        <v>0</v>
      </c>
      <c r="D37" s="81">
        <v>0</v>
      </c>
      <c r="E37" s="81">
        <v>0</v>
      </c>
      <c r="F37" s="81">
        <v>0</v>
      </c>
      <c r="G37" s="94">
        <v>0</v>
      </c>
      <c r="H37" s="99">
        <v>0</v>
      </c>
      <c r="I37" s="72"/>
      <c r="J37" s="72"/>
      <c r="K37" s="72"/>
      <c r="L37" s="72"/>
      <c r="M37" s="72"/>
      <c r="N37" s="72"/>
      <c r="O37" s="72"/>
      <c r="P37" s="25"/>
    </row>
    <row r="38" spans="1:16" s="5" customFormat="1" ht="13.9" customHeight="1">
      <c r="A38" s="102" t="s">
        <v>180</v>
      </c>
      <c r="B38" s="81">
        <v>0</v>
      </c>
      <c r="C38" s="81">
        <v>0</v>
      </c>
      <c r="D38" s="81">
        <v>0</v>
      </c>
      <c r="E38" s="81">
        <v>0</v>
      </c>
      <c r="F38" s="81">
        <v>0</v>
      </c>
      <c r="G38" s="94">
        <v>0</v>
      </c>
      <c r="H38" s="99">
        <v>0</v>
      </c>
      <c r="I38" s="72"/>
      <c r="J38" s="72"/>
      <c r="K38" s="72"/>
      <c r="L38" s="72"/>
      <c r="M38" s="72"/>
      <c r="N38" s="72"/>
      <c r="O38" s="72"/>
      <c r="P38" s="25"/>
    </row>
    <row r="39" spans="1:16" s="5" customFormat="1" ht="13.9" customHeight="1">
      <c r="A39" s="102" t="s">
        <v>181</v>
      </c>
      <c r="B39" s="81">
        <v>0</v>
      </c>
      <c r="C39" s="81">
        <v>0</v>
      </c>
      <c r="D39" s="81">
        <v>0</v>
      </c>
      <c r="E39" s="81">
        <v>0</v>
      </c>
      <c r="F39" s="81">
        <v>0</v>
      </c>
      <c r="G39" s="94">
        <v>0</v>
      </c>
      <c r="H39" s="99">
        <v>0</v>
      </c>
      <c r="I39" s="72"/>
      <c r="J39" s="72"/>
      <c r="K39" s="72"/>
      <c r="L39" s="72"/>
      <c r="M39" s="72"/>
      <c r="N39" s="72"/>
      <c r="O39" s="72"/>
      <c r="P39" s="25"/>
    </row>
    <row r="40" spans="1:16" s="5" customFormat="1" ht="13.9" customHeight="1">
      <c r="A40" s="115" t="s">
        <v>261</v>
      </c>
      <c r="B40" s="81">
        <v>5390.6</v>
      </c>
      <c r="C40" s="81">
        <v>5640.6</v>
      </c>
      <c r="D40" s="81">
        <v>5890.6</v>
      </c>
      <c r="E40" s="81">
        <v>7385.6</v>
      </c>
      <c r="F40" s="81">
        <v>8130.6</v>
      </c>
      <c r="G40" s="94">
        <v>8130.6</v>
      </c>
      <c r="H40" s="99">
        <v>8380.6</v>
      </c>
      <c r="I40" s="72"/>
      <c r="J40" s="72"/>
      <c r="K40" s="72"/>
      <c r="L40" s="72"/>
      <c r="M40" s="72"/>
      <c r="N40" s="72"/>
      <c r="O40" s="72"/>
      <c r="P40" s="25"/>
    </row>
    <row r="41" spans="1:16" s="5" customFormat="1" ht="13.9" customHeight="1">
      <c r="A41" s="102" t="s">
        <v>182</v>
      </c>
      <c r="B41" s="81">
        <v>1595.5</v>
      </c>
      <c r="C41" s="81">
        <v>2031.6</v>
      </c>
      <c r="D41" s="81">
        <v>2110.8000000000002</v>
      </c>
      <c r="E41" s="81">
        <v>2562.4</v>
      </c>
      <c r="F41" s="81">
        <v>2193.1999999999998</v>
      </c>
      <c r="G41" s="94">
        <v>2193.1999999999998</v>
      </c>
      <c r="H41" s="99">
        <v>2361.1</v>
      </c>
      <c r="I41" s="72"/>
      <c r="J41" s="72"/>
      <c r="K41" s="72"/>
      <c r="L41" s="72"/>
      <c r="M41" s="72"/>
      <c r="N41" s="72"/>
      <c r="O41" s="72"/>
      <c r="P41" s="25"/>
    </row>
    <row r="42" spans="1:16" s="5" customFormat="1" ht="13.9" customHeight="1">
      <c r="A42" s="102" t="s">
        <v>183</v>
      </c>
      <c r="B42" s="81">
        <v>941.6</v>
      </c>
      <c r="C42" s="81">
        <v>1023.9</v>
      </c>
      <c r="D42" s="81">
        <v>1075.0999999999999</v>
      </c>
      <c r="E42" s="81">
        <v>1186.5999999999999</v>
      </c>
      <c r="F42" s="81">
        <v>1367.2</v>
      </c>
      <c r="G42" s="94">
        <v>1367.2</v>
      </c>
      <c r="H42" s="99">
        <v>1448.2</v>
      </c>
      <c r="I42" s="72"/>
      <c r="J42" s="72"/>
      <c r="K42" s="72"/>
      <c r="L42" s="72"/>
      <c r="M42" s="72"/>
      <c r="N42" s="72"/>
      <c r="O42" s="72"/>
      <c r="P42" s="25"/>
    </row>
    <row r="43" spans="1:16" s="5" customFormat="1" ht="11.25" customHeight="1">
      <c r="A43" s="102" t="s">
        <v>184</v>
      </c>
      <c r="B43" s="81">
        <v>0</v>
      </c>
      <c r="C43" s="81">
        <v>0</v>
      </c>
      <c r="D43" s="81">
        <v>0</v>
      </c>
      <c r="E43" s="81">
        <v>0</v>
      </c>
      <c r="F43" s="81">
        <v>0</v>
      </c>
      <c r="G43" s="94">
        <v>0</v>
      </c>
      <c r="H43" s="99">
        <v>0</v>
      </c>
      <c r="I43" s="72"/>
      <c r="J43" s="72"/>
      <c r="K43" s="72"/>
      <c r="L43" s="72"/>
      <c r="M43" s="72"/>
      <c r="N43" s="72"/>
      <c r="O43" s="72"/>
      <c r="P43" s="25"/>
    </row>
    <row r="44" spans="1:16" s="5" customFormat="1" ht="13.9" customHeight="1">
      <c r="A44" s="102" t="s">
        <v>185</v>
      </c>
      <c r="B44" s="81">
        <v>0</v>
      </c>
      <c r="C44" s="81">
        <v>0</v>
      </c>
      <c r="D44" s="81">
        <v>0</v>
      </c>
      <c r="E44" s="81">
        <v>0</v>
      </c>
      <c r="F44" s="81">
        <v>0</v>
      </c>
      <c r="G44" s="94">
        <v>0</v>
      </c>
      <c r="H44" s="99">
        <v>0</v>
      </c>
      <c r="I44" s="72"/>
      <c r="J44" s="72"/>
      <c r="K44" s="72"/>
      <c r="L44" s="72"/>
      <c r="M44" s="72"/>
      <c r="N44" s="72"/>
      <c r="O44" s="72"/>
      <c r="P44" s="25"/>
    </row>
    <row r="45" spans="1:16" s="5" customFormat="1" ht="13.9" customHeight="1">
      <c r="A45" s="102" t="s">
        <v>305</v>
      </c>
      <c r="B45" s="81">
        <v>2074</v>
      </c>
      <c r="C45" s="81">
        <v>-2350.8000000000002</v>
      </c>
      <c r="D45" s="81">
        <v>0</v>
      </c>
      <c r="E45" s="81">
        <v>0</v>
      </c>
      <c r="F45" s="81">
        <v>0</v>
      </c>
      <c r="G45" s="94">
        <v>0</v>
      </c>
      <c r="H45" s="99">
        <v>0</v>
      </c>
      <c r="I45" s="72"/>
      <c r="J45" s="72"/>
      <c r="K45" s="72"/>
      <c r="L45" s="72"/>
      <c r="M45" s="72"/>
      <c r="N45" s="72"/>
      <c r="O45" s="72"/>
      <c r="P45" s="25"/>
    </row>
    <row r="46" spans="1:16" s="5" customFormat="1" ht="13.9" customHeight="1">
      <c r="A46" s="102" t="s">
        <v>186</v>
      </c>
      <c r="B46" s="81">
        <v>0</v>
      </c>
      <c r="C46" s="81">
        <v>0</v>
      </c>
      <c r="D46" s="81">
        <v>0</v>
      </c>
      <c r="E46" s="81">
        <v>0</v>
      </c>
      <c r="F46" s="81">
        <v>0</v>
      </c>
      <c r="G46" s="94">
        <v>0</v>
      </c>
      <c r="H46" s="99">
        <v>0</v>
      </c>
      <c r="I46" s="72"/>
      <c r="J46" s="72"/>
      <c r="K46" s="72"/>
      <c r="L46" s="72"/>
      <c r="M46" s="72"/>
      <c r="N46" s="72"/>
      <c r="O46" s="72"/>
      <c r="P46" s="25"/>
    </row>
    <row r="47" spans="1:16" s="5" customFormat="1" ht="13.9" customHeight="1">
      <c r="A47" s="102" t="s">
        <v>302</v>
      </c>
      <c r="B47" s="81">
        <v>1000</v>
      </c>
      <c r="C47" s="81">
        <v>10000</v>
      </c>
      <c r="D47" s="81">
        <v>11500</v>
      </c>
      <c r="E47" s="81">
        <v>9315.5</v>
      </c>
      <c r="F47" s="81">
        <v>0</v>
      </c>
      <c r="G47" s="94">
        <v>0</v>
      </c>
      <c r="H47" s="99">
        <v>0</v>
      </c>
      <c r="I47" s="72"/>
      <c r="J47" s="72"/>
      <c r="K47" s="72"/>
      <c r="L47" s="72"/>
      <c r="M47" s="72"/>
      <c r="N47" s="72"/>
      <c r="O47" s="72"/>
      <c r="P47" s="25"/>
    </row>
    <row r="48" spans="1:16" s="5" customFormat="1" ht="13.9" customHeight="1">
      <c r="A48" s="102" t="s">
        <v>187</v>
      </c>
      <c r="B48" s="81">
        <v>20</v>
      </c>
      <c r="C48" s="81">
        <v>20</v>
      </c>
      <c r="D48" s="81">
        <v>0</v>
      </c>
      <c r="E48" s="81">
        <v>0</v>
      </c>
      <c r="F48" s="81">
        <v>0</v>
      </c>
      <c r="G48" s="94">
        <v>0</v>
      </c>
      <c r="H48" s="99">
        <v>0</v>
      </c>
      <c r="I48" s="72"/>
      <c r="J48" s="72"/>
      <c r="K48" s="72"/>
      <c r="L48" s="72"/>
      <c r="M48" s="72"/>
      <c r="N48" s="72"/>
      <c r="O48" s="72"/>
      <c r="P48" s="25"/>
    </row>
    <row r="49" spans="1:16" s="5" customFormat="1" ht="13.9" customHeight="1">
      <c r="A49" s="102" t="s">
        <v>188</v>
      </c>
      <c r="B49" s="81">
        <v>0</v>
      </c>
      <c r="C49" s="81">
        <v>0</v>
      </c>
      <c r="D49" s="81">
        <v>0</v>
      </c>
      <c r="E49" s="81">
        <v>0</v>
      </c>
      <c r="F49" s="81">
        <v>0</v>
      </c>
      <c r="G49" s="94">
        <v>0</v>
      </c>
      <c r="H49" s="99">
        <v>0</v>
      </c>
      <c r="I49" s="72"/>
      <c r="J49" s="72"/>
      <c r="K49" s="72"/>
      <c r="L49" s="72"/>
      <c r="M49" s="72"/>
      <c r="N49" s="72"/>
      <c r="O49" s="72"/>
      <c r="P49" s="25"/>
    </row>
    <row r="50" spans="1:16" s="5" customFormat="1" ht="13.9" customHeight="1">
      <c r="A50" s="102" t="s">
        <v>109</v>
      </c>
      <c r="B50" s="81">
        <v>78.700000000004366</v>
      </c>
      <c r="C50" s="81">
        <v>-9.9999999998544808E-2</v>
      </c>
      <c r="D50" s="81">
        <v>0</v>
      </c>
      <c r="E50" s="81">
        <v>9.9999999998544808E-2</v>
      </c>
      <c r="F50" s="81">
        <v>7.2759576141834259E-12</v>
      </c>
      <c r="G50" s="94">
        <v>7.2759576141834259E-12</v>
      </c>
      <c r="H50" s="99">
        <v>7.2759576141834259E-12</v>
      </c>
      <c r="I50" s="72"/>
      <c r="J50" s="72"/>
      <c r="K50" s="72"/>
      <c r="L50" s="72"/>
      <c r="M50" s="72"/>
      <c r="N50" s="72"/>
      <c r="O50" s="72"/>
      <c r="P50" s="25"/>
    </row>
    <row r="51" spans="1:16" s="5" customFormat="1" ht="14.45" customHeight="1" thickBot="1">
      <c r="A51" s="103" t="s">
        <v>248</v>
      </c>
      <c r="B51" s="82">
        <f t="shared" ref="B51:H51" si="1">SUM(B31:B50)</f>
        <v>47382.8</v>
      </c>
      <c r="C51" s="82">
        <f t="shared" si="1"/>
        <v>53248.6</v>
      </c>
      <c r="D51" s="82">
        <f t="shared" si="1"/>
        <v>58815.7</v>
      </c>
      <c r="E51" s="82">
        <f t="shared" si="1"/>
        <v>60338</v>
      </c>
      <c r="F51" s="82">
        <f t="shared" si="1"/>
        <v>53541.4</v>
      </c>
      <c r="G51" s="95">
        <f t="shared" si="1"/>
        <v>53541.4</v>
      </c>
      <c r="H51" s="100">
        <f t="shared" si="1"/>
        <v>54399.3</v>
      </c>
      <c r="I51" s="72"/>
      <c r="J51" s="72"/>
      <c r="K51" s="72"/>
      <c r="L51" s="72"/>
      <c r="M51" s="72"/>
      <c r="N51" s="72"/>
      <c r="O51" s="72"/>
      <c r="P51" s="25"/>
    </row>
    <row r="52" spans="1:16" ht="6.95" customHeight="1" thickTop="1">
      <c r="A52" s="55"/>
      <c r="B52" s="76"/>
      <c r="C52" s="76"/>
      <c r="D52" s="76"/>
      <c r="E52" s="76"/>
      <c r="F52" s="76"/>
      <c r="G52" s="76"/>
      <c r="H52" s="76"/>
    </row>
    <row r="53" spans="1:16" ht="12.75">
      <c r="A53" s="52" t="s">
        <v>304</v>
      </c>
      <c r="B53" s="54"/>
      <c r="C53" s="54"/>
      <c r="D53" s="54"/>
      <c r="E53" s="54"/>
      <c r="F53" s="54"/>
      <c r="G53" s="54"/>
      <c r="H53" s="54"/>
    </row>
    <row r="54" spans="1:16" s="5" customFormat="1" ht="13.9" customHeight="1">
      <c r="A54" s="96"/>
      <c r="B54" s="242" t="s">
        <v>106</v>
      </c>
      <c r="C54" s="244"/>
      <c r="D54" s="244"/>
      <c r="E54" s="244"/>
      <c r="F54" s="104" t="s">
        <v>342</v>
      </c>
      <c r="G54" s="240" t="s">
        <v>107</v>
      </c>
      <c r="H54" s="241"/>
      <c r="I54" s="27"/>
      <c r="J54" s="27"/>
      <c r="K54" s="27"/>
      <c r="L54" s="27"/>
      <c r="M54" s="27"/>
      <c r="N54" s="27"/>
      <c r="O54" s="27"/>
      <c r="P54" s="25"/>
    </row>
    <row r="55" spans="1:16" s="37" customFormat="1" ht="13.9" customHeight="1" thickBot="1">
      <c r="A55" s="97"/>
      <c r="B55" s="105">
        <v>2014</v>
      </c>
      <c r="C55" s="105">
        <v>2015</v>
      </c>
      <c r="D55" s="105">
        <v>2016</v>
      </c>
      <c r="E55" s="105">
        <v>2017</v>
      </c>
      <c r="F55" s="106">
        <v>2018</v>
      </c>
      <c r="G55" s="107">
        <v>2018</v>
      </c>
      <c r="H55" s="98">
        <v>2019</v>
      </c>
      <c r="I55" s="92"/>
      <c r="J55" s="92"/>
      <c r="K55" s="92"/>
      <c r="L55" s="92"/>
      <c r="M55" s="92"/>
      <c r="N55" s="92"/>
      <c r="O55" s="92"/>
    </row>
    <row r="56" spans="1:16" s="5" customFormat="1" ht="13.9" customHeight="1" thickTop="1">
      <c r="A56" s="101" t="s">
        <v>201</v>
      </c>
      <c r="B56" s="81"/>
      <c r="C56" s="81"/>
      <c r="D56" s="81"/>
      <c r="E56" s="81"/>
      <c r="F56" s="81"/>
      <c r="G56" s="94"/>
      <c r="H56" s="99"/>
      <c r="I56" s="27"/>
      <c r="J56" s="27"/>
      <c r="K56" s="27"/>
      <c r="L56" s="27"/>
      <c r="M56" s="27"/>
      <c r="N56" s="27"/>
      <c r="O56" s="27"/>
      <c r="P56" s="25"/>
    </row>
    <row r="57" spans="1:16" s="5" customFormat="1" ht="13.9" customHeight="1">
      <c r="A57" s="102" t="s">
        <v>174</v>
      </c>
      <c r="B57" s="81">
        <v>387526.9</v>
      </c>
      <c r="C57" s="81">
        <v>423416</v>
      </c>
      <c r="D57" s="81">
        <v>446784</v>
      </c>
      <c r="E57" s="81">
        <v>485476</v>
      </c>
      <c r="F57" s="81">
        <v>0</v>
      </c>
      <c r="G57" s="94">
        <v>0</v>
      </c>
      <c r="H57" s="99">
        <v>0</v>
      </c>
      <c r="I57" s="72"/>
      <c r="J57" s="72"/>
      <c r="K57" s="72"/>
      <c r="L57" s="72"/>
      <c r="M57" s="72"/>
      <c r="N57" s="72"/>
      <c r="O57" s="72"/>
      <c r="P57" s="25"/>
    </row>
    <row r="58" spans="1:16" s="5" customFormat="1" ht="13.9" customHeight="1">
      <c r="A58" s="102" t="s">
        <v>175</v>
      </c>
      <c r="B58" s="81">
        <v>50636.1</v>
      </c>
      <c r="C58" s="81">
        <v>63295.3</v>
      </c>
      <c r="D58" s="81">
        <v>58707.3</v>
      </c>
      <c r="E58" s="81">
        <v>26020.5</v>
      </c>
      <c r="F58" s="81">
        <v>0</v>
      </c>
      <c r="G58" s="94">
        <v>0</v>
      </c>
      <c r="H58" s="99">
        <v>0</v>
      </c>
      <c r="I58" s="72"/>
      <c r="J58" s="72"/>
      <c r="K58" s="72"/>
      <c r="L58" s="72"/>
      <c r="M58" s="72"/>
      <c r="N58" s="72"/>
      <c r="O58" s="72"/>
      <c r="P58" s="25"/>
    </row>
    <row r="59" spans="1:16" s="5" customFormat="1" ht="13.9" customHeight="1">
      <c r="A59" s="102" t="s">
        <v>328</v>
      </c>
      <c r="B59" s="81">
        <v>0</v>
      </c>
      <c r="C59" s="81">
        <v>0</v>
      </c>
      <c r="D59" s="81">
        <v>0</v>
      </c>
      <c r="E59" s="81">
        <v>37535.699999999997</v>
      </c>
      <c r="F59" s="81">
        <v>574300</v>
      </c>
      <c r="G59" s="94">
        <v>574300</v>
      </c>
      <c r="H59" s="99">
        <v>599200</v>
      </c>
      <c r="I59" s="72"/>
      <c r="J59" s="72"/>
      <c r="K59" s="72"/>
      <c r="L59" s="72"/>
      <c r="M59" s="72"/>
      <c r="N59" s="72"/>
      <c r="O59" s="72"/>
      <c r="P59" s="25"/>
    </row>
    <row r="60" spans="1:16" s="5" customFormat="1" ht="13.9" customHeight="1">
      <c r="A60" s="102" t="s">
        <v>176</v>
      </c>
      <c r="B60" s="81">
        <v>4301.7</v>
      </c>
      <c r="C60" s="81">
        <v>4289.5</v>
      </c>
      <c r="D60" s="81">
        <v>11695.2</v>
      </c>
      <c r="E60" s="81">
        <v>11922.4</v>
      </c>
      <c r="F60" s="81">
        <v>11568</v>
      </c>
      <c r="G60" s="94">
        <v>11568</v>
      </c>
      <c r="H60" s="99">
        <v>11633</v>
      </c>
      <c r="I60" s="72"/>
      <c r="J60" s="72"/>
      <c r="K60" s="72"/>
      <c r="L60" s="72"/>
      <c r="M60" s="72"/>
      <c r="N60" s="72"/>
      <c r="O60" s="72"/>
      <c r="P60" s="25"/>
    </row>
    <row r="61" spans="1:16" s="5" customFormat="1" ht="13.9" customHeight="1">
      <c r="A61" s="102" t="s">
        <v>177</v>
      </c>
      <c r="B61" s="81">
        <v>12950</v>
      </c>
      <c r="C61" s="81">
        <v>13450</v>
      </c>
      <c r="D61" s="81">
        <v>13950</v>
      </c>
      <c r="E61" s="81">
        <v>14450</v>
      </c>
      <c r="F61" s="81">
        <v>16950</v>
      </c>
      <c r="G61" s="94">
        <v>16950</v>
      </c>
      <c r="H61" s="99">
        <v>17700</v>
      </c>
      <c r="I61" s="72"/>
      <c r="J61" s="72"/>
      <c r="K61" s="72"/>
      <c r="L61" s="72"/>
      <c r="M61" s="72"/>
      <c r="N61" s="72"/>
      <c r="O61" s="72"/>
      <c r="P61" s="25"/>
    </row>
    <row r="62" spans="1:16" s="5" customFormat="1" ht="13.9" customHeight="1">
      <c r="A62" s="102" t="s">
        <v>178</v>
      </c>
      <c r="B62" s="81">
        <v>0</v>
      </c>
      <c r="C62" s="81">
        <v>0</v>
      </c>
      <c r="D62" s="81">
        <v>0</v>
      </c>
      <c r="E62" s="81">
        <v>0</v>
      </c>
      <c r="F62" s="81">
        <v>0</v>
      </c>
      <c r="G62" s="94">
        <v>0</v>
      </c>
      <c r="H62" s="99">
        <v>0</v>
      </c>
      <c r="I62" s="72"/>
      <c r="J62" s="72"/>
      <c r="K62" s="72"/>
      <c r="L62" s="72"/>
      <c r="M62" s="72"/>
      <c r="N62" s="72"/>
      <c r="O62" s="72"/>
      <c r="P62" s="25"/>
    </row>
    <row r="63" spans="1:16" s="5" customFormat="1" ht="13.9" customHeight="1">
      <c r="A63" s="102" t="s">
        <v>179</v>
      </c>
      <c r="B63" s="81">
        <v>9887.7000000000007</v>
      </c>
      <c r="C63" s="81">
        <v>10036.5</v>
      </c>
      <c r="D63" s="81">
        <v>13063.9</v>
      </c>
      <c r="E63" s="81">
        <v>12892.4</v>
      </c>
      <c r="F63" s="81">
        <v>14104</v>
      </c>
      <c r="G63" s="94">
        <v>14104</v>
      </c>
      <c r="H63" s="99">
        <v>14128.4</v>
      </c>
      <c r="I63" s="72"/>
      <c r="J63" s="72"/>
      <c r="K63" s="72"/>
      <c r="L63" s="72"/>
      <c r="M63" s="72"/>
      <c r="N63" s="72"/>
      <c r="O63" s="72"/>
      <c r="P63" s="25"/>
    </row>
    <row r="64" spans="1:16" s="5" customFormat="1" ht="13.9" customHeight="1">
      <c r="A64" s="102" t="s">
        <v>180</v>
      </c>
      <c r="B64" s="81">
        <v>0</v>
      </c>
      <c r="C64" s="81">
        <v>0</v>
      </c>
      <c r="D64" s="81">
        <v>0</v>
      </c>
      <c r="E64" s="81">
        <v>0</v>
      </c>
      <c r="F64" s="81">
        <v>0</v>
      </c>
      <c r="G64" s="94">
        <v>0</v>
      </c>
      <c r="H64" s="99">
        <v>0</v>
      </c>
      <c r="I64" s="72"/>
      <c r="J64" s="72"/>
      <c r="K64" s="72"/>
      <c r="L64" s="72"/>
      <c r="M64" s="72"/>
      <c r="N64" s="72"/>
      <c r="O64" s="72"/>
      <c r="P64" s="25"/>
    </row>
    <row r="65" spans="1:16" s="5" customFormat="1" ht="13.9" customHeight="1">
      <c r="A65" s="102" t="s">
        <v>181</v>
      </c>
      <c r="B65" s="81">
        <v>3430.5</v>
      </c>
      <c r="C65" s="81">
        <v>2877.3</v>
      </c>
      <c r="D65" s="81">
        <v>3728.6</v>
      </c>
      <c r="E65" s="81">
        <v>3917.6</v>
      </c>
      <c r="F65" s="81">
        <v>4577.8</v>
      </c>
      <c r="G65" s="94">
        <v>4577.8</v>
      </c>
      <c r="H65" s="99">
        <v>4805</v>
      </c>
      <c r="I65" s="72"/>
      <c r="J65" s="72"/>
      <c r="K65" s="72"/>
      <c r="L65" s="72"/>
      <c r="M65" s="72"/>
      <c r="N65" s="72"/>
      <c r="O65" s="72"/>
      <c r="P65" s="25"/>
    </row>
    <row r="66" spans="1:16" s="5" customFormat="1" ht="13.9" customHeight="1">
      <c r="A66" s="115" t="s">
        <v>261</v>
      </c>
      <c r="B66" s="81">
        <v>0</v>
      </c>
      <c r="C66" s="81">
        <v>0</v>
      </c>
      <c r="D66" s="81">
        <v>0</v>
      </c>
      <c r="E66" s="81">
        <v>0</v>
      </c>
      <c r="F66" s="81">
        <v>0</v>
      </c>
      <c r="G66" s="94">
        <v>0</v>
      </c>
      <c r="H66" s="99">
        <v>0</v>
      </c>
      <c r="I66" s="72"/>
      <c r="J66" s="72"/>
      <c r="K66" s="72"/>
      <c r="L66" s="72"/>
      <c r="M66" s="72"/>
      <c r="N66" s="72"/>
      <c r="O66" s="72"/>
      <c r="P66" s="25"/>
    </row>
    <row r="67" spans="1:16" s="5" customFormat="1" ht="13.9" customHeight="1">
      <c r="A67" s="102" t="s">
        <v>182</v>
      </c>
      <c r="B67" s="81">
        <v>0</v>
      </c>
      <c r="C67" s="81">
        <v>0</v>
      </c>
      <c r="D67" s="81">
        <v>0</v>
      </c>
      <c r="E67" s="81">
        <v>0</v>
      </c>
      <c r="F67" s="81">
        <v>0</v>
      </c>
      <c r="G67" s="94">
        <v>0</v>
      </c>
      <c r="H67" s="99">
        <v>0</v>
      </c>
      <c r="I67" s="72"/>
      <c r="J67" s="72"/>
      <c r="K67" s="72"/>
      <c r="L67" s="72"/>
      <c r="M67" s="72"/>
      <c r="N67" s="72"/>
      <c r="O67" s="72"/>
      <c r="P67" s="25"/>
    </row>
    <row r="68" spans="1:16" s="5" customFormat="1" ht="13.9" customHeight="1">
      <c r="A68" s="102" t="s">
        <v>183</v>
      </c>
      <c r="B68" s="81">
        <v>0</v>
      </c>
      <c r="C68" s="81">
        <v>0</v>
      </c>
      <c r="D68" s="81">
        <v>0</v>
      </c>
      <c r="E68" s="81">
        <v>0</v>
      </c>
      <c r="F68" s="81">
        <v>0</v>
      </c>
      <c r="G68" s="94">
        <v>0</v>
      </c>
      <c r="H68" s="99">
        <v>0</v>
      </c>
      <c r="I68" s="72"/>
      <c r="J68" s="72"/>
      <c r="K68" s="72"/>
      <c r="L68" s="72"/>
      <c r="M68" s="72"/>
      <c r="N68" s="72"/>
      <c r="O68" s="72"/>
      <c r="P68" s="25"/>
    </row>
    <row r="69" spans="1:16" s="5" customFormat="1" ht="13.9" customHeight="1">
      <c r="A69" s="102" t="s">
        <v>184</v>
      </c>
      <c r="B69" s="81">
        <v>350</v>
      </c>
      <c r="C69" s="81">
        <v>532.5</v>
      </c>
      <c r="D69" s="81">
        <v>-480</v>
      </c>
      <c r="E69" s="81">
        <v>-52.7</v>
      </c>
      <c r="F69" s="81">
        <v>0</v>
      </c>
      <c r="G69" s="94">
        <v>0</v>
      </c>
      <c r="H69" s="99">
        <v>0</v>
      </c>
      <c r="I69" s="72"/>
      <c r="J69" s="72"/>
      <c r="K69" s="72"/>
      <c r="L69" s="72"/>
      <c r="M69" s="72"/>
      <c r="N69" s="72"/>
      <c r="O69" s="72"/>
      <c r="P69" s="25"/>
    </row>
    <row r="70" spans="1:16" s="5" customFormat="1" ht="13.9" customHeight="1">
      <c r="A70" s="102" t="s">
        <v>185</v>
      </c>
      <c r="B70" s="81">
        <v>500</v>
      </c>
      <c r="C70" s="81">
        <v>500</v>
      </c>
      <c r="D70" s="81">
        <v>500</v>
      </c>
      <c r="E70" s="81">
        <v>500</v>
      </c>
      <c r="F70" s="81">
        <v>510</v>
      </c>
      <c r="G70" s="94">
        <v>510</v>
      </c>
      <c r="H70" s="99">
        <v>510</v>
      </c>
      <c r="I70" s="72"/>
      <c r="J70" s="72"/>
      <c r="K70" s="72"/>
      <c r="L70" s="72"/>
      <c r="M70" s="72"/>
      <c r="N70" s="72"/>
      <c r="O70" s="72"/>
      <c r="P70" s="25"/>
    </row>
    <row r="71" spans="1:16" s="5" customFormat="1" ht="13.9" customHeight="1">
      <c r="A71" s="102" t="s">
        <v>305</v>
      </c>
      <c r="B71" s="81">
        <v>0</v>
      </c>
      <c r="C71" s="81">
        <v>0</v>
      </c>
      <c r="D71" s="81">
        <v>0</v>
      </c>
      <c r="E71" s="81">
        <v>0</v>
      </c>
      <c r="F71" s="81">
        <v>0</v>
      </c>
      <c r="G71" s="94">
        <v>0</v>
      </c>
      <c r="H71" s="99">
        <v>0</v>
      </c>
      <c r="I71" s="72"/>
      <c r="J71" s="72"/>
      <c r="K71" s="72"/>
      <c r="L71" s="72"/>
      <c r="M71" s="72"/>
      <c r="N71" s="72"/>
      <c r="O71" s="72"/>
      <c r="P71" s="25"/>
    </row>
    <row r="72" spans="1:16" s="5" customFormat="1" ht="13.9" customHeight="1">
      <c r="A72" s="102" t="s">
        <v>186</v>
      </c>
      <c r="B72" s="81">
        <v>550</v>
      </c>
      <c r="C72" s="81">
        <v>521.79999999999995</v>
      </c>
      <c r="D72" s="81">
        <v>348.9</v>
      </c>
      <c r="E72" s="81">
        <v>402.4</v>
      </c>
      <c r="F72" s="81">
        <v>685</v>
      </c>
      <c r="G72" s="94">
        <v>685</v>
      </c>
      <c r="H72" s="99">
        <v>585</v>
      </c>
      <c r="I72" s="72"/>
      <c r="J72" s="72"/>
      <c r="K72" s="72"/>
      <c r="L72" s="72"/>
      <c r="M72" s="72"/>
      <c r="N72" s="72"/>
      <c r="O72" s="72"/>
      <c r="P72" s="25"/>
    </row>
    <row r="73" spans="1:16" s="5" customFormat="1" ht="13.9" customHeight="1">
      <c r="A73" s="102" t="s">
        <v>302</v>
      </c>
      <c r="B73" s="81">
        <v>0</v>
      </c>
      <c r="C73" s="81">
        <v>0</v>
      </c>
      <c r="D73" s="81">
        <v>0</v>
      </c>
      <c r="E73" s="81">
        <v>0</v>
      </c>
      <c r="F73" s="81">
        <v>0</v>
      </c>
      <c r="G73" s="94">
        <v>0</v>
      </c>
      <c r="H73" s="99">
        <v>0</v>
      </c>
      <c r="I73" s="72"/>
      <c r="J73" s="72"/>
      <c r="K73" s="72"/>
      <c r="L73" s="72"/>
      <c r="M73" s="72"/>
      <c r="N73" s="72"/>
      <c r="O73" s="72"/>
      <c r="P73" s="25"/>
    </row>
    <row r="74" spans="1:16" s="5" customFormat="1" ht="13.9" customHeight="1">
      <c r="A74" s="102" t="s">
        <v>187</v>
      </c>
      <c r="B74" s="81">
        <v>0</v>
      </c>
      <c r="C74" s="81">
        <v>0</v>
      </c>
      <c r="D74" s="81">
        <v>0</v>
      </c>
      <c r="E74" s="81">
        <v>0</v>
      </c>
      <c r="F74" s="81">
        <v>0</v>
      </c>
      <c r="G74" s="94">
        <v>0</v>
      </c>
      <c r="H74" s="99">
        <v>0</v>
      </c>
      <c r="I74" s="72"/>
      <c r="J74" s="72"/>
      <c r="K74" s="72"/>
      <c r="L74" s="72"/>
      <c r="M74" s="72"/>
      <c r="N74" s="72"/>
      <c r="O74" s="72"/>
      <c r="P74" s="25"/>
    </row>
    <row r="75" spans="1:16" s="5" customFormat="1" ht="13.9" customHeight="1">
      <c r="A75" s="102" t="s">
        <v>188</v>
      </c>
      <c r="B75" s="81">
        <v>12</v>
      </c>
      <c r="C75" s="81">
        <v>12</v>
      </c>
      <c r="D75" s="81">
        <v>12</v>
      </c>
      <c r="E75" s="81">
        <v>12</v>
      </c>
      <c r="F75" s="81">
        <v>12</v>
      </c>
      <c r="G75" s="94">
        <v>12</v>
      </c>
      <c r="H75" s="99">
        <v>12</v>
      </c>
      <c r="I75" s="72"/>
      <c r="J75" s="72"/>
      <c r="K75" s="72"/>
      <c r="L75" s="72"/>
      <c r="M75" s="72"/>
      <c r="N75" s="72"/>
      <c r="O75" s="72"/>
      <c r="P75" s="25"/>
    </row>
    <row r="76" spans="1:16" s="5" customFormat="1" ht="13.9" customHeight="1">
      <c r="A76" s="102" t="s">
        <v>109</v>
      </c>
      <c r="B76" s="81">
        <v>0</v>
      </c>
      <c r="C76" s="81">
        <v>0.1000000000349246</v>
      </c>
      <c r="D76" s="81">
        <v>0</v>
      </c>
      <c r="E76" s="81">
        <v>-0.10000000009313226</v>
      </c>
      <c r="F76" s="81">
        <v>0</v>
      </c>
      <c r="G76" s="94">
        <v>0</v>
      </c>
      <c r="H76" s="99">
        <v>0</v>
      </c>
      <c r="I76" s="72"/>
      <c r="J76" s="72"/>
      <c r="K76" s="72"/>
      <c r="L76" s="72"/>
      <c r="M76" s="72"/>
      <c r="N76" s="72"/>
      <c r="O76" s="72"/>
      <c r="P76" s="25"/>
    </row>
    <row r="77" spans="1:16" s="5" customFormat="1" ht="14.45" customHeight="1" thickBot="1">
      <c r="A77" s="103" t="s">
        <v>248</v>
      </c>
      <c r="B77" s="82">
        <f t="shared" ref="B77:H77" si="2">SUM(B57:B76)</f>
        <v>470144.9</v>
      </c>
      <c r="C77" s="82">
        <f t="shared" si="2"/>
        <v>518931</v>
      </c>
      <c r="D77" s="82">
        <f t="shared" si="2"/>
        <v>548309.9</v>
      </c>
      <c r="E77" s="82">
        <f t="shared" si="2"/>
        <v>593076.19999999995</v>
      </c>
      <c r="F77" s="82">
        <f t="shared" si="2"/>
        <v>622706.80000000005</v>
      </c>
      <c r="G77" s="95">
        <f t="shared" si="2"/>
        <v>622706.80000000005</v>
      </c>
      <c r="H77" s="100">
        <f t="shared" si="2"/>
        <v>648573.4</v>
      </c>
      <c r="I77" s="72"/>
      <c r="J77" s="72"/>
      <c r="K77" s="72"/>
      <c r="L77" s="72"/>
      <c r="M77" s="72"/>
      <c r="N77" s="72"/>
      <c r="O77" s="72"/>
      <c r="P77" s="25"/>
    </row>
    <row r="78" spans="1:16" ht="6.95" customHeight="1" thickTop="1">
      <c r="A78" s="55"/>
      <c r="B78" s="76"/>
      <c r="C78" s="76"/>
      <c r="D78" s="76"/>
      <c r="E78" s="76"/>
      <c r="F78" s="76"/>
      <c r="G78" s="76"/>
      <c r="H78" s="76"/>
    </row>
  </sheetData>
  <customSheetViews>
    <customSheetView guid="{7AEBF0C5-8149-4E3C-AD6E-EA586E9CAE29}" scale="90" showPageBreaks="1" fitToPage="1" printArea="1" hiddenColumns="1" topLeftCell="B103">
      <selection activeCell="J127" sqref="J126:J127"/>
      <pageMargins left="0.39370078740157483" right="0.39370078740157483" top="0.39370078740157483" bottom="0.39370078740157483" header="0.51181102362204722" footer="0.51181102362204722"/>
      <pageSetup scale="90" fitToHeight="0" orientation="portrait" r:id="rId1"/>
      <headerFooter alignWithMargins="0"/>
    </customSheetView>
    <customSheetView guid="{6DAC9F00-70BA-4F05-ACC4-6962A67EAE0E}" showAutoFilter="1" topLeftCell="A72">
      <selection activeCell="D104" sqref="D104"/>
      <colBreaks count="1" manualBreakCount="1">
        <brk id="8" max="37" man="1"/>
      </colBreaks>
      <pageMargins left="0.39370078740157483" right="0.39370078740157483" top="0.39370078740157483" bottom="0.39370078740157483" header="0.51181102362204722" footer="0.51181102362204722"/>
      <pageSetup scale="85" orientation="portrait" r:id="rId2"/>
      <headerFooter alignWithMargins="0"/>
      <autoFilter ref="B1"/>
    </customSheetView>
    <customSheetView guid="{393A5D01-195C-4235-B9AD-3B1B3031B186}" showPageBreaks="1" showRuler="0">
      <selection activeCell="B1" sqref="B1:F1"/>
      <rowBreaks count="1" manualBreakCount="1">
        <brk id="25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>
      <selection activeCell="B1" sqref="B1:F1"/>
      <rowBreaks count="3" manualBreakCount="3">
        <brk id="25" max="16383" man="1"/>
        <brk id="84" max="16383" man="1"/>
        <brk id="139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2:H2"/>
    <mergeCell ref="G28:H28"/>
    <mergeCell ref="G54:H54"/>
    <mergeCell ref="B2:E2"/>
    <mergeCell ref="B28:E28"/>
    <mergeCell ref="B54:E54"/>
  </mergeCells>
  <phoneticPr fontId="5" type="noConversion"/>
  <pageMargins left="0.19685039370078741" right="0.19685039370078741" top="0.39370078740157483" bottom="0.39370078740157483" header="0.51181102362204722" footer="0.51181102362204722"/>
  <pageSetup scale="94" fitToHeight="3" orientation="portrait" r:id="rId5"/>
  <headerFooter alignWithMargins="0"/>
  <rowBreaks count="2" manualBreakCount="2">
    <brk id="26" max="16383" man="1"/>
    <brk id="52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4">
    <tabColor theme="0"/>
    <pageSetUpPr fitToPage="1"/>
  </sheetPr>
  <dimension ref="A1:P77"/>
  <sheetViews>
    <sheetView view="pageBreakPreview" zoomScaleNormal="100" zoomScaleSheetLayoutView="100" workbookViewId="0">
      <selection activeCell="H22" sqref="H22"/>
    </sheetView>
  </sheetViews>
  <sheetFormatPr baseColWidth="10" defaultColWidth="11.5703125" defaultRowHeight="15" customHeight="1"/>
  <cols>
    <col min="1" max="1" width="64.28515625" style="1" bestFit="1" customWidth="1"/>
    <col min="2" max="2" width="11.42578125" style="24" bestFit="1" customWidth="1"/>
    <col min="3" max="5" width="10" style="24" bestFit="1" customWidth="1"/>
    <col min="6" max="6" width="10.42578125" style="24" customWidth="1"/>
    <col min="7" max="7" width="10.85546875" style="24" bestFit="1" customWidth="1"/>
    <col min="8" max="8" width="10.42578125" style="24" bestFit="1" customWidth="1"/>
    <col min="9" max="16384" width="11.5703125" style="2"/>
  </cols>
  <sheetData>
    <row r="1" spans="1:16" ht="15" customHeight="1">
      <c r="A1" s="52" t="s">
        <v>299</v>
      </c>
      <c r="B1" s="54"/>
      <c r="C1" s="54"/>
      <c r="D1" s="54"/>
      <c r="E1" s="54"/>
      <c r="F1" s="54"/>
      <c r="G1" s="54"/>
      <c r="H1" s="54"/>
    </row>
    <row r="2" spans="1:16" s="5" customFormat="1" ht="13.9" customHeight="1">
      <c r="A2" s="96"/>
      <c r="B2" s="242" t="s">
        <v>106</v>
      </c>
      <c r="C2" s="244"/>
      <c r="D2" s="244"/>
      <c r="E2" s="244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193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213</v>
      </c>
      <c r="B5" s="81">
        <v>231982.8</v>
      </c>
      <c r="C5" s="81">
        <v>245647.59999999998</v>
      </c>
      <c r="D5" s="81">
        <v>177470.90000000002</v>
      </c>
      <c r="E5" s="81">
        <v>124613.8</v>
      </c>
      <c r="F5" s="81">
        <v>103962.2</v>
      </c>
      <c r="G5" s="94">
        <v>140082.20000000001</v>
      </c>
      <c r="H5" s="99">
        <v>56030.000000000007</v>
      </c>
      <c r="I5" s="72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214</v>
      </c>
      <c r="B6" s="81">
        <v>4217.2</v>
      </c>
      <c r="C6" s="81">
        <v>15917.7</v>
      </c>
      <c r="D6" s="81">
        <v>23934.5</v>
      </c>
      <c r="E6" s="81">
        <v>23451.1</v>
      </c>
      <c r="F6" s="81">
        <v>23235.9</v>
      </c>
      <c r="G6" s="94">
        <v>32768.6</v>
      </c>
      <c r="H6" s="99">
        <v>32018.6</v>
      </c>
      <c r="I6" s="72"/>
      <c r="J6" s="72"/>
      <c r="K6" s="72"/>
      <c r="L6" s="72"/>
      <c r="M6" s="72"/>
      <c r="N6" s="72"/>
      <c r="O6" s="72"/>
      <c r="P6" s="25"/>
    </row>
    <row r="7" spans="1:16" s="5" customFormat="1" ht="13.9" customHeight="1">
      <c r="A7" s="102" t="s">
        <v>224</v>
      </c>
      <c r="B7" s="81">
        <v>0</v>
      </c>
      <c r="C7" s="81">
        <v>0</v>
      </c>
      <c r="D7" s="81">
        <v>0</v>
      </c>
      <c r="E7" s="81">
        <v>51</v>
      </c>
      <c r="F7" s="81">
        <v>6525.9</v>
      </c>
      <c r="G7" s="94">
        <v>8500</v>
      </c>
      <c r="H7" s="99">
        <v>0</v>
      </c>
      <c r="I7" s="72"/>
      <c r="J7" s="72"/>
      <c r="K7" s="72"/>
      <c r="L7" s="72"/>
      <c r="M7" s="72"/>
      <c r="N7" s="72"/>
      <c r="O7" s="72"/>
      <c r="P7" s="25"/>
    </row>
    <row r="8" spans="1:16" s="5" customFormat="1" ht="13.9" customHeight="1">
      <c r="A8" s="102" t="s">
        <v>215</v>
      </c>
      <c r="B8" s="81">
        <v>24651</v>
      </c>
      <c r="C8" s="81">
        <v>19919</v>
      </c>
      <c r="D8" s="81">
        <v>1556</v>
      </c>
      <c r="E8" s="81">
        <v>39025.599999999999</v>
      </c>
      <c r="F8" s="81">
        <v>21030</v>
      </c>
      <c r="G8" s="94">
        <v>20030</v>
      </c>
      <c r="H8" s="99">
        <v>23030</v>
      </c>
      <c r="I8" s="72"/>
      <c r="J8" s="72"/>
      <c r="K8" s="72"/>
      <c r="L8" s="72"/>
      <c r="M8" s="72"/>
      <c r="N8" s="72"/>
      <c r="O8" s="72"/>
      <c r="P8" s="25"/>
    </row>
    <row r="9" spans="1:16" s="5" customFormat="1" ht="13.9" customHeight="1">
      <c r="A9" s="102" t="s">
        <v>216</v>
      </c>
      <c r="B9" s="81">
        <v>26571.9</v>
      </c>
      <c r="C9" s="81">
        <v>25258.3</v>
      </c>
      <c r="D9" s="81">
        <v>24831.200000000001</v>
      </c>
      <c r="E9" s="81">
        <v>23298.2</v>
      </c>
      <c r="F9" s="81">
        <v>22042.2</v>
      </c>
      <c r="G9" s="94">
        <v>24042.2</v>
      </c>
      <c r="H9" s="99">
        <v>20334.599999999999</v>
      </c>
      <c r="I9" s="72"/>
      <c r="J9" s="72"/>
      <c r="K9" s="72"/>
      <c r="L9" s="72"/>
      <c r="M9" s="72"/>
      <c r="N9" s="72"/>
      <c r="O9" s="72"/>
      <c r="P9" s="25"/>
    </row>
    <row r="10" spans="1:16" s="5" customFormat="1" ht="13.9" customHeight="1">
      <c r="A10" s="102" t="s">
        <v>217</v>
      </c>
      <c r="B10" s="81">
        <v>0</v>
      </c>
      <c r="C10" s="81">
        <v>0</v>
      </c>
      <c r="D10" s="81">
        <v>0</v>
      </c>
      <c r="E10" s="81">
        <v>0</v>
      </c>
      <c r="F10" s="81">
        <v>308.2</v>
      </c>
      <c r="G10" s="94">
        <v>308.2</v>
      </c>
      <c r="H10" s="99">
        <v>812.8</v>
      </c>
      <c r="I10" s="72"/>
      <c r="J10" s="72"/>
      <c r="K10" s="72"/>
      <c r="L10" s="72"/>
      <c r="M10" s="72"/>
      <c r="N10" s="72"/>
      <c r="O10" s="72"/>
      <c r="P10" s="25"/>
    </row>
    <row r="11" spans="1:16" s="5" customFormat="1" ht="13.9" customHeight="1">
      <c r="A11" s="102" t="s">
        <v>218</v>
      </c>
      <c r="B11" s="81">
        <v>3617</v>
      </c>
      <c r="C11" s="81">
        <v>4076.1</v>
      </c>
      <c r="D11" s="81">
        <v>4444.8999999999996</v>
      </c>
      <c r="E11" s="81">
        <v>4532</v>
      </c>
      <c r="F11" s="81">
        <v>4581.5</v>
      </c>
      <c r="G11" s="94">
        <v>4581.5</v>
      </c>
      <c r="H11" s="99">
        <v>4738.3999999999996</v>
      </c>
      <c r="I11" s="72"/>
      <c r="J11" s="72"/>
      <c r="K11" s="72"/>
      <c r="L11" s="72"/>
      <c r="M11" s="72"/>
      <c r="N11" s="72"/>
      <c r="O11" s="72"/>
      <c r="P11" s="25"/>
    </row>
    <row r="12" spans="1:16" s="5" customFormat="1" ht="13.9" customHeight="1">
      <c r="A12" s="102" t="s">
        <v>219</v>
      </c>
      <c r="B12" s="81">
        <v>2251.5</v>
      </c>
      <c r="C12" s="81">
        <v>2613.6999999999998</v>
      </c>
      <c r="D12" s="81">
        <v>2790.9</v>
      </c>
      <c r="E12" s="81">
        <v>2881.6</v>
      </c>
      <c r="F12" s="81">
        <v>3253.6</v>
      </c>
      <c r="G12" s="94">
        <v>3253.6</v>
      </c>
      <c r="H12" s="99">
        <v>3561.6</v>
      </c>
      <c r="I12" s="72"/>
      <c r="J12" s="72"/>
      <c r="K12" s="72"/>
      <c r="L12" s="72"/>
      <c r="M12" s="72"/>
      <c r="N12" s="72"/>
      <c r="O12" s="72"/>
      <c r="P12" s="25"/>
    </row>
    <row r="13" spans="1:16" s="5" customFormat="1" ht="13.9" customHeight="1">
      <c r="A13" s="102" t="s">
        <v>225</v>
      </c>
      <c r="B13" s="81">
        <v>0</v>
      </c>
      <c r="C13" s="81">
        <v>0</v>
      </c>
      <c r="D13" s="81">
        <v>0</v>
      </c>
      <c r="E13" s="81">
        <v>7364.7</v>
      </c>
      <c r="F13" s="81">
        <v>7860.7</v>
      </c>
      <c r="G13" s="94">
        <v>7860.7</v>
      </c>
      <c r="H13" s="99">
        <v>7967.7</v>
      </c>
      <c r="I13" s="72"/>
      <c r="J13" s="72"/>
      <c r="K13" s="72"/>
      <c r="L13" s="72"/>
      <c r="M13" s="72"/>
      <c r="N13" s="72"/>
      <c r="O13" s="72"/>
      <c r="P13" s="25"/>
    </row>
    <row r="14" spans="1:16" s="5" customFormat="1" ht="13.9" customHeight="1">
      <c r="A14" s="115" t="s">
        <v>196</v>
      </c>
      <c r="B14" s="81">
        <v>0</v>
      </c>
      <c r="C14" s="81">
        <v>0</v>
      </c>
      <c r="D14" s="81">
        <v>-59300</v>
      </c>
      <c r="E14" s="81">
        <v>-57000</v>
      </c>
      <c r="F14" s="81">
        <v>0</v>
      </c>
      <c r="G14" s="94">
        <v>0</v>
      </c>
      <c r="H14" s="99">
        <v>0</v>
      </c>
      <c r="I14" s="72"/>
      <c r="J14" s="72"/>
      <c r="K14" s="72"/>
      <c r="L14" s="72"/>
      <c r="M14" s="72"/>
      <c r="N14" s="72"/>
      <c r="O14" s="72"/>
      <c r="P14" s="25"/>
    </row>
    <row r="15" spans="1:16" s="5" customFormat="1" ht="13.9" customHeight="1">
      <c r="A15" s="102" t="s">
        <v>339</v>
      </c>
      <c r="B15" s="81">
        <v>0</v>
      </c>
      <c r="C15" s="81">
        <v>0</v>
      </c>
      <c r="D15" s="81">
        <v>0</v>
      </c>
      <c r="E15" s="81">
        <v>26700</v>
      </c>
      <c r="F15" s="81">
        <v>32600</v>
      </c>
      <c r="G15" s="94">
        <v>32600</v>
      </c>
      <c r="H15" s="99">
        <v>14300</v>
      </c>
      <c r="I15" s="72"/>
      <c r="J15" s="72"/>
      <c r="K15" s="72"/>
      <c r="L15" s="72"/>
      <c r="M15" s="72"/>
      <c r="N15" s="72"/>
      <c r="O15" s="72"/>
      <c r="P15" s="25"/>
    </row>
    <row r="16" spans="1:16" s="5" customFormat="1" ht="13.9" customHeight="1">
      <c r="A16" s="102" t="s">
        <v>197</v>
      </c>
      <c r="B16" s="81">
        <v>-17758</v>
      </c>
      <c r="C16" s="81">
        <v>-27409.599999999999</v>
      </c>
      <c r="D16" s="81">
        <v>-26878.6</v>
      </c>
      <c r="E16" s="81">
        <v>-19506.099999999999</v>
      </c>
      <c r="F16" s="81">
        <v>-31127.599999999999</v>
      </c>
      <c r="G16" s="94">
        <v>-29327.599999999999</v>
      </c>
      <c r="H16" s="99">
        <v>-40164.9</v>
      </c>
      <c r="I16" s="72"/>
      <c r="J16" s="72"/>
      <c r="K16" s="72"/>
      <c r="L16" s="72"/>
      <c r="M16" s="72"/>
      <c r="N16" s="72"/>
      <c r="O16" s="72"/>
      <c r="P16" s="25"/>
    </row>
    <row r="17" spans="1:16" s="5" customFormat="1" ht="13.9" customHeight="1">
      <c r="A17" s="102" t="s">
        <v>221</v>
      </c>
      <c r="B17" s="81">
        <v>2844.9</v>
      </c>
      <c r="C17" s="81">
        <v>3389.3</v>
      </c>
      <c r="D17" s="81">
        <v>4256.1000000000004</v>
      </c>
      <c r="E17" s="81">
        <v>0</v>
      </c>
      <c r="F17" s="81">
        <v>0</v>
      </c>
      <c r="G17" s="94">
        <v>0</v>
      </c>
      <c r="H17" s="99">
        <v>0</v>
      </c>
      <c r="I17" s="72"/>
      <c r="J17" s="72"/>
      <c r="K17" s="72"/>
      <c r="L17" s="72"/>
      <c r="M17" s="72"/>
      <c r="N17" s="72"/>
      <c r="O17" s="72"/>
      <c r="P17" s="25"/>
    </row>
    <row r="18" spans="1:16" s="5" customFormat="1" ht="13.9" customHeight="1">
      <c r="A18" s="102" t="s">
        <v>247</v>
      </c>
      <c r="B18" s="81">
        <v>0</v>
      </c>
      <c r="C18" s="81">
        <v>0</v>
      </c>
      <c r="D18" s="81">
        <v>0</v>
      </c>
      <c r="E18" s="81">
        <v>1600</v>
      </c>
      <c r="F18" s="81">
        <v>1600</v>
      </c>
      <c r="G18" s="94">
        <v>1600</v>
      </c>
      <c r="H18" s="99">
        <v>1600</v>
      </c>
      <c r="I18" s="72"/>
      <c r="J18" s="72"/>
      <c r="K18" s="72"/>
      <c r="L18" s="72"/>
      <c r="M18" s="72"/>
      <c r="N18" s="72"/>
      <c r="O18" s="72"/>
      <c r="P18" s="25"/>
    </row>
    <row r="19" spans="1:16" s="5" customFormat="1" ht="13.9" customHeight="1">
      <c r="A19" s="102" t="s">
        <v>340</v>
      </c>
      <c r="B19" s="81">
        <v>0</v>
      </c>
      <c r="C19" s="81">
        <v>0</v>
      </c>
      <c r="D19" s="81">
        <v>0</v>
      </c>
      <c r="E19" s="81">
        <v>11160</v>
      </c>
      <c r="F19" s="81">
        <v>13600</v>
      </c>
      <c r="G19" s="94">
        <v>13600</v>
      </c>
      <c r="H19" s="99">
        <v>2200</v>
      </c>
      <c r="I19" s="72"/>
      <c r="J19" s="72"/>
      <c r="K19" s="72"/>
      <c r="L19" s="72"/>
      <c r="M19" s="72"/>
      <c r="N19" s="72"/>
      <c r="O19" s="72"/>
      <c r="P19" s="25"/>
    </row>
    <row r="20" spans="1:16" s="5" customFormat="1" ht="13.9" customHeight="1">
      <c r="A20" s="102" t="s">
        <v>357</v>
      </c>
      <c r="B20" s="81">
        <v>0</v>
      </c>
      <c r="C20" s="81">
        <v>0</v>
      </c>
      <c r="D20" s="81">
        <v>0</v>
      </c>
      <c r="E20" s="81">
        <v>0</v>
      </c>
      <c r="F20" s="81">
        <v>0</v>
      </c>
      <c r="G20" s="94">
        <v>0</v>
      </c>
      <c r="H20" s="99">
        <v>86169.7</v>
      </c>
      <c r="I20" s="72"/>
      <c r="J20" s="72"/>
      <c r="K20" s="72"/>
      <c r="L20" s="72"/>
      <c r="M20" s="72"/>
      <c r="N20" s="72"/>
      <c r="O20" s="72"/>
      <c r="P20" s="25"/>
    </row>
    <row r="21" spans="1:16" s="5" customFormat="1" ht="13.9" customHeight="1">
      <c r="A21" s="102" t="s">
        <v>109</v>
      </c>
      <c r="B21" s="81">
        <v>-22523.500000000116</v>
      </c>
      <c r="C21" s="81">
        <v>4800.0999999999422</v>
      </c>
      <c r="D21" s="81">
        <v>725.19999999979041</v>
      </c>
      <c r="E21" s="81">
        <v>9011.4000000000124</v>
      </c>
      <c r="F21" s="81">
        <v>33313.100000000006</v>
      </c>
      <c r="G21" s="94">
        <v>17430.199999999895</v>
      </c>
      <c r="H21" s="99">
        <v>13947.500000000146</v>
      </c>
      <c r="I21" s="72"/>
      <c r="J21" s="72"/>
      <c r="K21" s="72"/>
      <c r="L21" s="72"/>
      <c r="M21" s="72"/>
      <c r="N21" s="72"/>
      <c r="O21" s="72"/>
      <c r="P21" s="25"/>
    </row>
    <row r="22" spans="1:16" s="5" customFormat="1" ht="14.45" customHeight="1" thickBot="1">
      <c r="A22" s="103" t="s">
        <v>300</v>
      </c>
      <c r="B22" s="82">
        <f t="array" ref="B22">SUM(ROUND(B5:B21,1))</f>
        <v>255854.80000000005</v>
      </c>
      <c r="C22" s="82">
        <f t="array" ref="C22">SUM(ROUND(C5:C21,1))</f>
        <v>294212.2</v>
      </c>
      <c r="D22" s="82">
        <f t="array" ref="D22">SUM(ROUND(D5:D21,1))</f>
        <v>153831.1</v>
      </c>
      <c r="E22" s="82">
        <f t="array" ref="E22">SUM(ROUND(E5:E21,1))</f>
        <v>197183.30000000002</v>
      </c>
      <c r="F22" s="82">
        <f t="array" ref="F22">SUM(ROUND(F5:F21,1))</f>
        <v>242785.70000000004</v>
      </c>
      <c r="G22" s="95">
        <f t="array" ref="G22">SUM(ROUND(G5:G21,1))</f>
        <v>277329.60000000003</v>
      </c>
      <c r="H22" s="100">
        <f t="array" ref="H22">SUM(ROUND(H5:H21,1))</f>
        <v>226546</v>
      </c>
      <c r="I22" s="72"/>
      <c r="J22" s="72"/>
      <c r="K22" s="72"/>
      <c r="L22" s="72"/>
      <c r="M22" s="72"/>
      <c r="N22" s="72"/>
      <c r="O22" s="72"/>
      <c r="P22" s="25"/>
    </row>
    <row r="23" spans="1:16" ht="7.15" customHeight="1" thickTop="1">
      <c r="A23" s="57"/>
      <c r="B23" s="66"/>
      <c r="C23" s="66"/>
      <c r="D23" s="54"/>
      <c r="E23" s="54"/>
      <c r="F23" s="54"/>
      <c r="G23" s="54"/>
      <c r="H23" s="54"/>
      <c r="I23" s="93"/>
    </row>
    <row r="24" spans="1:16" s="258" customFormat="1" ht="15" customHeight="1">
      <c r="A24" s="255"/>
      <c r="B24" s="256"/>
      <c r="C24" s="256"/>
      <c r="D24" s="257"/>
      <c r="E24" s="257"/>
      <c r="F24" s="256"/>
      <c r="G24" s="256"/>
      <c r="H24" s="31"/>
    </row>
    <row r="25" spans="1:16" s="258" customFormat="1" ht="15" customHeight="1">
      <c r="A25" s="255"/>
      <c r="B25" s="256"/>
      <c r="C25" s="256"/>
      <c r="D25" s="256"/>
      <c r="E25" s="256"/>
      <c r="F25" s="256"/>
      <c r="G25" s="256"/>
      <c r="H25" s="256"/>
    </row>
    <row r="26" spans="1:16" s="258" customFormat="1" ht="15" customHeight="1">
      <c r="A26" s="255"/>
      <c r="B26" s="256"/>
      <c r="C26" s="256"/>
      <c r="D26" s="257"/>
      <c r="E26" s="257"/>
      <c r="F26" s="256"/>
      <c r="G26" s="256"/>
      <c r="H26" s="31"/>
      <c r="I26" s="259"/>
    </row>
    <row r="27" spans="1:16" s="258" customFormat="1" ht="15" customHeight="1">
      <c r="A27" s="255"/>
      <c r="B27" s="256"/>
      <c r="C27" s="256"/>
      <c r="D27" s="256"/>
      <c r="E27" s="256"/>
      <c r="F27" s="256"/>
      <c r="G27" s="256"/>
      <c r="H27" s="31"/>
      <c r="I27" s="259"/>
    </row>
    <row r="28" spans="1:16" s="258" customFormat="1" ht="15" customHeight="1">
      <c r="A28" s="255"/>
      <c r="B28" s="256"/>
      <c r="C28" s="256"/>
      <c r="D28" s="256"/>
      <c r="E28" s="256"/>
      <c r="F28" s="256"/>
      <c r="G28" s="256"/>
      <c r="H28" s="31"/>
    </row>
    <row r="29" spans="1:16" s="258" customFormat="1" ht="15" customHeight="1">
      <c r="A29" s="255"/>
      <c r="B29" s="260"/>
      <c r="C29" s="260"/>
      <c r="D29" s="260"/>
      <c r="E29" s="260"/>
      <c r="F29" s="260"/>
      <c r="G29" s="256"/>
      <c r="H29" s="31"/>
    </row>
    <row r="30" spans="1:16" s="258" customFormat="1" ht="15" customHeight="1">
      <c r="A30" s="255"/>
      <c r="B30" s="256"/>
      <c r="C30" s="256"/>
      <c r="D30" s="256"/>
      <c r="E30" s="256"/>
      <c r="F30" s="256"/>
      <c r="G30" s="256"/>
      <c r="H30" s="31"/>
    </row>
    <row r="31" spans="1:16" s="263" customFormat="1" ht="15" customHeight="1">
      <c r="A31" s="261"/>
      <c r="B31" s="262"/>
      <c r="C31" s="262"/>
      <c r="D31" s="262"/>
      <c r="E31" s="262"/>
      <c r="F31" s="262"/>
      <c r="G31" s="262"/>
      <c r="H31" s="262"/>
    </row>
    <row r="32" spans="1:16" s="258" customFormat="1" ht="15" customHeight="1">
      <c r="A32" s="259"/>
      <c r="B32" s="31"/>
      <c r="C32" s="31"/>
      <c r="D32" s="31"/>
      <c r="E32" s="31"/>
      <c r="F32" s="31"/>
      <c r="G32" s="31"/>
      <c r="H32" s="31"/>
    </row>
    <row r="33" spans="1:8" s="258" customFormat="1" ht="15" customHeight="1">
      <c r="A33" s="259"/>
      <c r="B33" s="31"/>
      <c r="C33" s="31"/>
      <c r="D33" s="31"/>
      <c r="E33" s="31"/>
      <c r="F33" s="31"/>
      <c r="G33" s="31"/>
      <c r="H33" s="31"/>
    </row>
    <row r="34" spans="1:8" s="258" customFormat="1" ht="15" customHeight="1">
      <c r="A34" s="259"/>
      <c r="B34" s="31"/>
      <c r="C34" s="31"/>
      <c r="D34" s="31"/>
      <c r="E34" s="31"/>
      <c r="F34" s="31"/>
      <c r="G34" s="31"/>
      <c r="H34" s="31"/>
    </row>
    <row r="35" spans="1:8" s="258" customFormat="1" ht="15" customHeight="1">
      <c r="A35" s="259"/>
      <c r="B35" s="31"/>
      <c r="C35" s="31"/>
      <c r="D35" s="31"/>
      <c r="E35" s="31"/>
      <c r="F35" s="31"/>
      <c r="G35" s="31"/>
      <c r="H35" s="31"/>
    </row>
    <row r="36" spans="1:8" s="258" customFormat="1" ht="15" customHeight="1">
      <c r="A36" s="259"/>
      <c r="B36" s="31"/>
      <c r="C36" s="31"/>
      <c r="D36" s="31"/>
      <c r="E36" s="31"/>
      <c r="F36" s="31"/>
      <c r="G36" s="31"/>
      <c r="H36" s="31"/>
    </row>
    <row r="37" spans="1:8" s="258" customFormat="1" ht="15" customHeight="1">
      <c r="A37" s="259"/>
      <c r="B37" s="31"/>
      <c r="C37" s="31"/>
      <c r="D37" s="31"/>
      <c r="E37" s="31"/>
      <c r="F37" s="31"/>
      <c r="G37" s="31"/>
      <c r="H37" s="31"/>
    </row>
    <row r="38" spans="1:8" s="258" customFormat="1" ht="15" customHeight="1">
      <c r="A38" s="259"/>
      <c r="B38" s="31"/>
      <c r="C38" s="31"/>
      <c r="D38" s="31"/>
      <c r="E38" s="31"/>
      <c r="F38" s="31"/>
      <c r="G38" s="31"/>
      <c r="H38" s="31"/>
    </row>
    <row r="39" spans="1:8" s="258" customFormat="1" ht="15" customHeight="1">
      <c r="A39" s="259"/>
      <c r="B39" s="31"/>
      <c r="C39" s="31"/>
      <c r="D39" s="31"/>
      <c r="E39" s="31"/>
      <c r="F39" s="31"/>
      <c r="G39" s="31"/>
      <c r="H39" s="31"/>
    </row>
    <row r="40" spans="1:8" s="258" customFormat="1" ht="15" customHeight="1">
      <c r="A40" s="259"/>
      <c r="B40" s="31"/>
      <c r="C40" s="31"/>
      <c r="D40" s="31"/>
      <c r="E40" s="31"/>
      <c r="F40" s="31"/>
      <c r="G40" s="31"/>
      <c r="H40" s="31"/>
    </row>
    <row r="41" spans="1:8" s="258" customFormat="1" ht="15" customHeight="1">
      <c r="A41" s="259"/>
      <c r="B41" s="31"/>
      <c r="C41" s="31"/>
      <c r="D41" s="31"/>
      <c r="E41" s="31"/>
      <c r="F41" s="31"/>
      <c r="G41" s="31"/>
      <c r="H41" s="31"/>
    </row>
    <row r="42" spans="1:8" s="258" customFormat="1" ht="15" customHeight="1">
      <c r="A42" s="259"/>
      <c r="B42" s="31"/>
      <c r="C42" s="31"/>
      <c r="D42" s="31"/>
      <c r="E42" s="31"/>
      <c r="F42" s="31"/>
      <c r="G42" s="31"/>
      <c r="H42" s="31"/>
    </row>
    <row r="43" spans="1:8" s="265" customFormat="1" ht="15" customHeight="1">
      <c r="A43" s="264"/>
      <c r="B43" s="72"/>
      <c r="C43" s="72"/>
      <c r="D43" s="72"/>
      <c r="E43" s="72"/>
      <c r="F43" s="72"/>
      <c r="G43" s="72"/>
      <c r="H43" s="74"/>
    </row>
    <row r="44" spans="1:8" s="265" customFormat="1" ht="12.75">
      <c r="A44" s="264"/>
      <c r="B44" s="72"/>
      <c r="C44" s="72"/>
      <c r="D44" s="72"/>
      <c r="E44" s="72"/>
      <c r="F44" s="72"/>
      <c r="G44" s="72"/>
      <c r="H44" s="74"/>
    </row>
    <row r="45" spans="1:8" s="258" customFormat="1" ht="15" customHeight="1">
      <c r="A45" s="264"/>
      <c r="B45" s="72"/>
      <c r="C45" s="72"/>
      <c r="D45" s="72"/>
      <c r="E45" s="72"/>
      <c r="F45" s="72"/>
      <c r="G45" s="72"/>
      <c r="H45" s="74"/>
    </row>
    <row r="46" spans="1:8" s="258" customFormat="1" ht="15" customHeight="1">
      <c r="A46" s="259"/>
      <c r="B46" s="31"/>
      <c r="C46" s="31"/>
      <c r="D46" s="31"/>
      <c r="E46" s="31"/>
      <c r="F46" s="31"/>
      <c r="G46" s="31"/>
      <c r="H46" s="31"/>
    </row>
    <row r="47" spans="1:8" s="258" customFormat="1" ht="15" customHeight="1">
      <c r="A47" s="259"/>
      <c r="B47" s="31"/>
      <c r="C47" s="31"/>
      <c r="D47" s="31"/>
      <c r="E47" s="31"/>
      <c r="F47" s="31"/>
      <c r="G47" s="31"/>
      <c r="H47" s="31"/>
    </row>
    <row r="48" spans="1:8" s="258" customFormat="1" ht="15" customHeight="1">
      <c r="A48" s="259"/>
      <c r="B48" s="31"/>
      <c r="C48" s="31"/>
      <c r="D48" s="31"/>
      <c r="E48" s="31"/>
      <c r="F48" s="31"/>
      <c r="G48" s="31"/>
      <c r="H48" s="31"/>
    </row>
    <row r="49" spans="1:8" s="258" customFormat="1" ht="15" customHeight="1">
      <c r="A49" s="259"/>
      <c r="B49" s="31"/>
      <c r="C49" s="31"/>
      <c r="D49" s="31"/>
      <c r="E49" s="31"/>
      <c r="F49" s="31"/>
      <c r="G49" s="31"/>
      <c r="H49" s="31"/>
    </row>
    <row r="50" spans="1:8" s="258" customFormat="1" ht="15" customHeight="1">
      <c r="A50" s="259"/>
      <c r="B50" s="31"/>
      <c r="C50" s="31"/>
      <c r="D50" s="31"/>
      <c r="E50" s="31"/>
      <c r="F50" s="31"/>
      <c r="G50" s="31"/>
      <c r="H50" s="31"/>
    </row>
    <row r="51" spans="1:8" s="258" customFormat="1" ht="15" customHeight="1">
      <c r="A51" s="259"/>
      <c r="B51" s="31"/>
      <c r="C51" s="31"/>
      <c r="D51" s="31"/>
      <c r="E51" s="31"/>
      <c r="F51" s="31"/>
      <c r="G51" s="31"/>
      <c r="H51" s="31"/>
    </row>
    <row r="52" spans="1:8" s="258" customFormat="1" ht="15" customHeight="1">
      <c r="A52" s="259"/>
      <c r="B52" s="31"/>
      <c r="C52" s="31"/>
      <c r="D52" s="31"/>
      <c r="E52" s="31"/>
      <c r="F52" s="31"/>
      <c r="G52" s="31"/>
      <c r="H52" s="31"/>
    </row>
    <row r="53" spans="1:8" s="258" customFormat="1" ht="15" customHeight="1">
      <c r="A53" s="259"/>
      <c r="B53" s="31"/>
      <c r="C53" s="31"/>
      <c r="D53" s="31"/>
      <c r="E53" s="31"/>
      <c r="F53" s="31"/>
      <c r="G53" s="31"/>
      <c r="H53" s="31"/>
    </row>
    <row r="54" spans="1:8" s="258" customFormat="1" ht="15" customHeight="1">
      <c r="A54" s="259"/>
      <c r="B54" s="31"/>
      <c r="C54" s="31"/>
      <c r="D54" s="31"/>
      <c r="E54" s="31"/>
      <c r="F54" s="31"/>
      <c r="G54" s="31"/>
      <c r="H54" s="31"/>
    </row>
    <row r="55" spans="1:8" s="258" customFormat="1" ht="15" customHeight="1">
      <c r="A55" s="259"/>
      <c r="B55" s="31"/>
      <c r="C55" s="31"/>
      <c r="D55" s="31"/>
      <c r="E55" s="31"/>
      <c r="F55" s="31"/>
      <c r="G55" s="31"/>
      <c r="H55" s="31"/>
    </row>
    <row r="56" spans="1:8" s="258" customFormat="1" ht="15" customHeight="1">
      <c r="A56" s="259"/>
      <c r="B56" s="31"/>
      <c r="C56" s="31"/>
      <c r="D56" s="31"/>
      <c r="E56" s="31"/>
      <c r="F56" s="31"/>
      <c r="G56" s="31"/>
      <c r="H56" s="31"/>
    </row>
    <row r="57" spans="1:8" s="258" customFormat="1" ht="15" customHeight="1">
      <c r="A57" s="259"/>
      <c r="B57" s="31"/>
      <c r="C57" s="31"/>
      <c r="D57" s="31"/>
      <c r="E57" s="31"/>
      <c r="F57" s="31"/>
      <c r="G57" s="31"/>
      <c r="H57" s="31"/>
    </row>
    <row r="58" spans="1:8" s="258" customFormat="1" ht="15" customHeight="1">
      <c r="A58" s="259"/>
      <c r="B58" s="31"/>
      <c r="C58" s="31"/>
      <c r="D58" s="31"/>
      <c r="E58" s="31"/>
      <c r="F58" s="31"/>
      <c r="G58" s="31"/>
      <c r="H58" s="31"/>
    </row>
    <row r="59" spans="1:8" s="258" customFormat="1" ht="15" customHeight="1">
      <c r="A59" s="259"/>
      <c r="B59" s="31"/>
      <c r="C59" s="31"/>
      <c r="D59" s="31"/>
      <c r="E59" s="31"/>
      <c r="F59" s="31"/>
      <c r="G59" s="31"/>
      <c r="H59" s="31"/>
    </row>
    <row r="60" spans="1:8" s="258" customFormat="1" ht="15" customHeight="1">
      <c r="A60" s="259"/>
      <c r="B60" s="31"/>
      <c r="C60" s="31"/>
      <c r="D60" s="31"/>
      <c r="E60" s="31"/>
      <c r="F60" s="31"/>
      <c r="G60" s="31"/>
      <c r="H60" s="31"/>
    </row>
    <row r="61" spans="1:8" s="258" customFormat="1" ht="15" customHeight="1">
      <c r="A61" s="259"/>
      <c r="B61" s="31"/>
      <c r="C61" s="31"/>
      <c r="D61" s="31"/>
      <c r="E61" s="31"/>
      <c r="F61" s="31"/>
      <c r="G61" s="31"/>
      <c r="H61" s="31"/>
    </row>
    <row r="62" spans="1:8" s="258" customFormat="1" ht="15" customHeight="1">
      <c r="A62" s="259"/>
      <c r="B62" s="31"/>
      <c r="C62" s="31"/>
      <c r="D62" s="31"/>
      <c r="E62" s="31"/>
      <c r="F62" s="31"/>
      <c r="G62" s="31"/>
      <c r="H62" s="31"/>
    </row>
    <row r="63" spans="1:8" s="258" customFormat="1" ht="15" customHeight="1">
      <c r="A63" s="259"/>
      <c r="B63" s="31"/>
      <c r="C63" s="31"/>
      <c r="D63" s="31"/>
      <c r="E63" s="31"/>
      <c r="F63" s="31"/>
      <c r="G63" s="31"/>
      <c r="H63" s="31"/>
    </row>
    <row r="64" spans="1:8" s="258" customFormat="1" ht="15" customHeight="1">
      <c r="A64" s="259"/>
      <c r="B64" s="31"/>
      <c r="C64" s="31"/>
      <c r="D64" s="31"/>
      <c r="E64" s="31"/>
      <c r="F64" s="31"/>
      <c r="G64" s="31"/>
      <c r="H64" s="31"/>
    </row>
    <row r="65" spans="1:8" s="258" customFormat="1" ht="15" customHeight="1">
      <c r="A65" s="259"/>
      <c r="B65" s="31"/>
      <c r="C65" s="31"/>
      <c r="D65" s="31"/>
      <c r="E65" s="31"/>
      <c r="F65" s="31"/>
      <c r="G65" s="31"/>
      <c r="H65" s="31"/>
    </row>
    <row r="66" spans="1:8" s="258" customFormat="1" ht="15" customHeight="1">
      <c r="A66" s="259"/>
      <c r="B66" s="31"/>
      <c r="C66" s="31"/>
      <c r="D66" s="31"/>
      <c r="E66" s="31"/>
      <c r="F66" s="31"/>
      <c r="G66" s="31"/>
      <c r="H66" s="31"/>
    </row>
    <row r="67" spans="1:8" s="258" customFormat="1" ht="15" customHeight="1">
      <c r="A67" s="259"/>
      <c r="B67" s="31"/>
      <c r="C67" s="31"/>
      <c r="D67" s="31"/>
      <c r="E67" s="31"/>
      <c r="F67" s="31"/>
      <c r="G67" s="31"/>
      <c r="H67" s="31"/>
    </row>
    <row r="68" spans="1:8" s="258" customFormat="1" ht="15" customHeight="1">
      <c r="A68" s="259"/>
      <c r="B68" s="31"/>
      <c r="C68" s="31"/>
      <c r="D68" s="31"/>
      <c r="E68" s="31"/>
      <c r="F68" s="31"/>
      <c r="G68" s="31"/>
      <c r="H68" s="31"/>
    </row>
    <row r="69" spans="1:8" s="258" customFormat="1" ht="15" customHeight="1">
      <c r="A69" s="259"/>
      <c r="B69" s="31"/>
      <c r="C69" s="31"/>
      <c r="D69" s="31"/>
      <c r="E69" s="31"/>
      <c r="F69" s="31"/>
      <c r="G69" s="31"/>
      <c r="H69" s="31"/>
    </row>
    <row r="70" spans="1:8" s="258" customFormat="1" ht="15" customHeight="1">
      <c r="A70" s="259"/>
      <c r="B70" s="31"/>
      <c r="C70" s="31"/>
      <c r="D70" s="31"/>
      <c r="E70" s="31"/>
      <c r="F70" s="31"/>
      <c r="G70" s="31"/>
      <c r="H70" s="31"/>
    </row>
    <row r="71" spans="1:8" s="258" customFormat="1" ht="15" customHeight="1">
      <c r="A71" s="259"/>
      <c r="B71" s="31"/>
      <c r="C71" s="31"/>
      <c r="D71" s="31"/>
      <c r="E71" s="31"/>
      <c r="F71" s="31"/>
      <c r="G71" s="31"/>
      <c r="H71" s="31"/>
    </row>
    <row r="72" spans="1:8" s="258" customFormat="1" ht="15" customHeight="1">
      <c r="A72" s="259"/>
      <c r="B72" s="31"/>
      <c r="C72" s="31"/>
      <c r="D72" s="31"/>
      <c r="E72" s="31"/>
      <c r="F72" s="31"/>
      <c r="G72" s="31"/>
      <c r="H72" s="31"/>
    </row>
    <row r="73" spans="1:8" s="258" customFormat="1" ht="15" customHeight="1">
      <c r="A73" s="259"/>
      <c r="B73" s="31"/>
      <c r="C73" s="31"/>
      <c r="D73" s="31"/>
      <c r="E73" s="31"/>
      <c r="F73" s="31"/>
      <c r="G73" s="31"/>
      <c r="H73" s="31"/>
    </row>
    <row r="74" spans="1:8" s="258" customFormat="1" ht="15" customHeight="1">
      <c r="A74" s="259"/>
      <c r="B74" s="31"/>
      <c r="C74" s="31"/>
      <c r="D74" s="31"/>
      <c r="E74" s="31"/>
      <c r="F74" s="31"/>
      <c r="G74" s="31"/>
      <c r="H74" s="31"/>
    </row>
    <row r="75" spans="1:8" s="258" customFormat="1" ht="15" customHeight="1">
      <c r="A75" s="259"/>
      <c r="B75" s="31"/>
      <c r="C75" s="31"/>
      <c r="D75" s="31"/>
      <c r="E75" s="31"/>
      <c r="F75" s="31"/>
      <c r="G75" s="31"/>
      <c r="H75" s="31"/>
    </row>
    <row r="76" spans="1:8" s="258" customFormat="1" ht="15" customHeight="1">
      <c r="A76" s="259"/>
      <c r="B76" s="31"/>
      <c r="C76" s="31"/>
      <c r="D76" s="31"/>
      <c r="E76" s="31"/>
      <c r="F76" s="31"/>
      <c r="G76" s="31"/>
      <c r="H76" s="31"/>
    </row>
    <row r="77" spans="1:8" s="258" customFormat="1" ht="15" customHeight="1">
      <c r="A77" s="259"/>
      <c r="B77" s="31"/>
      <c r="C77" s="31"/>
      <c r="D77" s="31"/>
      <c r="E77" s="31"/>
      <c r="F77" s="31"/>
      <c r="G77" s="31"/>
      <c r="H77" s="31"/>
    </row>
  </sheetData>
  <customSheetViews>
    <customSheetView guid="{7AEBF0C5-8149-4E3C-AD6E-EA586E9CAE29}" scale="90" showPageBreaks="1" fitToPage="1" printArea="1" hiddenColumns="1" topLeftCell="B58">
      <selection activeCell="B70" sqref="B70"/>
      <rowBreaks count="1" manualBreakCount="1">
        <brk id="52" min="1" max="8" man="1"/>
      </rowBreaks>
      <pageMargins left="0.39370078740157483" right="0.39370078740157483" top="0.39370078740157483" bottom="0.39370078740157483" header="0.51181102362204722" footer="0.51181102362204722"/>
      <pageSetup scale="74" fitToHeight="0" orientation="portrait" r:id="rId1"/>
      <headerFooter alignWithMargins="0"/>
    </customSheetView>
    <customSheetView guid="{6DAC9F00-70BA-4F05-ACC4-6962A67EAE0E}" showAutoFilter="1" hiddenRows="1" topLeftCell="A29">
      <selection activeCell="C53" sqref="C53"/>
      <pageMargins left="0.39370078740157483" right="0.39370078740157483" top="0.39370078740157483" bottom="0.39370078740157483" header="0.51181102362204722" footer="0.51181102362204722"/>
      <pageSetup scale="85" orientation="portrait" r:id="rId2"/>
      <headerFooter alignWithMargins="0"/>
      <autoFilter ref="B1"/>
    </customSheetView>
    <customSheetView guid="{393A5D01-195C-4235-B9AD-3B1B3031B186}" showPageBreaks="1" hiddenRow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3"/>
      <headerFooter alignWithMargins="0"/>
    </customSheetView>
    <customSheetView guid="{26A92FCC-B791-423F-B5F8-96704230A5BC}" showPageBreaks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4"/>
      <headerFooter alignWithMargins="0"/>
    </customSheetView>
  </customSheetViews>
  <mergeCells count="2">
    <mergeCell ref="B2:E2"/>
    <mergeCell ref="G2:H2"/>
  </mergeCells>
  <phoneticPr fontId="5" type="noConversion"/>
  <pageMargins left="0.19685039370078741" right="0.19685039370078741" top="0.39370078740157483" bottom="0.39370078740157483" header="0.51181102362204722" footer="0.51181102362204722"/>
  <pageSetup scale="75" fitToHeight="0" orientation="portrait" r:id="rId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7">
    <tabColor theme="0"/>
    <pageSetUpPr fitToPage="1"/>
  </sheetPr>
  <dimension ref="A1:P17"/>
  <sheetViews>
    <sheetView view="pageBreakPreview" zoomScaleNormal="100" zoomScaleSheetLayoutView="100" workbookViewId="0">
      <selection activeCell="F29" sqref="F29"/>
    </sheetView>
  </sheetViews>
  <sheetFormatPr baseColWidth="10" defaultColWidth="11.5703125" defaultRowHeight="15" customHeight="1"/>
  <cols>
    <col min="1" max="1" width="37.5703125" style="1" bestFit="1" customWidth="1"/>
    <col min="2" max="5" width="11.42578125" style="24" bestFit="1" customWidth="1"/>
    <col min="6" max="6" width="9.140625" style="24" customWidth="1"/>
    <col min="7" max="8" width="11.42578125" style="24" bestFit="1" customWidth="1"/>
    <col min="9" max="15" width="11.5703125" style="24"/>
    <col min="16" max="16384" width="11.5703125" style="2"/>
  </cols>
  <sheetData>
    <row r="1" spans="1:16" ht="12.75">
      <c r="A1" s="78" t="s">
        <v>306</v>
      </c>
      <c r="B1" s="75"/>
      <c r="C1" s="75"/>
      <c r="D1" s="75"/>
      <c r="E1" s="75"/>
      <c r="F1" s="75"/>
      <c r="G1" s="75"/>
      <c r="H1" s="75"/>
    </row>
    <row r="2" spans="1:16" s="5" customFormat="1" ht="13.9" customHeight="1">
      <c r="A2" s="96"/>
      <c r="B2" s="242" t="s">
        <v>106</v>
      </c>
      <c r="C2" s="244"/>
      <c r="D2" s="244"/>
      <c r="E2" s="244"/>
      <c r="F2" s="104" t="s">
        <v>342</v>
      </c>
      <c r="G2" s="240" t="s">
        <v>107</v>
      </c>
      <c r="H2" s="241"/>
      <c r="I2" s="27"/>
      <c r="J2" s="27"/>
      <c r="K2" s="27"/>
      <c r="L2" s="27"/>
      <c r="M2" s="27"/>
      <c r="N2" s="27"/>
      <c r="O2" s="27"/>
      <c r="P2" s="25"/>
    </row>
    <row r="3" spans="1:16" s="37" customFormat="1" ht="13.9" customHeight="1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  <c r="I3" s="92"/>
      <c r="J3" s="92"/>
      <c r="K3" s="92"/>
      <c r="L3" s="92"/>
      <c r="M3" s="92"/>
      <c r="N3" s="92"/>
      <c r="O3" s="92"/>
    </row>
    <row r="4" spans="1:16" s="5" customFormat="1" ht="13.9" customHeight="1" thickTop="1">
      <c r="A4" s="101" t="s">
        <v>249</v>
      </c>
      <c r="B4" s="81"/>
      <c r="C4" s="81"/>
      <c r="D4" s="81"/>
      <c r="E4" s="81"/>
      <c r="F4" s="81"/>
      <c r="G4" s="94"/>
      <c r="H4" s="99"/>
      <c r="I4" s="27"/>
      <c r="J4" s="27"/>
      <c r="K4" s="27"/>
      <c r="L4" s="27"/>
      <c r="M4" s="27"/>
      <c r="N4" s="27"/>
      <c r="O4" s="27"/>
      <c r="P4" s="25"/>
    </row>
    <row r="5" spans="1:16" s="5" customFormat="1" ht="13.9" customHeight="1">
      <c r="A5" s="102" t="s">
        <v>124</v>
      </c>
      <c r="B5" s="81">
        <v>48195.6</v>
      </c>
      <c r="C5" s="81">
        <v>38962.6</v>
      </c>
      <c r="D5" s="81">
        <v>40865.5</v>
      </c>
      <c r="E5" s="81">
        <v>41153.800000000003</v>
      </c>
      <c r="F5" s="81">
        <v>38331.4</v>
      </c>
      <c r="G5" s="94">
        <v>35927.300000000003</v>
      </c>
      <c r="H5" s="99">
        <v>35516.9</v>
      </c>
      <c r="I5" s="76"/>
      <c r="J5" s="72"/>
      <c r="K5" s="72"/>
      <c r="L5" s="72"/>
      <c r="M5" s="72"/>
      <c r="N5" s="72"/>
      <c r="O5" s="72"/>
      <c r="P5" s="25"/>
    </row>
    <row r="6" spans="1:16" s="5" customFormat="1" ht="13.9" customHeight="1">
      <c r="A6" s="102" t="s">
        <v>125</v>
      </c>
      <c r="B6" s="81">
        <v>3926</v>
      </c>
      <c r="C6" s="81">
        <v>4683.2000000000007</v>
      </c>
      <c r="D6" s="81">
        <v>8488.7999999999993</v>
      </c>
      <c r="E6" s="81">
        <v>4186.8999999999996</v>
      </c>
      <c r="F6" s="81">
        <v>2729.8</v>
      </c>
      <c r="G6" s="94">
        <v>1466</v>
      </c>
      <c r="H6" s="99">
        <v>1926.3</v>
      </c>
      <c r="I6" s="76"/>
      <c r="J6" s="72"/>
      <c r="K6" s="72"/>
      <c r="L6" s="72"/>
      <c r="M6" s="72"/>
      <c r="N6" s="72"/>
      <c r="O6" s="72"/>
      <c r="P6" s="25"/>
    </row>
    <row r="7" spans="1:16" s="5" customFormat="1" ht="14.45" customHeight="1" thickBot="1">
      <c r="A7" s="103" t="s">
        <v>250</v>
      </c>
      <c r="B7" s="82">
        <f t="shared" ref="B7:H7" si="0">SUM(B5:B6)</f>
        <v>52121.599999999999</v>
      </c>
      <c r="C7" s="82">
        <f t="shared" si="0"/>
        <v>43645.8</v>
      </c>
      <c r="D7" s="82">
        <f t="shared" si="0"/>
        <v>49354.3</v>
      </c>
      <c r="E7" s="82">
        <f t="shared" si="0"/>
        <v>45340.700000000004</v>
      </c>
      <c r="F7" s="82">
        <f t="shared" si="0"/>
        <v>41061.200000000004</v>
      </c>
      <c r="G7" s="95">
        <f t="shared" si="0"/>
        <v>37393.300000000003</v>
      </c>
      <c r="H7" s="100">
        <f t="shared" si="0"/>
        <v>37443.200000000004</v>
      </c>
      <c r="I7" s="72"/>
      <c r="J7" s="72"/>
      <c r="K7" s="72"/>
      <c r="L7" s="72"/>
      <c r="M7" s="72"/>
      <c r="N7" s="72"/>
      <c r="O7" s="72"/>
      <c r="P7" s="25"/>
    </row>
    <row r="8" spans="1:16" ht="7.15" customHeight="1" thickTop="1">
      <c r="A8" s="67"/>
      <c r="B8" s="75"/>
      <c r="C8" s="75"/>
      <c r="D8" s="75"/>
      <c r="E8" s="75"/>
      <c r="F8" s="75"/>
      <c r="G8" s="75"/>
      <c r="H8" s="75"/>
    </row>
    <row r="9" spans="1:16" ht="15" customHeight="1">
      <c r="I9" s="2"/>
      <c r="J9" s="2"/>
      <c r="K9" s="2"/>
      <c r="L9" s="2"/>
      <c r="M9" s="2"/>
      <c r="N9" s="2"/>
      <c r="O9" s="2"/>
    </row>
    <row r="13" spans="1:16" ht="15" customHeight="1">
      <c r="A13" s="50"/>
      <c r="B13" s="51"/>
      <c r="C13" s="51"/>
      <c r="D13" s="51"/>
      <c r="E13" s="51"/>
      <c r="F13" s="51"/>
      <c r="G13" s="51"/>
      <c r="H13" s="51"/>
    </row>
    <row r="14" spans="1:16" ht="15" customHeight="1">
      <c r="A14" s="50"/>
      <c r="B14" s="51"/>
      <c r="C14" s="51"/>
      <c r="D14" s="51"/>
      <c r="E14" s="51"/>
      <c r="F14" s="51"/>
      <c r="G14" s="51"/>
      <c r="H14" s="51"/>
    </row>
    <row r="15" spans="1:16" ht="15" customHeight="1">
      <c r="A15" s="50"/>
      <c r="B15" s="51"/>
      <c r="C15" s="51"/>
      <c r="D15" s="51"/>
      <c r="E15" s="51"/>
      <c r="F15" s="51"/>
      <c r="G15" s="51"/>
      <c r="H15" s="51"/>
    </row>
    <row r="16" spans="1:16" ht="15" customHeight="1">
      <c r="A16" s="50"/>
      <c r="B16" s="51"/>
      <c r="C16" s="51"/>
      <c r="D16" s="51"/>
      <c r="E16" s="51"/>
      <c r="F16" s="51"/>
      <c r="G16" s="51"/>
      <c r="H16" s="51"/>
    </row>
    <row r="17" spans="1:8" ht="15" customHeight="1">
      <c r="A17" s="53"/>
      <c r="B17" s="51"/>
      <c r="C17" s="51"/>
      <c r="D17" s="51"/>
      <c r="E17" s="51"/>
      <c r="F17" s="51"/>
      <c r="G17" s="51"/>
      <c r="H17" s="51"/>
    </row>
  </sheetData>
  <customSheetViews>
    <customSheetView guid="{7AEBF0C5-8149-4E3C-AD6E-EA586E9CAE29}" scale="90" showPageBreaks="1" fitToPage="1" printArea="1" hiddenColumns="1" topLeftCell="B7">
      <selection activeCell="C22" sqref="C22"/>
      <pageMargins left="0.39370078740157483" right="0.39370078740157483" top="0.39370078740157483" bottom="0.39370078740157483" header="0.51181102362204722" footer="0.51181102362204722"/>
      <pageSetup fitToHeight="0" orientation="landscape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  <autoFilter ref="B1"/>
    </customSheetView>
    <customSheetView guid="{393A5D01-195C-4235-B9AD-3B1B3031B186}" showPageBreaks="1" showRuler="0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0" orientation="portrait" r:id="rId5"/>
  <headerFooter alignWithMargins="0"/>
  <colBreaks count="1" manualBreakCount="1">
    <brk id="8" max="1048575" man="1"/>
  </col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>
    <tabColor theme="0"/>
    <pageSetUpPr fitToPage="1"/>
  </sheetPr>
  <dimension ref="A1:K130"/>
  <sheetViews>
    <sheetView showGridLines="0" view="pageBreakPreview" zoomScaleNormal="100" zoomScaleSheetLayoutView="100" workbookViewId="0">
      <selection activeCell="K2" sqref="K2"/>
    </sheetView>
  </sheetViews>
  <sheetFormatPr baseColWidth="10" defaultColWidth="96" defaultRowHeight="12.75"/>
  <cols>
    <col min="1" max="1" width="38.5703125" style="17" bestFit="1" customWidth="1"/>
    <col min="2" max="10" width="8.7109375" style="28" customWidth="1"/>
    <col min="11" max="11" width="11.42578125" customWidth="1"/>
    <col min="12" max="12" width="9" style="17" bestFit="1" customWidth="1"/>
    <col min="13" max="16384" width="96" style="17"/>
  </cols>
  <sheetData>
    <row r="1" spans="1:10" s="16" customFormat="1">
      <c r="A1" s="162" t="s">
        <v>64</v>
      </c>
      <c r="B1" s="163"/>
      <c r="C1" s="163"/>
      <c r="D1" s="163"/>
      <c r="E1" s="162"/>
      <c r="F1" s="162"/>
      <c r="G1" s="162"/>
      <c r="H1" s="163"/>
      <c r="I1" s="163"/>
      <c r="J1" s="163"/>
    </row>
    <row r="2" spans="1:10" s="38" customFormat="1" ht="15" customHeight="1">
      <c r="A2" s="164"/>
      <c r="B2" s="247" t="s">
        <v>385</v>
      </c>
      <c r="C2" s="247"/>
      <c r="D2" s="248"/>
      <c r="E2" s="246" t="s">
        <v>378</v>
      </c>
      <c r="F2" s="247"/>
      <c r="G2" s="248"/>
      <c r="H2" s="247" t="s">
        <v>379</v>
      </c>
      <c r="I2" s="249"/>
      <c r="J2" s="249"/>
    </row>
    <row r="3" spans="1:10" ht="27.75" customHeight="1" thickBot="1">
      <c r="A3" s="165"/>
      <c r="B3" s="166" t="s">
        <v>52</v>
      </c>
      <c r="C3" s="166" t="s">
        <v>40</v>
      </c>
      <c r="D3" s="167" t="s">
        <v>191</v>
      </c>
      <c r="E3" s="168" t="s">
        <v>52</v>
      </c>
      <c r="F3" s="169" t="s">
        <v>40</v>
      </c>
      <c r="G3" s="170" t="s">
        <v>191</v>
      </c>
      <c r="H3" s="166" t="s">
        <v>52</v>
      </c>
      <c r="I3" s="166" t="s">
        <v>40</v>
      </c>
      <c r="J3" s="171" t="s">
        <v>191</v>
      </c>
    </row>
    <row r="4" spans="1:10" s="19" customFormat="1" ht="13.5" thickTop="1">
      <c r="A4" s="172" t="s">
        <v>351</v>
      </c>
      <c r="B4" s="173"/>
      <c r="C4" s="173"/>
      <c r="D4" s="167"/>
      <c r="E4" s="174"/>
      <c r="F4" s="175"/>
      <c r="G4" s="176"/>
      <c r="H4" s="173"/>
      <c r="I4" s="173"/>
      <c r="J4" s="173"/>
    </row>
    <row r="5" spans="1:10" s="19" customFormat="1">
      <c r="A5" s="172"/>
      <c r="B5" s="173"/>
      <c r="C5" s="173"/>
      <c r="D5" s="167"/>
      <c r="E5" s="174"/>
      <c r="F5" s="175"/>
      <c r="G5" s="176"/>
      <c r="H5" s="173"/>
      <c r="I5" s="173"/>
      <c r="J5" s="173"/>
    </row>
    <row r="6" spans="1:10" s="19" customFormat="1">
      <c r="A6" s="177" t="s">
        <v>79</v>
      </c>
      <c r="B6" s="178"/>
      <c r="C6" s="178"/>
      <c r="D6" s="179"/>
      <c r="E6" s="180"/>
      <c r="F6" s="178"/>
      <c r="G6" s="179"/>
      <c r="H6" s="181"/>
      <c r="I6" s="181"/>
      <c r="J6" s="181"/>
    </row>
    <row r="7" spans="1:10" s="19" customFormat="1" ht="7.15" customHeight="1">
      <c r="A7" s="177"/>
      <c r="B7" s="178"/>
      <c r="C7" s="178"/>
      <c r="D7" s="179"/>
      <c r="E7" s="180"/>
      <c r="F7" s="178"/>
      <c r="G7" s="179"/>
      <c r="H7" s="181"/>
      <c r="I7" s="181"/>
      <c r="J7" s="181"/>
    </row>
    <row r="8" spans="1:10" s="19" customFormat="1" ht="12.75" customHeight="1">
      <c r="A8" s="182" t="s">
        <v>53</v>
      </c>
      <c r="B8" s="178"/>
      <c r="C8" s="178"/>
      <c r="D8" s="179"/>
      <c r="E8" s="180"/>
      <c r="F8" s="178"/>
      <c r="G8" s="179"/>
      <c r="H8" s="181"/>
      <c r="I8" s="181"/>
      <c r="J8" s="181"/>
    </row>
    <row r="9" spans="1:10" s="19" customFormat="1">
      <c r="A9" s="183" t="s">
        <v>80</v>
      </c>
      <c r="B9" s="72">
        <v>101.8</v>
      </c>
      <c r="C9" s="72">
        <v>0</v>
      </c>
      <c r="D9" s="184">
        <v>101.8</v>
      </c>
      <c r="E9" s="72">
        <v>103.5</v>
      </c>
      <c r="F9" s="72">
        <v>0</v>
      </c>
      <c r="G9" s="184">
        <v>103.5</v>
      </c>
      <c r="H9" s="84">
        <v>1.7000000000000028</v>
      </c>
      <c r="I9" s="72">
        <v>0</v>
      </c>
      <c r="J9" s="72">
        <v>1.7000000000000028</v>
      </c>
    </row>
    <row r="10" spans="1:10" s="19" customFormat="1">
      <c r="A10" s="183" t="s">
        <v>83</v>
      </c>
      <c r="B10" s="72">
        <v>366.09999999999997</v>
      </c>
      <c r="C10" s="72">
        <v>16</v>
      </c>
      <c r="D10" s="184">
        <v>382.09999999999997</v>
      </c>
      <c r="E10" s="72">
        <v>365.1</v>
      </c>
      <c r="F10" s="72">
        <v>22</v>
      </c>
      <c r="G10" s="184">
        <v>387.1</v>
      </c>
      <c r="H10" s="84">
        <v>-0.99999999999994316</v>
      </c>
      <c r="I10" s="72">
        <v>6</v>
      </c>
      <c r="J10" s="72">
        <v>5.0000000000000568</v>
      </c>
    </row>
    <row r="11" spans="1:10" s="19" customFormat="1">
      <c r="A11" s="183" t="s">
        <v>104</v>
      </c>
      <c r="B11" s="72">
        <v>22</v>
      </c>
      <c r="C11" s="72">
        <v>10</v>
      </c>
      <c r="D11" s="184">
        <v>32</v>
      </c>
      <c r="E11" s="72">
        <v>24.5</v>
      </c>
      <c r="F11" s="72">
        <v>10</v>
      </c>
      <c r="G11" s="184">
        <v>34.5</v>
      </c>
      <c r="H11" s="84">
        <v>2.5</v>
      </c>
      <c r="I11" s="72">
        <v>0</v>
      </c>
      <c r="J11" s="72">
        <v>2.5</v>
      </c>
    </row>
    <row r="12" spans="1:10" s="19" customFormat="1">
      <c r="A12" s="183" t="s">
        <v>82</v>
      </c>
      <c r="B12" s="72">
        <v>398</v>
      </c>
      <c r="C12" s="72">
        <v>20</v>
      </c>
      <c r="D12" s="184">
        <v>418</v>
      </c>
      <c r="E12" s="72">
        <v>433</v>
      </c>
      <c r="F12" s="72">
        <v>26</v>
      </c>
      <c r="G12" s="184">
        <v>459</v>
      </c>
      <c r="H12" s="84">
        <v>35</v>
      </c>
      <c r="I12" s="72">
        <v>6</v>
      </c>
      <c r="J12" s="72">
        <v>41</v>
      </c>
    </row>
    <row r="13" spans="1:10" s="186" customFormat="1">
      <c r="A13" s="172" t="s">
        <v>54</v>
      </c>
      <c r="B13" s="59">
        <v>0</v>
      </c>
      <c r="C13" s="59">
        <v>0</v>
      </c>
      <c r="D13" s="185"/>
      <c r="E13" s="59"/>
      <c r="F13" s="59"/>
      <c r="G13" s="185"/>
      <c r="H13" s="85">
        <v>0</v>
      </c>
      <c r="I13" s="59">
        <v>0</v>
      </c>
      <c r="J13" s="59"/>
    </row>
    <row r="14" spans="1:10" s="19" customFormat="1">
      <c r="A14" s="183" t="s">
        <v>98</v>
      </c>
      <c r="B14" s="72">
        <v>31</v>
      </c>
      <c r="C14" s="72">
        <v>0</v>
      </c>
      <c r="D14" s="184">
        <v>31</v>
      </c>
      <c r="E14" s="72">
        <v>32</v>
      </c>
      <c r="F14" s="72">
        <v>0</v>
      </c>
      <c r="G14" s="184">
        <v>32</v>
      </c>
      <c r="H14" s="84">
        <v>1</v>
      </c>
      <c r="I14" s="72">
        <v>0</v>
      </c>
      <c r="J14" s="72">
        <v>1</v>
      </c>
    </row>
    <row r="15" spans="1:10" s="19" customFormat="1">
      <c r="A15" s="183" t="s">
        <v>99</v>
      </c>
      <c r="B15" s="72">
        <v>4</v>
      </c>
      <c r="C15" s="72">
        <v>0</v>
      </c>
      <c r="D15" s="184">
        <v>4</v>
      </c>
      <c r="E15" s="72">
        <v>4.3</v>
      </c>
      <c r="F15" s="72">
        <v>0</v>
      </c>
      <c r="G15" s="184">
        <v>4.3</v>
      </c>
      <c r="H15" s="84">
        <v>0.29999999999999982</v>
      </c>
      <c r="I15" s="72">
        <v>0</v>
      </c>
      <c r="J15" s="72">
        <v>0.29999999999999982</v>
      </c>
    </row>
    <row r="16" spans="1:10" s="19" customFormat="1">
      <c r="A16" s="183" t="s">
        <v>105</v>
      </c>
      <c r="B16" s="72">
        <v>2</v>
      </c>
      <c r="C16" s="72">
        <v>0</v>
      </c>
      <c r="D16" s="184">
        <v>2</v>
      </c>
      <c r="E16" s="72">
        <v>2</v>
      </c>
      <c r="F16" s="72">
        <v>0</v>
      </c>
      <c r="G16" s="184">
        <v>2</v>
      </c>
      <c r="H16" s="84">
        <v>0</v>
      </c>
      <c r="I16" s="72">
        <v>0</v>
      </c>
      <c r="J16" s="72">
        <v>0</v>
      </c>
    </row>
    <row r="17" spans="1:10" s="19" customFormat="1">
      <c r="A17" s="183" t="s">
        <v>81</v>
      </c>
      <c r="B17" s="72">
        <v>32</v>
      </c>
      <c r="C17" s="72">
        <v>0</v>
      </c>
      <c r="D17" s="184">
        <v>32</v>
      </c>
      <c r="E17" s="72">
        <v>33</v>
      </c>
      <c r="F17" s="72">
        <v>0</v>
      </c>
      <c r="G17" s="184">
        <v>33</v>
      </c>
      <c r="H17" s="84">
        <v>1</v>
      </c>
      <c r="I17" s="72">
        <v>0</v>
      </c>
      <c r="J17" s="72">
        <v>1</v>
      </c>
    </row>
    <row r="18" spans="1:10" s="186" customFormat="1">
      <c r="A18" s="172" t="s">
        <v>251</v>
      </c>
      <c r="B18" s="83">
        <v>956.9</v>
      </c>
      <c r="C18" s="83">
        <v>46</v>
      </c>
      <c r="D18" s="190">
        <v>1002.9</v>
      </c>
      <c r="E18" s="83">
        <v>997.4</v>
      </c>
      <c r="F18" s="83">
        <v>58</v>
      </c>
      <c r="G18" s="190">
        <v>1055.4000000000001</v>
      </c>
      <c r="H18" s="191">
        <v>40.500000000000057</v>
      </c>
      <c r="I18" s="83">
        <v>12</v>
      </c>
      <c r="J18" s="83">
        <v>52.500000000000057</v>
      </c>
    </row>
    <row r="19" spans="1:10" s="19" customFormat="1">
      <c r="A19" s="183"/>
      <c r="B19" s="72"/>
      <c r="C19" s="72"/>
      <c r="D19" s="184"/>
      <c r="E19" s="72"/>
      <c r="F19" s="72"/>
      <c r="G19" s="184"/>
      <c r="H19" s="84"/>
      <c r="I19" s="72"/>
      <c r="J19" s="72"/>
    </row>
    <row r="20" spans="1:10" s="19" customFormat="1">
      <c r="A20" s="172" t="s">
        <v>96</v>
      </c>
      <c r="B20" s="72"/>
      <c r="C20" s="72"/>
      <c r="D20" s="184"/>
      <c r="E20" s="72"/>
      <c r="F20" s="72"/>
      <c r="G20" s="184"/>
      <c r="H20" s="84"/>
      <c r="I20" s="72"/>
      <c r="J20" s="72"/>
    </row>
    <row r="21" spans="1:10" s="19" customFormat="1">
      <c r="A21" s="183" t="s">
        <v>97</v>
      </c>
      <c r="B21" s="72">
        <v>5592.9</v>
      </c>
      <c r="C21" s="72">
        <v>19.5</v>
      </c>
      <c r="D21" s="184">
        <v>5612.4</v>
      </c>
      <c r="E21" s="72">
        <v>5647.2000000000007</v>
      </c>
      <c r="F21" s="72">
        <v>19.5</v>
      </c>
      <c r="G21" s="184">
        <v>5666.7000000000007</v>
      </c>
      <c r="H21" s="84">
        <v>54.300000000001091</v>
      </c>
      <c r="I21" s="72">
        <v>0</v>
      </c>
      <c r="J21" s="72">
        <v>54.300000000001091</v>
      </c>
    </row>
    <row r="22" spans="1:10" s="19" customFormat="1">
      <c r="A22" s="183" t="s">
        <v>84</v>
      </c>
      <c r="B22" s="72">
        <v>2695.5</v>
      </c>
      <c r="C22" s="72">
        <v>2</v>
      </c>
      <c r="D22" s="184">
        <v>2697.5</v>
      </c>
      <c r="E22" s="72">
        <v>2691.3</v>
      </c>
      <c r="F22" s="72">
        <v>5</v>
      </c>
      <c r="G22" s="184">
        <v>2696.3</v>
      </c>
      <c r="H22" s="84">
        <v>-4.1999999999998181</v>
      </c>
      <c r="I22" s="72">
        <v>3</v>
      </c>
      <c r="J22" s="72">
        <v>-1.1999999999998181</v>
      </c>
    </row>
    <row r="23" spans="1:10" s="186" customFormat="1">
      <c r="A23" s="172" t="s">
        <v>252</v>
      </c>
      <c r="B23" s="83">
        <v>8288.4</v>
      </c>
      <c r="C23" s="83">
        <v>21.5</v>
      </c>
      <c r="D23" s="190">
        <v>8309.9</v>
      </c>
      <c r="E23" s="83">
        <v>8338.5</v>
      </c>
      <c r="F23" s="83">
        <v>24.5</v>
      </c>
      <c r="G23" s="190">
        <v>8363</v>
      </c>
      <c r="H23" s="191">
        <v>50.100000000001273</v>
      </c>
      <c r="I23" s="83">
        <v>3</v>
      </c>
      <c r="J23" s="83">
        <v>53.100000000001273</v>
      </c>
    </row>
    <row r="24" spans="1:10" s="19" customFormat="1">
      <c r="A24" s="183"/>
      <c r="B24" s="72"/>
      <c r="C24" s="72"/>
      <c r="D24" s="184"/>
      <c r="E24" s="72"/>
      <c r="F24" s="72"/>
      <c r="G24" s="184"/>
      <c r="H24" s="84"/>
      <c r="I24" s="72"/>
      <c r="J24" s="72"/>
    </row>
    <row r="25" spans="1:10" s="19" customFormat="1">
      <c r="A25" s="172" t="s">
        <v>189</v>
      </c>
      <c r="B25" s="72"/>
      <c r="C25" s="72"/>
      <c r="D25" s="184"/>
      <c r="E25" s="72"/>
      <c r="F25" s="72"/>
      <c r="G25" s="184"/>
      <c r="H25" s="84"/>
      <c r="I25" s="72"/>
      <c r="J25" s="72"/>
    </row>
    <row r="26" spans="1:10" s="19" customFormat="1">
      <c r="A26" s="183" t="s">
        <v>85</v>
      </c>
      <c r="B26" s="72">
        <v>500.2</v>
      </c>
      <c r="C26" s="72">
        <v>4</v>
      </c>
      <c r="D26" s="184">
        <v>504.2</v>
      </c>
      <c r="E26" s="72">
        <v>500.2</v>
      </c>
      <c r="F26" s="72">
        <v>6</v>
      </c>
      <c r="G26" s="184">
        <v>506.2</v>
      </c>
      <c r="H26" s="84">
        <v>0</v>
      </c>
      <c r="I26" s="72">
        <v>2</v>
      </c>
      <c r="J26" s="72">
        <v>2</v>
      </c>
    </row>
    <row r="27" spans="1:10" s="19" customFormat="1">
      <c r="A27" s="183" t="s">
        <v>88</v>
      </c>
      <c r="B27" s="72">
        <v>246.3</v>
      </c>
      <c r="C27" s="72">
        <v>12</v>
      </c>
      <c r="D27" s="184">
        <v>258.3</v>
      </c>
      <c r="E27" s="72">
        <v>248.3</v>
      </c>
      <c r="F27" s="72">
        <v>10</v>
      </c>
      <c r="G27" s="184">
        <v>258.3</v>
      </c>
      <c r="H27" s="84">
        <v>2</v>
      </c>
      <c r="I27" s="72">
        <v>-2</v>
      </c>
      <c r="J27" s="72">
        <v>0</v>
      </c>
    </row>
    <row r="28" spans="1:10" s="19" customFormat="1">
      <c r="A28" s="183" t="s">
        <v>87</v>
      </c>
      <c r="B28" s="72">
        <v>167.20000000000002</v>
      </c>
      <c r="C28" s="72">
        <v>9</v>
      </c>
      <c r="D28" s="184">
        <v>176.20000000000002</v>
      </c>
      <c r="E28" s="72">
        <v>168.2</v>
      </c>
      <c r="F28" s="72">
        <v>10</v>
      </c>
      <c r="G28" s="184">
        <v>178.2</v>
      </c>
      <c r="H28" s="84">
        <v>0.99999999999997158</v>
      </c>
      <c r="I28" s="72">
        <v>1</v>
      </c>
      <c r="J28" s="72">
        <v>1.9999999999999716</v>
      </c>
    </row>
    <row r="29" spans="1:10" s="19" customFormat="1">
      <c r="A29" s="183" t="s">
        <v>91</v>
      </c>
      <c r="B29" s="72">
        <v>654.19999999999993</v>
      </c>
      <c r="C29" s="72">
        <v>18</v>
      </c>
      <c r="D29" s="184">
        <v>672.19999999999993</v>
      </c>
      <c r="E29" s="72">
        <v>662.19999999999993</v>
      </c>
      <c r="F29" s="72">
        <v>19</v>
      </c>
      <c r="G29" s="184">
        <v>681.19999999999993</v>
      </c>
      <c r="H29" s="84">
        <v>8</v>
      </c>
      <c r="I29" s="72">
        <v>1</v>
      </c>
      <c r="J29" s="72">
        <v>9</v>
      </c>
    </row>
    <row r="30" spans="1:10" s="19" customFormat="1">
      <c r="A30" s="183" t="s">
        <v>89</v>
      </c>
      <c r="B30" s="72">
        <v>210.8</v>
      </c>
      <c r="C30" s="72">
        <v>1</v>
      </c>
      <c r="D30" s="184">
        <v>211.8</v>
      </c>
      <c r="E30" s="72">
        <v>209.8</v>
      </c>
      <c r="F30" s="72">
        <v>1</v>
      </c>
      <c r="G30" s="184">
        <v>210.8</v>
      </c>
      <c r="H30" s="84">
        <v>-1</v>
      </c>
      <c r="I30" s="72">
        <v>0</v>
      </c>
      <c r="J30" s="72">
        <v>-1</v>
      </c>
    </row>
    <row r="31" spans="1:10" s="19" customFormat="1">
      <c r="A31" s="183" t="s">
        <v>90</v>
      </c>
      <c r="B31" s="72">
        <v>466.79999999999995</v>
      </c>
      <c r="C31" s="72">
        <v>0</v>
      </c>
      <c r="D31" s="184">
        <v>466.79999999999995</v>
      </c>
      <c r="E31" s="72">
        <v>467.8</v>
      </c>
      <c r="F31" s="72">
        <v>0</v>
      </c>
      <c r="G31" s="184">
        <v>467.8</v>
      </c>
      <c r="H31" s="84">
        <v>1.0000000000000568</v>
      </c>
      <c r="I31" s="72">
        <v>0</v>
      </c>
      <c r="J31" s="72">
        <v>1.0000000000000568</v>
      </c>
    </row>
    <row r="32" spans="1:10" s="186" customFormat="1">
      <c r="A32" s="172" t="s">
        <v>253</v>
      </c>
      <c r="B32" s="83">
        <v>2245.5</v>
      </c>
      <c r="C32" s="83">
        <v>44</v>
      </c>
      <c r="D32" s="190">
        <v>2289.5</v>
      </c>
      <c r="E32" s="83">
        <v>2256.5</v>
      </c>
      <c r="F32" s="83">
        <v>46</v>
      </c>
      <c r="G32" s="190">
        <v>2302.5</v>
      </c>
      <c r="H32" s="191">
        <v>11.000000000000028</v>
      </c>
      <c r="I32" s="83">
        <v>2</v>
      </c>
      <c r="J32" s="83">
        <v>13.000000000000028</v>
      </c>
    </row>
    <row r="33" spans="1:10" s="19" customFormat="1">
      <c r="A33" s="183"/>
      <c r="B33" s="72"/>
      <c r="C33" s="72"/>
      <c r="D33" s="184"/>
      <c r="E33" s="72"/>
      <c r="F33" s="72"/>
      <c r="G33" s="184"/>
      <c r="H33" s="84"/>
      <c r="I33" s="72"/>
      <c r="J33" s="72"/>
    </row>
    <row r="34" spans="1:10" s="19" customFormat="1">
      <c r="A34" s="172" t="s">
        <v>368</v>
      </c>
      <c r="B34" s="72"/>
      <c r="C34" s="72"/>
      <c r="D34" s="184"/>
      <c r="E34" s="72"/>
      <c r="F34" s="72"/>
      <c r="G34" s="184"/>
      <c r="H34" s="84"/>
      <c r="I34" s="72"/>
      <c r="J34" s="72"/>
    </row>
    <row r="35" spans="1:10" s="19" customFormat="1">
      <c r="A35" s="183" t="s">
        <v>100</v>
      </c>
      <c r="B35" s="72">
        <v>74.899999999999991</v>
      </c>
      <c r="C35" s="72">
        <v>78.099999999999994</v>
      </c>
      <c r="D35" s="184">
        <v>153</v>
      </c>
      <c r="E35" s="72">
        <v>74</v>
      </c>
      <c r="F35" s="72">
        <v>81.8</v>
      </c>
      <c r="G35" s="184">
        <v>155.80000000000001</v>
      </c>
      <c r="H35" s="84">
        <v>-0.89999999999999147</v>
      </c>
      <c r="I35" s="72">
        <v>3.7000000000000028</v>
      </c>
      <c r="J35" s="72">
        <v>2.8000000000000114</v>
      </c>
    </row>
    <row r="36" spans="1:10" s="19" customFormat="1">
      <c r="A36" s="183" t="s">
        <v>102</v>
      </c>
      <c r="B36" s="72">
        <v>799.1</v>
      </c>
      <c r="C36" s="72">
        <v>130.44999999999999</v>
      </c>
      <c r="D36" s="184">
        <v>929.59999999999991</v>
      </c>
      <c r="E36" s="72">
        <v>803.90000000000009</v>
      </c>
      <c r="F36" s="72">
        <v>143.69999999999999</v>
      </c>
      <c r="G36" s="184">
        <v>947.60000000000014</v>
      </c>
      <c r="H36" s="84">
        <v>4.7500000000001137</v>
      </c>
      <c r="I36" s="72">
        <v>13.25</v>
      </c>
      <c r="J36" s="72">
        <v>18.000000000000114</v>
      </c>
    </row>
    <row r="37" spans="1:10" s="19" customFormat="1">
      <c r="A37" s="183" t="s">
        <v>371</v>
      </c>
      <c r="B37" s="72">
        <v>243.59999999999997</v>
      </c>
      <c r="C37" s="72">
        <v>58.8</v>
      </c>
      <c r="D37" s="184">
        <v>302.39999999999998</v>
      </c>
      <c r="E37" s="72">
        <v>239.89999999999998</v>
      </c>
      <c r="F37" s="72">
        <v>61.8</v>
      </c>
      <c r="G37" s="184">
        <v>301.7</v>
      </c>
      <c r="H37" s="84">
        <v>-3.6999999999999886</v>
      </c>
      <c r="I37" s="72">
        <v>3</v>
      </c>
      <c r="J37" s="72">
        <v>-0.69999999999998863</v>
      </c>
    </row>
    <row r="38" spans="1:10" s="19" customFormat="1">
      <c r="A38" s="183" t="s">
        <v>377</v>
      </c>
      <c r="B38" s="72">
        <v>210.8</v>
      </c>
      <c r="C38" s="72">
        <v>193.8</v>
      </c>
      <c r="D38" s="184">
        <v>404.6</v>
      </c>
      <c r="E38" s="72">
        <v>222.8</v>
      </c>
      <c r="F38" s="72">
        <v>209.8</v>
      </c>
      <c r="G38" s="184">
        <v>432.6</v>
      </c>
      <c r="H38" s="84">
        <v>12</v>
      </c>
      <c r="I38" s="72">
        <v>16</v>
      </c>
      <c r="J38" s="72">
        <v>28</v>
      </c>
    </row>
    <row r="39" spans="1:10" s="19" customFormat="1">
      <c r="A39" s="183" t="s">
        <v>375</v>
      </c>
      <c r="B39" s="72">
        <v>209.2</v>
      </c>
      <c r="C39" s="72">
        <v>56</v>
      </c>
      <c r="D39" s="184">
        <v>265.2</v>
      </c>
      <c r="E39" s="72">
        <v>226</v>
      </c>
      <c r="F39" s="72">
        <v>59</v>
      </c>
      <c r="G39" s="184">
        <v>285</v>
      </c>
      <c r="H39" s="84">
        <v>16.800000000000011</v>
      </c>
      <c r="I39" s="72">
        <v>3</v>
      </c>
      <c r="J39" s="72">
        <v>19.800000000000011</v>
      </c>
    </row>
    <row r="40" spans="1:10" s="186" customFormat="1">
      <c r="A40" s="172" t="s">
        <v>367</v>
      </c>
      <c r="B40" s="83">
        <v>1537.6</v>
      </c>
      <c r="C40" s="83">
        <v>517.15</v>
      </c>
      <c r="D40" s="190">
        <v>2054.7999999999997</v>
      </c>
      <c r="E40" s="83">
        <v>1566.6000000000001</v>
      </c>
      <c r="F40" s="83">
        <v>556.1</v>
      </c>
      <c r="G40" s="190">
        <v>2122.7000000000003</v>
      </c>
      <c r="H40" s="191">
        <v>28.950000000000145</v>
      </c>
      <c r="I40" s="83">
        <v>38.950000000000003</v>
      </c>
      <c r="J40" s="83">
        <v>67.900000000000148</v>
      </c>
    </row>
    <row r="41" spans="1:10" s="19" customFormat="1">
      <c r="A41" s="183"/>
      <c r="B41" s="72"/>
      <c r="C41" s="72"/>
      <c r="D41" s="184"/>
      <c r="E41" s="72"/>
      <c r="F41" s="72"/>
      <c r="G41" s="184"/>
      <c r="H41" s="84"/>
      <c r="I41" s="72"/>
      <c r="J41" s="72"/>
    </row>
    <row r="42" spans="1:10" s="19" customFormat="1">
      <c r="A42" s="172" t="s">
        <v>171</v>
      </c>
      <c r="B42" s="72"/>
      <c r="C42" s="72"/>
      <c r="D42" s="184"/>
      <c r="E42" s="72"/>
      <c r="F42" s="72"/>
      <c r="G42" s="184"/>
      <c r="H42" s="84"/>
      <c r="I42" s="72"/>
      <c r="J42" s="72"/>
    </row>
    <row r="43" spans="1:10" s="19" customFormat="1">
      <c r="A43" s="183" t="s">
        <v>92</v>
      </c>
      <c r="B43" s="72">
        <v>164.6</v>
      </c>
      <c r="C43" s="72">
        <v>3.8</v>
      </c>
      <c r="D43" s="184">
        <v>168.4</v>
      </c>
      <c r="E43" s="72">
        <v>165.6</v>
      </c>
      <c r="F43" s="72">
        <v>4.8</v>
      </c>
      <c r="G43" s="184">
        <v>170.4</v>
      </c>
      <c r="H43" s="84">
        <v>1</v>
      </c>
      <c r="I43" s="72">
        <v>1</v>
      </c>
      <c r="J43" s="72">
        <v>2</v>
      </c>
    </row>
    <row r="44" spans="1:10" s="19" customFormat="1">
      <c r="A44" s="183" t="s">
        <v>94</v>
      </c>
      <c r="B44" s="72">
        <v>58</v>
      </c>
      <c r="C44" s="72">
        <v>0</v>
      </c>
      <c r="D44" s="184">
        <v>58</v>
      </c>
      <c r="E44" s="72">
        <v>69</v>
      </c>
      <c r="F44" s="72">
        <v>0</v>
      </c>
      <c r="G44" s="184">
        <v>69</v>
      </c>
      <c r="H44" s="84">
        <v>11</v>
      </c>
      <c r="I44" s="72">
        <v>0</v>
      </c>
      <c r="J44" s="72">
        <v>11</v>
      </c>
    </row>
    <row r="45" spans="1:10" s="19" customFormat="1">
      <c r="A45" s="183" t="s">
        <v>363</v>
      </c>
      <c r="B45" s="72">
        <v>46.8</v>
      </c>
      <c r="C45" s="72">
        <v>0</v>
      </c>
      <c r="D45" s="184">
        <v>46.8</v>
      </c>
      <c r="E45" s="72">
        <v>51</v>
      </c>
      <c r="F45" s="72">
        <v>1</v>
      </c>
      <c r="G45" s="184">
        <v>52</v>
      </c>
      <c r="H45" s="84">
        <v>4.2000000000000028</v>
      </c>
      <c r="I45" s="72">
        <v>1</v>
      </c>
      <c r="J45" s="72">
        <v>5.2000000000000028</v>
      </c>
    </row>
    <row r="46" spans="1:10" s="19" customFormat="1">
      <c r="A46" s="183" t="s">
        <v>95</v>
      </c>
      <c r="B46" s="72">
        <v>242.3</v>
      </c>
      <c r="C46" s="72">
        <v>19.7</v>
      </c>
      <c r="D46" s="184">
        <v>262</v>
      </c>
      <c r="E46" s="72">
        <v>242.3</v>
      </c>
      <c r="F46" s="72">
        <v>19.7</v>
      </c>
      <c r="G46" s="184">
        <v>262</v>
      </c>
      <c r="H46" s="84">
        <v>0</v>
      </c>
      <c r="I46" s="72">
        <v>0</v>
      </c>
      <c r="J46" s="72">
        <v>0</v>
      </c>
    </row>
    <row r="47" spans="1:10" s="19" customFormat="1">
      <c r="A47" s="183" t="s">
        <v>93</v>
      </c>
      <c r="B47" s="72">
        <v>353.5</v>
      </c>
      <c r="C47" s="72">
        <v>2</v>
      </c>
      <c r="D47" s="184">
        <v>355.5</v>
      </c>
      <c r="E47" s="72">
        <v>373.8</v>
      </c>
      <c r="F47" s="72">
        <v>4</v>
      </c>
      <c r="G47" s="184">
        <v>377.8</v>
      </c>
      <c r="H47" s="84">
        <v>20.300000000000011</v>
      </c>
      <c r="I47" s="72">
        <v>2</v>
      </c>
      <c r="J47" s="72">
        <v>22.300000000000011</v>
      </c>
    </row>
    <row r="48" spans="1:10" s="19" customFormat="1">
      <c r="A48" s="183" t="s">
        <v>364</v>
      </c>
      <c r="B48" s="72">
        <v>91.8</v>
      </c>
      <c r="C48" s="72">
        <v>0</v>
      </c>
      <c r="D48" s="184">
        <v>91.8</v>
      </c>
      <c r="E48" s="72">
        <v>102</v>
      </c>
      <c r="F48" s="72">
        <v>0</v>
      </c>
      <c r="G48" s="184">
        <v>102</v>
      </c>
      <c r="H48" s="84">
        <v>10.200000000000003</v>
      </c>
      <c r="I48" s="72">
        <v>0</v>
      </c>
      <c r="J48" s="72">
        <v>10.200000000000003</v>
      </c>
    </row>
    <row r="49" spans="1:10" s="186" customFormat="1">
      <c r="A49" s="172" t="s">
        <v>254</v>
      </c>
      <c r="B49" s="83">
        <v>957</v>
      </c>
      <c r="C49" s="83">
        <v>25.5</v>
      </c>
      <c r="D49" s="190">
        <v>982.5</v>
      </c>
      <c r="E49" s="83">
        <v>1003.7</v>
      </c>
      <c r="F49" s="83">
        <v>29.5</v>
      </c>
      <c r="G49" s="190">
        <v>1033.2</v>
      </c>
      <c r="H49" s="191">
        <v>46.700000000000017</v>
      </c>
      <c r="I49" s="83">
        <v>4</v>
      </c>
      <c r="J49" s="83">
        <v>50.700000000000017</v>
      </c>
    </row>
    <row r="50" spans="1:10" s="19" customFormat="1">
      <c r="A50" s="183"/>
      <c r="B50" s="72"/>
      <c r="C50" s="72"/>
      <c r="D50" s="184"/>
      <c r="E50" s="72"/>
      <c r="F50" s="72"/>
      <c r="G50" s="184"/>
      <c r="H50" s="84"/>
      <c r="I50" s="72"/>
      <c r="J50" s="72"/>
    </row>
    <row r="51" spans="1:10" s="19" customFormat="1">
      <c r="A51" s="172" t="s">
        <v>369</v>
      </c>
      <c r="B51" s="72"/>
      <c r="C51" s="72"/>
      <c r="D51" s="184"/>
      <c r="E51" s="72"/>
      <c r="F51" s="72"/>
      <c r="G51" s="184"/>
      <c r="H51" s="84"/>
      <c r="I51" s="72"/>
      <c r="J51" s="72"/>
    </row>
    <row r="52" spans="1:10" s="19" customFormat="1">
      <c r="A52" s="183" t="s">
        <v>101</v>
      </c>
      <c r="B52" s="72">
        <v>82.3</v>
      </c>
      <c r="C52" s="72">
        <v>1</v>
      </c>
      <c r="D52" s="184">
        <v>83.3</v>
      </c>
      <c r="E52" s="72">
        <v>86.9</v>
      </c>
      <c r="F52" s="72">
        <v>5</v>
      </c>
      <c r="G52" s="184">
        <v>91.9</v>
      </c>
      <c r="H52" s="84">
        <v>4.6000000000000085</v>
      </c>
      <c r="I52" s="72">
        <v>4</v>
      </c>
      <c r="J52" s="72">
        <v>8.6000000000000085</v>
      </c>
    </row>
    <row r="53" spans="1:10" s="19" customFormat="1">
      <c r="A53" s="183" t="s">
        <v>370</v>
      </c>
      <c r="B53" s="72">
        <v>170.9</v>
      </c>
      <c r="C53" s="72">
        <v>0</v>
      </c>
      <c r="D53" s="184">
        <v>170.9</v>
      </c>
      <c r="E53" s="72">
        <v>177.2</v>
      </c>
      <c r="F53" s="72">
        <v>2</v>
      </c>
      <c r="G53" s="184">
        <v>179.2</v>
      </c>
      <c r="H53" s="84">
        <v>6.2999999999999829</v>
      </c>
      <c r="I53" s="72">
        <v>2</v>
      </c>
      <c r="J53" s="72">
        <v>8.2999999999999829</v>
      </c>
    </row>
    <row r="54" spans="1:10" s="19" customFormat="1">
      <c r="A54" s="183" t="s">
        <v>63</v>
      </c>
      <c r="B54" s="72">
        <v>457.8</v>
      </c>
      <c r="C54" s="72">
        <v>168</v>
      </c>
      <c r="D54" s="184">
        <v>625.79999999999995</v>
      </c>
      <c r="E54" s="72">
        <v>455.8</v>
      </c>
      <c r="F54" s="72">
        <v>280</v>
      </c>
      <c r="G54" s="184">
        <v>735.8</v>
      </c>
      <c r="H54" s="84">
        <v>-2</v>
      </c>
      <c r="I54" s="72">
        <v>112</v>
      </c>
      <c r="J54" s="72">
        <v>110</v>
      </c>
    </row>
    <row r="55" spans="1:10" s="186" customFormat="1">
      <c r="A55" s="172" t="s">
        <v>374</v>
      </c>
      <c r="B55" s="83">
        <v>711</v>
      </c>
      <c r="C55" s="83">
        <v>169</v>
      </c>
      <c r="D55" s="190">
        <v>880</v>
      </c>
      <c r="E55" s="83">
        <v>719.90000000000009</v>
      </c>
      <c r="F55" s="83">
        <v>287</v>
      </c>
      <c r="G55" s="190">
        <v>1006.9</v>
      </c>
      <c r="H55" s="191">
        <v>8.8999999999999915</v>
      </c>
      <c r="I55" s="83">
        <v>118</v>
      </c>
      <c r="J55" s="83">
        <v>126.89999999999999</v>
      </c>
    </row>
    <row r="56" spans="1:10" s="19" customFormat="1">
      <c r="A56" s="183"/>
      <c r="B56" s="72"/>
      <c r="C56" s="72"/>
      <c r="D56" s="184"/>
      <c r="E56" s="72"/>
      <c r="F56" s="72"/>
      <c r="G56" s="184"/>
      <c r="H56" s="84"/>
      <c r="I56" s="72"/>
      <c r="J56" s="72"/>
    </row>
    <row r="57" spans="1:10" s="19" customFormat="1">
      <c r="A57" s="172" t="s">
        <v>26</v>
      </c>
      <c r="B57" s="72"/>
      <c r="C57" s="72"/>
      <c r="D57" s="184"/>
      <c r="E57" s="72"/>
      <c r="F57" s="72"/>
      <c r="G57" s="184"/>
      <c r="H57" s="84"/>
      <c r="I57" s="72"/>
      <c r="J57" s="72"/>
    </row>
    <row r="58" spans="1:10" s="19" customFormat="1">
      <c r="A58" s="183" t="s">
        <v>225</v>
      </c>
      <c r="B58" s="72">
        <v>62</v>
      </c>
      <c r="C58" s="72">
        <v>3</v>
      </c>
      <c r="D58" s="184">
        <v>65</v>
      </c>
      <c r="E58" s="72">
        <v>63</v>
      </c>
      <c r="F58" s="72">
        <v>2</v>
      </c>
      <c r="G58" s="184">
        <v>65</v>
      </c>
      <c r="H58" s="84">
        <v>1</v>
      </c>
      <c r="I58" s="72">
        <v>-1</v>
      </c>
      <c r="J58" s="72">
        <v>0</v>
      </c>
    </row>
    <row r="59" spans="1:10" s="19" customFormat="1">
      <c r="A59" s="183" t="s">
        <v>359</v>
      </c>
      <c r="B59" s="72">
        <v>-30</v>
      </c>
      <c r="C59" s="72">
        <v>0</v>
      </c>
      <c r="D59" s="184">
        <v>-30</v>
      </c>
      <c r="E59" s="72">
        <v>-30</v>
      </c>
      <c r="F59" s="72">
        <v>0</v>
      </c>
      <c r="G59" s="184">
        <v>-30</v>
      </c>
      <c r="H59" s="84">
        <v>0</v>
      </c>
      <c r="I59" s="72">
        <v>0</v>
      </c>
      <c r="J59" s="72">
        <v>0</v>
      </c>
    </row>
    <row r="60" spans="1:10" s="186" customFormat="1">
      <c r="A60" s="172" t="s">
        <v>300</v>
      </c>
      <c r="B60" s="83">
        <v>32</v>
      </c>
      <c r="C60" s="83">
        <v>3</v>
      </c>
      <c r="D60" s="190">
        <v>35</v>
      </c>
      <c r="E60" s="83">
        <v>33</v>
      </c>
      <c r="F60" s="83">
        <v>2</v>
      </c>
      <c r="G60" s="190">
        <v>35</v>
      </c>
      <c r="H60" s="191">
        <v>1</v>
      </c>
      <c r="I60" s="83">
        <v>-1</v>
      </c>
      <c r="J60" s="83">
        <v>0</v>
      </c>
    </row>
    <row r="61" spans="1:10" s="19" customFormat="1">
      <c r="A61" s="183"/>
      <c r="B61" s="72"/>
      <c r="C61" s="72"/>
      <c r="D61" s="184"/>
      <c r="E61" s="72"/>
      <c r="F61" s="72"/>
      <c r="G61" s="184"/>
      <c r="H61" s="84"/>
      <c r="I61" s="72"/>
      <c r="J61" s="72"/>
    </row>
    <row r="62" spans="1:10" s="19" customFormat="1">
      <c r="A62" s="172" t="s">
        <v>168</v>
      </c>
      <c r="B62" s="72"/>
      <c r="C62" s="72"/>
      <c r="D62" s="184"/>
      <c r="E62" s="72"/>
      <c r="F62" s="72"/>
      <c r="G62" s="184"/>
      <c r="H62" s="84"/>
      <c r="I62" s="72"/>
      <c r="J62" s="72"/>
    </row>
    <row r="63" spans="1:10" s="19" customFormat="1">
      <c r="A63" s="183" t="s">
        <v>41</v>
      </c>
      <c r="B63" s="72">
        <v>410.70000000000005</v>
      </c>
      <c r="C63" s="72">
        <v>0</v>
      </c>
      <c r="D63" s="184">
        <v>410.70000000000005</v>
      </c>
      <c r="E63" s="72">
        <v>418.3</v>
      </c>
      <c r="F63" s="72">
        <v>4</v>
      </c>
      <c r="G63" s="184">
        <v>422.3</v>
      </c>
      <c r="H63" s="84">
        <v>7.5999999999999659</v>
      </c>
      <c r="I63" s="72">
        <v>4</v>
      </c>
      <c r="J63" s="72">
        <v>11.599999999999966</v>
      </c>
    </row>
    <row r="64" spans="1:10" s="19" customFormat="1">
      <c r="A64" s="183" t="s">
        <v>71</v>
      </c>
      <c r="B64" s="72">
        <v>209.10000000000002</v>
      </c>
      <c r="C64" s="72">
        <v>0</v>
      </c>
      <c r="D64" s="184">
        <v>209.10000000000002</v>
      </c>
      <c r="E64" s="72">
        <v>212.8</v>
      </c>
      <c r="F64" s="72">
        <v>0</v>
      </c>
      <c r="G64" s="184">
        <v>212.8</v>
      </c>
      <c r="H64" s="84">
        <v>3.6999999999999886</v>
      </c>
      <c r="I64" s="72">
        <v>0</v>
      </c>
      <c r="J64" s="72">
        <v>3.6999999999999886</v>
      </c>
    </row>
    <row r="65" spans="1:10" s="19" customFormat="1">
      <c r="A65" s="183" t="s">
        <v>42</v>
      </c>
      <c r="B65" s="72">
        <v>469.9</v>
      </c>
      <c r="C65" s="72">
        <v>5</v>
      </c>
      <c r="D65" s="184">
        <v>474.9</v>
      </c>
      <c r="E65" s="72">
        <v>470.79999999999995</v>
      </c>
      <c r="F65" s="72">
        <v>5</v>
      </c>
      <c r="G65" s="184">
        <v>475.79999999999995</v>
      </c>
      <c r="H65" s="84">
        <v>0.89999999999997726</v>
      </c>
      <c r="I65" s="72">
        <v>0</v>
      </c>
      <c r="J65" s="72">
        <v>0.89999999999997726</v>
      </c>
    </row>
    <row r="66" spans="1:10" s="19" customFormat="1">
      <c r="A66" s="183" t="s">
        <v>43</v>
      </c>
      <c r="B66" s="72">
        <v>229.6</v>
      </c>
      <c r="C66" s="72">
        <v>0</v>
      </c>
      <c r="D66" s="184">
        <v>229.6</v>
      </c>
      <c r="E66" s="72">
        <v>231.1</v>
      </c>
      <c r="F66" s="72">
        <v>2</v>
      </c>
      <c r="G66" s="184">
        <v>233.1</v>
      </c>
      <c r="H66" s="84">
        <v>1.5</v>
      </c>
      <c r="I66" s="72">
        <v>2</v>
      </c>
      <c r="J66" s="72">
        <v>3.5</v>
      </c>
    </row>
    <row r="67" spans="1:10" s="19" customFormat="1">
      <c r="A67" s="183" t="s">
        <v>44</v>
      </c>
      <c r="B67" s="72">
        <v>258.60000000000002</v>
      </c>
      <c r="C67" s="72">
        <v>1</v>
      </c>
      <c r="D67" s="184">
        <v>259.60000000000002</v>
      </c>
      <c r="E67" s="72">
        <v>260.8</v>
      </c>
      <c r="F67" s="72">
        <v>5</v>
      </c>
      <c r="G67" s="184">
        <v>265.8</v>
      </c>
      <c r="H67" s="84">
        <v>2.1999999999999886</v>
      </c>
      <c r="I67" s="72">
        <v>4</v>
      </c>
      <c r="J67" s="72">
        <v>6.1999999999999886</v>
      </c>
    </row>
    <row r="68" spans="1:10" s="19" customFormat="1">
      <c r="A68" s="183" t="s">
        <v>72</v>
      </c>
      <c r="B68" s="72">
        <v>91.6</v>
      </c>
      <c r="C68" s="72">
        <v>5.5</v>
      </c>
      <c r="D68" s="184">
        <v>97.1</v>
      </c>
      <c r="E68" s="72">
        <v>108.2</v>
      </c>
      <c r="F68" s="72">
        <v>6</v>
      </c>
      <c r="G68" s="184">
        <v>114.2</v>
      </c>
      <c r="H68" s="84">
        <v>16.600000000000009</v>
      </c>
      <c r="I68" s="72">
        <v>0.5</v>
      </c>
      <c r="J68" s="72">
        <v>17.100000000000009</v>
      </c>
    </row>
    <row r="69" spans="1:10" s="19" customFormat="1">
      <c r="A69" s="183" t="s">
        <v>45</v>
      </c>
      <c r="B69" s="72">
        <v>501.5</v>
      </c>
      <c r="C69" s="72">
        <v>5</v>
      </c>
      <c r="D69" s="184">
        <v>506.5</v>
      </c>
      <c r="E69" s="72">
        <v>502.79999999999995</v>
      </c>
      <c r="F69" s="72">
        <v>7</v>
      </c>
      <c r="G69" s="184">
        <v>509.79999999999995</v>
      </c>
      <c r="H69" s="84">
        <v>1.2999999999999545</v>
      </c>
      <c r="I69" s="72">
        <v>2</v>
      </c>
      <c r="J69" s="72">
        <v>3.2999999999999545</v>
      </c>
    </row>
    <row r="70" spans="1:10" s="19" customFormat="1">
      <c r="A70" s="183" t="s">
        <v>46</v>
      </c>
      <c r="B70" s="72">
        <v>341.29999999999995</v>
      </c>
      <c r="C70" s="72">
        <v>0</v>
      </c>
      <c r="D70" s="184">
        <v>341.29999999999995</v>
      </c>
      <c r="E70" s="72">
        <v>356</v>
      </c>
      <c r="F70" s="72">
        <v>2</v>
      </c>
      <c r="G70" s="184">
        <v>358</v>
      </c>
      <c r="H70" s="84">
        <v>14.700000000000045</v>
      </c>
      <c r="I70" s="72">
        <v>2</v>
      </c>
      <c r="J70" s="72">
        <v>16.700000000000045</v>
      </c>
    </row>
    <row r="71" spans="1:10" s="19" customFormat="1">
      <c r="A71" s="183" t="s">
        <v>47</v>
      </c>
      <c r="B71" s="72">
        <v>122.7</v>
      </c>
      <c r="C71" s="72">
        <v>0</v>
      </c>
      <c r="D71" s="184">
        <v>122.7</v>
      </c>
      <c r="E71" s="72">
        <v>111.3</v>
      </c>
      <c r="F71" s="72">
        <v>1</v>
      </c>
      <c r="G71" s="184">
        <v>112.3</v>
      </c>
      <c r="H71" s="84">
        <v>-11.400000000000006</v>
      </c>
      <c r="I71" s="72">
        <v>1</v>
      </c>
      <c r="J71" s="72">
        <v>-10.400000000000006</v>
      </c>
    </row>
    <row r="72" spans="1:10" s="19" customFormat="1">
      <c r="A72" s="183" t="s">
        <v>48</v>
      </c>
      <c r="B72" s="72">
        <v>247.8</v>
      </c>
      <c r="C72" s="72">
        <v>1</v>
      </c>
      <c r="D72" s="184">
        <v>248.8</v>
      </c>
      <c r="E72" s="72">
        <v>258.8</v>
      </c>
      <c r="F72" s="72">
        <v>1</v>
      </c>
      <c r="G72" s="184">
        <v>259.8</v>
      </c>
      <c r="H72" s="84">
        <v>11</v>
      </c>
      <c r="I72" s="72">
        <v>0</v>
      </c>
      <c r="J72" s="72">
        <v>11</v>
      </c>
    </row>
    <row r="73" spans="1:10" s="19" customFormat="1">
      <c r="A73" s="183" t="s">
        <v>49</v>
      </c>
      <c r="B73" s="72">
        <v>434.20000000000005</v>
      </c>
      <c r="C73" s="72">
        <v>2</v>
      </c>
      <c r="D73" s="184">
        <v>436.20000000000005</v>
      </c>
      <c r="E73" s="72">
        <v>432.9</v>
      </c>
      <c r="F73" s="72">
        <v>3</v>
      </c>
      <c r="G73" s="184">
        <v>435.9</v>
      </c>
      <c r="H73" s="84">
        <v>-1.3000000000000682</v>
      </c>
      <c r="I73" s="72">
        <v>1</v>
      </c>
      <c r="J73" s="72">
        <v>-0.30000000000006821</v>
      </c>
    </row>
    <row r="74" spans="1:10" s="19" customFormat="1">
      <c r="A74" s="183" t="s">
        <v>50</v>
      </c>
      <c r="B74" s="72">
        <v>405.8</v>
      </c>
      <c r="C74" s="72">
        <v>3</v>
      </c>
      <c r="D74" s="184">
        <v>408.8</v>
      </c>
      <c r="E74" s="72">
        <v>407.8</v>
      </c>
      <c r="F74" s="72">
        <v>3</v>
      </c>
      <c r="G74" s="184">
        <v>410.8</v>
      </c>
      <c r="H74" s="84">
        <v>2</v>
      </c>
      <c r="I74" s="72">
        <v>0</v>
      </c>
      <c r="J74" s="72">
        <v>2</v>
      </c>
    </row>
    <row r="75" spans="1:10" s="19" customFormat="1">
      <c r="A75" s="183" t="s">
        <v>57</v>
      </c>
      <c r="B75" s="72">
        <v>662.59999999999991</v>
      </c>
      <c r="C75" s="72">
        <v>3</v>
      </c>
      <c r="D75" s="184">
        <v>665.59999999999991</v>
      </c>
      <c r="E75" s="72">
        <v>662.59999999999991</v>
      </c>
      <c r="F75" s="72">
        <v>4</v>
      </c>
      <c r="G75" s="184">
        <v>666.59999999999991</v>
      </c>
      <c r="H75" s="84">
        <v>0</v>
      </c>
      <c r="I75" s="72">
        <v>1</v>
      </c>
      <c r="J75" s="72">
        <v>1</v>
      </c>
    </row>
    <row r="76" spans="1:10" s="19" customFormat="1">
      <c r="A76" s="183" t="s">
        <v>58</v>
      </c>
      <c r="B76" s="72">
        <v>564.4</v>
      </c>
      <c r="C76" s="72">
        <v>1</v>
      </c>
      <c r="D76" s="184">
        <v>565.4</v>
      </c>
      <c r="E76" s="72">
        <v>565.20000000000005</v>
      </c>
      <c r="F76" s="72">
        <v>1</v>
      </c>
      <c r="G76" s="184">
        <v>566.20000000000005</v>
      </c>
      <c r="H76" s="84">
        <v>0.80000000000006821</v>
      </c>
      <c r="I76" s="72">
        <v>0</v>
      </c>
      <c r="J76" s="72">
        <v>0.80000000000006821</v>
      </c>
    </row>
    <row r="77" spans="1:10" s="19" customFormat="1">
      <c r="A77" s="183" t="s">
        <v>59</v>
      </c>
      <c r="B77" s="72">
        <v>241.5</v>
      </c>
      <c r="C77" s="72">
        <v>0</v>
      </c>
      <c r="D77" s="184">
        <v>241.5</v>
      </c>
      <c r="E77" s="72">
        <v>239.5</v>
      </c>
      <c r="F77" s="72">
        <v>0</v>
      </c>
      <c r="G77" s="184">
        <v>239.5</v>
      </c>
      <c r="H77" s="84">
        <v>-2</v>
      </c>
      <c r="I77" s="72">
        <v>0</v>
      </c>
      <c r="J77" s="72">
        <v>-2</v>
      </c>
    </row>
    <row r="78" spans="1:10" s="19" customFormat="1">
      <c r="A78" s="183" t="s">
        <v>60</v>
      </c>
      <c r="B78" s="72">
        <v>418.5</v>
      </c>
      <c r="C78" s="72">
        <v>1.7</v>
      </c>
      <c r="D78" s="184">
        <v>420.2</v>
      </c>
      <c r="E78" s="72">
        <v>410.4</v>
      </c>
      <c r="F78" s="72">
        <v>4</v>
      </c>
      <c r="G78" s="184">
        <v>414.4</v>
      </c>
      <c r="H78" s="84">
        <v>-8.1000000000000227</v>
      </c>
      <c r="I78" s="72">
        <v>2.2999999999999998</v>
      </c>
      <c r="J78" s="72">
        <v>-5.8000000000000229</v>
      </c>
    </row>
    <row r="79" spans="1:10" s="19" customFormat="1">
      <c r="A79" s="183" t="s">
        <v>73</v>
      </c>
      <c r="B79" s="72">
        <v>302.2</v>
      </c>
      <c r="C79" s="72">
        <v>1.9</v>
      </c>
      <c r="D79" s="184">
        <v>304.09999999999997</v>
      </c>
      <c r="E79" s="72">
        <v>302.59999999999997</v>
      </c>
      <c r="F79" s="72">
        <v>1.9</v>
      </c>
      <c r="G79" s="184">
        <v>304.49999999999994</v>
      </c>
      <c r="H79" s="84">
        <v>0.39999999999997726</v>
      </c>
      <c r="I79" s="72">
        <v>0</v>
      </c>
      <c r="J79" s="72">
        <v>0.39999999999997726</v>
      </c>
    </row>
    <row r="80" spans="1:10" s="19" customFormat="1">
      <c r="A80" s="183" t="s">
        <v>61</v>
      </c>
      <c r="B80" s="72">
        <v>558.4</v>
      </c>
      <c r="C80" s="72">
        <v>0</v>
      </c>
      <c r="D80" s="184">
        <v>558.4</v>
      </c>
      <c r="E80" s="72">
        <v>571.09999999999991</v>
      </c>
      <c r="F80" s="72">
        <v>0</v>
      </c>
      <c r="G80" s="184">
        <v>571.09999999999991</v>
      </c>
      <c r="H80" s="84">
        <v>12.699999999999932</v>
      </c>
      <c r="I80" s="72">
        <v>0</v>
      </c>
      <c r="J80" s="72">
        <v>12.699999999999932</v>
      </c>
    </row>
    <row r="81" spans="1:10" s="19" customFormat="1">
      <c r="A81" s="183" t="s">
        <v>62</v>
      </c>
      <c r="B81" s="72">
        <v>423.1</v>
      </c>
      <c r="C81" s="72">
        <v>0</v>
      </c>
      <c r="D81" s="184">
        <v>423.1</v>
      </c>
      <c r="E81" s="72">
        <v>423.1</v>
      </c>
      <c r="F81" s="72">
        <v>2.2999999999999998</v>
      </c>
      <c r="G81" s="184">
        <v>425.40000000000003</v>
      </c>
      <c r="H81" s="84">
        <v>0</v>
      </c>
      <c r="I81" s="72">
        <v>2.2999999999999998</v>
      </c>
      <c r="J81" s="72">
        <v>2.2999999999999998</v>
      </c>
    </row>
    <row r="82" spans="1:10" s="186" customFormat="1">
      <c r="A82" s="172" t="s">
        <v>77</v>
      </c>
      <c r="B82" s="83">
        <v>6893.4999999999991</v>
      </c>
      <c r="C82" s="83">
        <v>30.099999999999998</v>
      </c>
      <c r="D82" s="190">
        <v>6923.5999999999995</v>
      </c>
      <c r="E82" s="83">
        <v>6946.1</v>
      </c>
      <c r="F82" s="83">
        <v>52.199999999999996</v>
      </c>
      <c r="G82" s="190">
        <v>6998.2999999999993</v>
      </c>
      <c r="H82" s="191">
        <v>52.59999999999981</v>
      </c>
      <c r="I82" s="83">
        <v>22.1</v>
      </c>
      <c r="J82" s="83">
        <v>74.699999999999804</v>
      </c>
    </row>
    <row r="83" spans="1:10" s="19" customFormat="1">
      <c r="A83" s="183"/>
      <c r="B83" s="72"/>
      <c r="C83" s="72"/>
      <c r="D83" s="184"/>
      <c r="E83" s="72"/>
      <c r="F83" s="72"/>
      <c r="G83" s="184"/>
      <c r="H83" s="84"/>
      <c r="I83" s="72"/>
      <c r="J83" s="72"/>
    </row>
    <row r="84" spans="1:10" s="186" customFormat="1" ht="13.5" thickBot="1">
      <c r="A84" s="172" t="s">
        <v>255</v>
      </c>
      <c r="B84" s="187">
        <v>21621.9</v>
      </c>
      <c r="C84" s="187">
        <v>856.25</v>
      </c>
      <c r="D84" s="188">
        <v>22478.199999999997</v>
      </c>
      <c r="E84" s="187">
        <v>21861.7</v>
      </c>
      <c r="F84" s="187">
        <v>1055.3</v>
      </c>
      <c r="G84" s="188">
        <v>22917</v>
      </c>
      <c r="H84" s="189">
        <v>239.75000000000131</v>
      </c>
      <c r="I84" s="187">
        <v>199.04999999999998</v>
      </c>
      <c r="J84" s="187">
        <v>438.80000000000132</v>
      </c>
    </row>
    <row r="85" spans="1:10" s="19" customFormat="1" ht="6.95" customHeight="1" thickTop="1">
      <c r="A85" s="18"/>
      <c r="B85" s="29"/>
      <c r="C85" s="29"/>
      <c r="D85" s="29"/>
      <c r="E85" s="29"/>
      <c r="F85" s="29"/>
      <c r="G85" s="29"/>
      <c r="H85" s="29"/>
      <c r="I85" s="29"/>
      <c r="J85" s="29"/>
    </row>
    <row r="86" spans="1:10" s="19" customFormat="1">
      <c r="B86" s="30"/>
      <c r="C86" s="30"/>
      <c r="D86" s="30"/>
      <c r="E86" s="30"/>
      <c r="F86" s="30"/>
      <c r="G86" s="30"/>
      <c r="H86" s="30"/>
      <c r="I86" s="30"/>
      <c r="J86" s="30"/>
    </row>
    <row r="87" spans="1:10" s="19" customFormat="1">
      <c r="B87" s="30"/>
      <c r="C87" s="30"/>
      <c r="D87" s="30"/>
      <c r="E87" s="30"/>
      <c r="F87" s="30"/>
      <c r="G87" s="30"/>
      <c r="H87" s="30"/>
      <c r="I87" s="30"/>
      <c r="J87" s="30"/>
    </row>
    <row r="88" spans="1:10" s="19" customFormat="1">
      <c r="C88" s="30"/>
      <c r="D88" s="30"/>
      <c r="E88" s="30"/>
      <c r="F88" s="30"/>
      <c r="G88" s="30"/>
      <c r="H88" s="30"/>
      <c r="I88" s="30"/>
      <c r="J88" s="30"/>
    </row>
    <row r="89" spans="1:10" s="19" customFormat="1">
      <c r="B89" s="30"/>
      <c r="C89" s="30"/>
      <c r="D89" s="30"/>
      <c r="E89" s="30"/>
      <c r="F89" s="30"/>
      <c r="G89" s="30"/>
      <c r="H89" s="30"/>
      <c r="I89" s="30"/>
      <c r="J89" s="30"/>
    </row>
    <row r="90" spans="1:10" s="19" customFormat="1">
      <c r="B90" s="30"/>
      <c r="C90" s="30"/>
      <c r="D90" s="30"/>
      <c r="E90" s="30"/>
      <c r="F90" s="30"/>
      <c r="G90" s="30"/>
      <c r="H90" s="30"/>
      <c r="I90" s="30"/>
      <c r="J90" s="30"/>
    </row>
    <row r="91" spans="1:10" s="19" customFormat="1">
      <c r="B91" s="30"/>
      <c r="C91" s="30"/>
      <c r="D91" s="30"/>
      <c r="E91" s="30"/>
      <c r="F91" s="30"/>
      <c r="G91" s="30"/>
      <c r="H91" s="30"/>
      <c r="I91" s="30"/>
      <c r="J91" s="30"/>
    </row>
    <row r="92" spans="1:10" s="19" customFormat="1">
      <c r="B92" s="30"/>
      <c r="C92" s="30"/>
      <c r="D92" s="30"/>
      <c r="E92" s="30"/>
      <c r="F92" s="30"/>
      <c r="G92" s="30"/>
      <c r="H92" s="30"/>
      <c r="I92" s="30"/>
      <c r="J92" s="30"/>
    </row>
    <row r="93" spans="1:10" s="19" customFormat="1">
      <c r="B93" s="30"/>
      <c r="C93" s="30"/>
      <c r="D93" s="30"/>
      <c r="E93" s="30"/>
      <c r="F93" s="30"/>
      <c r="G93" s="30"/>
      <c r="H93" s="30"/>
      <c r="I93" s="30"/>
      <c r="J93" s="30"/>
    </row>
    <row r="94" spans="1:10" s="19" customFormat="1">
      <c r="B94" s="30"/>
      <c r="C94" s="30"/>
      <c r="D94" s="30"/>
      <c r="E94" s="30"/>
      <c r="F94" s="30"/>
      <c r="G94" s="30"/>
      <c r="H94" s="30"/>
      <c r="I94" s="30"/>
      <c r="J94" s="30"/>
    </row>
    <row r="95" spans="1:10" s="19" customFormat="1">
      <c r="B95" s="30"/>
      <c r="C95" s="30"/>
      <c r="D95" s="30"/>
      <c r="E95" s="30"/>
      <c r="F95" s="30"/>
      <c r="G95" s="30"/>
      <c r="H95" s="30"/>
      <c r="I95" s="30"/>
      <c r="J95" s="30"/>
    </row>
    <row r="96" spans="1:10" s="19" customFormat="1">
      <c r="B96" s="30"/>
      <c r="C96" s="30"/>
      <c r="D96" s="30"/>
      <c r="E96" s="30"/>
      <c r="F96" s="30"/>
      <c r="G96" s="30"/>
      <c r="H96" s="30"/>
      <c r="I96" s="30"/>
      <c r="J96" s="30"/>
    </row>
    <row r="97" spans="2:10" s="19" customFormat="1">
      <c r="B97" s="30"/>
      <c r="C97" s="30"/>
      <c r="D97" s="30"/>
      <c r="E97" s="30"/>
      <c r="F97" s="30"/>
      <c r="G97" s="30"/>
      <c r="H97" s="30"/>
      <c r="I97" s="30"/>
      <c r="J97" s="30"/>
    </row>
    <row r="98" spans="2:10" s="19" customFormat="1">
      <c r="B98" s="30"/>
      <c r="C98" s="30"/>
      <c r="D98" s="30"/>
      <c r="E98" s="30"/>
      <c r="F98" s="30"/>
      <c r="G98" s="30"/>
      <c r="H98" s="30"/>
      <c r="I98" s="30"/>
      <c r="J98" s="30"/>
    </row>
    <row r="99" spans="2:10" s="19" customFormat="1">
      <c r="B99" s="30"/>
      <c r="C99" s="30"/>
      <c r="D99" s="30"/>
      <c r="E99" s="30"/>
      <c r="F99" s="30"/>
      <c r="G99" s="30"/>
      <c r="H99" s="30"/>
      <c r="I99" s="30"/>
      <c r="J99" s="30"/>
    </row>
    <row r="100" spans="2:10" s="19" customFormat="1">
      <c r="B100" s="30"/>
      <c r="C100" s="30"/>
      <c r="D100" s="30"/>
      <c r="E100" s="30"/>
      <c r="F100" s="30"/>
      <c r="G100" s="30"/>
      <c r="H100" s="30"/>
      <c r="I100" s="30"/>
      <c r="J100" s="30"/>
    </row>
    <row r="101" spans="2:10" s="19" customFormat="1">
      <c r="B101" s="30"/>
      <c r="C101" s="30"/>
      <c r="D101" s="30"/>
      <c r="E101" s="30"/>
      <c r="F101" s="30"/>
      <c r="G101" s="30"/>
      <c r="H101" s="30"/>
      <c r="I101" s="30"/>
      <c r="J101" s="30"/>
    </row>
    <row r="102" spans="2:10" s="19" customFormat="1">
      <c r="B102" s="30"/>
      <c r="C102" s="30"/>
      <c r="D102" s="30"/>
      <c r="E102" s="30"/>
      <c r="F102" s="30"/>
      <c r="G102" s="30"/>
      <c r="H102" s="30"/>
      <c r="I102" s="30"/>
      <c r="J102" s="30"/>
    </row>
    <row r="103" spans="2:10" s="19" customFormat="1">
      <c r="B103" s="30"/>
      <c r="C103" s="30"/>
      <c r="D103" s="30"/>
      <c r="E103" s="30"/>
      <c r="F103" s="30"/>
      <c r="G103" s="30"/>
      <c r="H103" s="30"/>
      <c r="I103" s="30"/>
      <c r="J103" s="30"/>
    </row>
    <row r="104" spans="2:10" s="19" customFormat="1">
      <c r="B104" s="30"/>
      <c r="C104" s="30"/>
      <c r="D104" s="30"/>
      <c r="E104" s="30"/>
      <c r="F104" s="30"/>
      <c r="G104" s="30"/>
      <c r="H104" s="30"/>
      <c r="I104" s="30"/>
      <c r="J104" s="30"/>
    </row>
    <row r="105" spans="2:10" s="19" customFormat="1">
      <c r="B105" s="30"/>
      <c r="C105" s="30"/>
      <c r="D105" s="30"/>
      <c r="E105" s="30"/>
      <c r="F105" s="30"/>
      <c r="G105" s="30"/>
      <c r="H105" s="30"/>
      <c r="I105" s="30"/>
      <c r="J105" s="30"/>
    </row>
    <row r="106" spans="2:10" s="19" customFormat="1">
      <c r="B106" s="30"/>
      <c r="C106" s="30"/>
      <c r="D106" s="30"/>
      <c r="E106" s="30"/>
      <c r="F106" s="30"/>
      <c r="G106" s="30"/>
      <c r="H106" s="30"/>
      <c r="I106" s="30"/>
      <c r="J106" s="30"/>
    </row>
    <row r="107" spans="2:10" s="19" customFormat="1">
      <c r="B107" s="30"/>
      <c r="C107" s="30"/>
      <c r="D107" s="30"/>
      <c r="E107" s="30"/>
      <c r="F107" s="30"/>
      <c r="G107" s="30"/>
      <c r="H107" s="30"/>
      <c r="I107" s="30"/>
      <c r="J107" s="30"/>
    </row>
    <row r="108" spans="2:10" s="19" customFormat="1">
      <c r="B108" s="30"/>
      <c r="C108" s="30"/>
      <c r="D108" s="30"/>
      <c r="E108" s="30"/>
      <c r="F108" s="30"/>
      <c r="G108" s="30"/>
      <c r="H108" s="30"/>
      <c r="I108" s="30"/>
      <c r="J108" s="30"/>
    </row>
    <row r="109" spans="2:10" s="19" customFormat="1">
      <c r="B109" s="30"/>
      <c r="C109" s="30"/>
      <c r="D109" s="30"/>
      <c r="E109" s="30"/>
      <c r="F109" s="30"/>
      <c r="G109" s="30"/>
      <c r="H109" s="30"/>
      <c r="I109" s="30"/>
      <c r="J109" s="30"/>
    </row>
    <row r="110" spans="2:10" s="19" customFormat="1">
      <c r="B110" s="30"/>
      <c r="C110" s="30"/>
      <c r="D110" s="30"/>
      <c r="E110" s="30"/>
      <c r="F110" s="30"/>
      <c r="G110" s="30"/>
      <c r="H110" s="30"/>
      <c r="I110" s="30"/>
      <c r="J110" s="30"/>
    </row>
    <row r="111" spans="2:10" s="19" customFormat="1">
      <c r="B111" s="30"/>
      <c r="C111" s="30"/>
      <c r="D111" s="30"/>
      <c r="E111" s="30"/>
      <c r="F111" s="30"/>
      <c r="G111" s="30"/>
      <c r="H111" s="30"/>
      <c r="I111" s="30"/>
      <c r="J111" s="30"/>
    </row>
    <row r="112" spans="2:10" s="19" customFormat="1">
      <c r="B112" s="30"/>
      <c r="C112" s="30"/>
      <c r="D112" s="30"/>
      <c r="E112" s="30"/>
      <c r="F112" s="30"/>
      <c r="G112" s="30"/>
      <c r="H112" s="30"/>
      <c r="I112" s="30"/>
      <c r="J112" s="30"/>
    </row>
    <row r="113" spans="2:10" s="19" customFormat="1">
      <c r="B113" s="30"/>
      <c r="C113" s="30"/>
      <c r="D113" s="30"/>
      <c r="E113" s="30"/>
      <c r="F113" s="30"/>
      <c r="G113" s="30"/>
      <c r="H113" s="30"/>
      <c r="I113" s="30"/>
      <c r="J113" s="30"/>
    </row>
    <row r="114" spans="2:10" s="19" customFormat="1">
      <c r="B114" s="30"/>
      <c r="C114" s="30"/>
      <c r="D114" s="30"/>
      <c r="E114" s="30"/>
      <c r="F114" s="30"/>
      <c r="G114" s="30"/>
      <c r="H114" s="30"/>
      <c r="I114" s="30"/>
      <c r="J114" s="30"/>
    </row>
    <row r="115" spans="2:10" s="19" customFormat="1">
      <c r="B115" s="30"/>
      <c r="C115" s="30"/>
      <c r="D115" s="30"/>
      <c r="E115" s="30"/>
      <c r="F115" s="30"/>
      <c r="G115" s="30"/>
      <c r="H115" s="30"/>
      <c r="I115" s="30"/>
      <c r="J115" s="30"/>
    </row>
    <row r="116" spans="2:10" s="19" customFormat="1">
      <c r="B116" s="30"/>
      <c r="C116" s="30"/>
      <c r="D116" s="30"/>
      <c r="E116" s="30"/>
      <c r="F116" s="30"/>
      <c r="G116" s="30"/>
      <c r="H116" s="30"/>
      <c r="I116" s="30"/>
      <c r="J116" s="30"/>
    </row>
    <row r="117" spans="2:10" s="19" customFormat="1">
      <c r="B117" s="30"/>
      <c r="C117" s="30"/>
      <c r="D117" s="30"/>
      <c r="E117" s="30"/>
      <c r="F117" s="30"/>
      <c r="G117" s="30"/>
      <c r="H117" s="30"/>
      <c r="I117" s="30"/>
      <c r="J117" s="30"/>
    </row>
    <row r="118" spans="2:10" s="19" customFormat="1">
      <c r="B118" s="30"/>
      <c r="C118" s="30"/>
      <c r="D118" s="30"/>
      <c r="E118" s="30"/>
      <c r="F118" s="30"/>
      <c r="G118" s="30"/>
      <c r="H118" s="30"/>
      <c r="I118" s="30"/>
      <c r="J118" s="30"/>
    </row>
    <row r="119" spans="2:10" s="19" customFormat="1">
      <c r="B119" s="30"/>
      <c r="C119" s="30"/>
      <c r="D119" s="30"/>
      <c r="E119" s="30"/>
      <c r="F119" s="30"/>
      <c r="G119" s="30"/>
      <c r="H119" s="30"/>
      <c r="I119" s="30"/>
      <c r="J119" s="30"/>
    </row>
    <row r="120" spans="2:10" s="19" customFormat="1">
      <c r="B120" s="30"/>
      <c r="C120" s="30"/>
      <c r="D120" s="30"/>
      <c r="E120" s="30"/>
      <c r="F120" s="30"/>
      <c r="G120" s="30"/>
      <c r="H120" s="30"/>
      <c r="I120" s="30"/>
      <c r="J120" s="30"/>
    </row>
    <row r="121" spans="2:10" s="19" customFormat="1">
      <c r="B121" s="30"/>
      <c r="C121" s="30"/>
      <c r="D121" s="30"/>
      <c r="E121" s="30"/>
      <c r="F121" s="30"/>
      <c r="G121" s="30"/>
      <c r="H121" s="30"/>
      <c r="I121" s="30"/>
      <c r="J121" s="30"/>
    </row>
    <row r="122" spans="2:10" s="19" customFormat="1">
      <c r="B122" s="30"/>
      <c r="C122" s="30"/>
      <c r="D122" s="30"/>
      <c r="E122" s="30"/>
      <c r="F122" s="30"/>
      <c r="G122" s="30"/>
      <c r="H122" s="30"/>
      <c r="I122" s="30"/>
      <c r="J122" s="30"/>
    </row>
    <row r="123" spans="2:10" s="19" customFormat="1">
      <c r="B123" s="30"/>
      <c r="C123" s="30"/>
      <c r="D123" s="30"/>
      <c r="E123" s="30"/>
      <c r="F123" s="30"/>
      <c r="G123" s="30"/>
      <c r="H123" s="30"/>
      <c r="I123" s="30"/>
      <c r="J123" s="30"/>
    </row>
    <row r="124" spans="2:10" s="19" customFormat="1">
      <c r="B124" s="30"/>
      <c r="C124" s="30"/>
      <c r="D124" s="30"/>
      <c r="E124" s="30"/>
      <c r="F124" s="30"/>
      <c r="G124" s="30"/>
      <c r="H124" s="30"/>
      <c r="I124" s="30"/>
      <c r="J124" s="30"/>
    </row>
    <row r="125" spans="2:10" s="19" customFormat="1">
      <c r="B125" s="30"/>
      <c r="C125" s="30"/>
      <c r="D125" s="30"/>
      <c r="E125" s="30"/>
      <c r="F125" s="30"/>
      <c r="G125" s="30"/>
      <c r="H125" s="30"/>
      <c r="I125" s="30"/>
      <c r="J125" s="30"/>
    </row>
    <row r="126" spans="2:10" s="19" customFormat="1">
      <c r="B126" s="30"/>
      <c r="C126" s="30"/>
      <c r="D126" s="30"/>
      <c r="E126" s="30"/>
      <c r="F126" s="30"/>
      <c r="G126" s="30"/>
      <c r="H126" s="30"/>
      <c r="I126" s="30"/>
      <c r="J126" s="30"/>
    </row>
    <row r="127" spans="2:10" s="19" customFormat="1">
      <c r="B127" s="30"/>
      <c r="C127" s="30"/>
      <c r="D127" s="30"/>
      <c r="E127" s="30"/>
      <c r="F127" s="30"/>
      <c r="G127" s="30"/>
      <c r="H127" s="30"/>
      <c r="I127" s="30"/>
      <c r="J127" s="30"/>
    </row>
    <row r="128" spans="2:10" s="19" customFormat="1">
      <c r="B128" s="30"/>
      <c r="C128" s="30"/>
      <c r="D128" s="30"/>
      <c r="E128" s="30"/>
      <c r="F128" s="30"/>
      <c r="G128" s="30"/>
      <c r="H128" s="30"/>
      <c r="I128" s="30"/>
      <c r="J128" s="30"/>
    </row>
    <row r="129" spans="2:10" s="19" customFormat="1">
      <c r="B129" s="30"/>
      <c r="C129" s="30"/>
      <c r="D129" s="30"/>
      <c r="E129" s="30"/>
      <c r="F129" s="30"/>
      <c r="G129" s="30"/>
      <c r="H129" s="30"/>
      <c r="I129" s="30"/>
      <c r="J129" s="30"/>
    </row>
    <row r="130" spans="2:10" s="19" customFormat="1">
      <c r="B130" s="30"/>
      <c r="C130" s="30"/>
      <c r="D130" s="30"/>
      <c r="E130" s="30"/>
      <c r="F130" s="30"/>
      <c r="G130" s="30"/>
      <c r="H130" s="30"/>
      <c r="I130" s="30"/>
      <c r="J130" s="30"/>
    </row>
  </sheetData>
  <customSheetViews>
    <customSheetView guid="{7AEBF0C5-8149-4E3C-AD6E-EA586E9CAE29}" scale="90" showPageBreaks="1" fitToPage="1" printArea="1" hiddenRows="1" hiddenColumns="1" topLeftCell="B65">
      <selection activeCell="B18" sqref="B18"/>
      <rowBreaks count="2" manualBreakCount="2">
        <brk id="77" max="15" man="1"/>
        <brk id="80" max="16" man="1"/>
      </rowBreaks>
      <pageMargins left="0.39370078740157483" right="0.39370078740157483" top="0.39370078740157483" bottom="0.39370078740157483" header="0.51181102362204722" footer="0.51181102362204722"/>
      <pageSetup scale="71" fitToHeight="0" orientation="portrait" r:id="rId1"/>
      <headerFooter alignWithMargins="0"/>
    </customSheetView>
    <customSheetView guid="{6DAC9F00-70BA-4F05-ACC4-6962A67EAE0E}" showPageBreaks="1" showGridLines="0" printArea="1" showAutoFilter="1" hiddenColumns="1">
      <pane xSplit="3" ySplit="4" topLeftCell="D53" activePane="bottomRight" state="frozen"/>
      <selection pane="bottomRight" activeCell="R76" sqref="R76"/>
      <rowBreaks count="1" manualBreakCount="1">
        <brk id="76" min="1" max="13" man="1"/>
      </rowBreaks>
      <pageMargins left="0" right="0" top="0" bottom="0" header="0" footer="0"/>
      <printOptions horizontalCentered="1"/>
      <pageSetup scale="47" orientation="portrait" r:id="rId2"/>
      <headerFooter alignWithMargins="0"/>
      <autoFilter ref="B1"/>
    </customSheetView>
    <customSheetView guid="{26A92FCC-B791-423F-B5F8-96704230A5BC}" scale="90" showPageBreaks="1" fitToPage="1" printArea="1" hiddenRows="1" hiddenColumns="1" topLeftCell="B65">
      <selection activeCell="Q109" sqref="Q109"/>
      <rowBreaks count="2" manualBreakCount="2">
        <brk id="79" max="15" man="1"/>
        <brk id="80" max="16" man="1"/>
      </rowBreaks>
      <pageMargins left="0.39370078740157483" right="0.39370078740157483" top="0.39370078740157483" bottom="0.39370078740157483" header="0.51181102362204722" footer="0.51181102362204722"/>
      <pageSetup scale="71" fitToHeight="0" orientation="portrait" r:id="rId3"/>
      <headerFooter alignWithMargins="0"/>
    </customSheetView>
  </customSheetViews>
  <mergeCells count="3">
    <mergeCell ref="E2:G2"/>
    <mergeCell ref="H2:J2"/>
    <mergeCell ref="B2:D2"/>
  </mergeCells>
  <phoneticPr fontId="51" type="noConversion"/>
  <pageMargins left="0.19685039370078741" right="0.19685039370078741" top="0.39370078740157483" bottom="0.39370078740157483" header="0.51181102362204722" footer="0.51181102362204722"/>
  <pageSetup scale="66" orientation="portrait" r:id="rId4"/>
  <headerFooter alignWithMargins="0"/>
  <drawing r:id="rId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8">
    <tabColor theme="0"/>
    <pageSetUpPr fitToPage="1"/>
  </sheetPr>
  <dimension ref="A1:P26"/>
  <sheetViews>
    <sheetView view="pageBreakPreview" zoomScaleNormal="100" zoomScaleSheetLayoutView="100" workbookViewId="0">
      <selection sqref="A1:A1048576"/>
    </sheetView>
  </sheetViews>
  <sheetFormatPr baseColWidth="10" defaultColWidth="11.5703125" defaultRowHeight="15" customHeight="1"/>
  <cols>
    <col min="1" max="1" width="30.140625" style="6" bestFit="1" customWidth="1"/>
    <col min="2" max="5" width="11.7109375" style="20" bestFit="1" customWidth="1"/>
    <col min="6" max="6" width="10.85546875" style="20" customWidth="1"/>
    <col min="7" max="8" width="10.85546875" style="20" bestFit="1" customWidth="1"/>
    <col min="9" max="15" width="11.5703125" style="20"/>
    <col min="16" max="16384" width="11.5703125" style="8"/>
  </cols>
  <sheetData>
    <row r="1" spans="1:16" ht="12.75">
      <c r="A1" s="52" t="s">
        <v>37</v>
      </c>
      <c r="B1" s="52"/>
      <c r="C1" s="54"/>
      <c r="D1" s="54"/>
      <c r="E1" s="54"/>
      <c r="F1" s="54"/>
      <c r="G1" s="54"/>
      <c r="H1" s="54"/>
    </row>
    <row r="2" spans="1:16" ht="12.75">
      <c r="A2" s="96"/>
      <c r="B2" s="242" t="s">
        <v>106</v>
      </c>
      <c r="C2" s="244"/>
      <c r="D2" s="244"/>
      <c r="E2" s="244"/>
      <c r="F2" s="104" t="s">
        <v>342</v>
      </c>
      <c r="G2" s="240" t="s">
        <v>107</v>
      </c>
      <c r="H2" s="241"/>
    </row>
    <row r="3" spans="1:16" s="36" customFormat="1" ht="13.5" thickBot="1">
      <c r="A3" s="97"/>
      <c r="B3" s="105">
        <v>2014</v>
      </c>
      <c r="C3" s="105">
        <v>2015</v>
      </c>
      <c r="D3" s="105">
        <v>2016</v>
      </c>
      <c r="E3" s="105">
        <v>2017</v>
      </c>
      <c r="F3" s="106">
        <v>2018</v>
      </c>
      <c r="G3" s="107">
        <v>2018</v>
      </c>
      <c r="H3" s="98">
        <v>2019</v>
      </c>
    </row>
    <row r="4" spans="1:16" ht="13.5" thickTop="1">
      <c r="A4" s="101" t="s">
        <v>192</v>
      </c>
      <c r="B4" s="81">
        <v>1613579.4</v>
      </c>
      <c r="C4" s="81">
        <v>1649066</v>
      </c>
      <c r="D4" s="81">
        <v>1689966.6</v>
      </c>
      <c r="E4" s="81">
        <v>1782405.5</v>
      </c>
      <c r="F4" s="81">
        <v>1748615.4</v>
      </c>
      <c r="G4" s="94">
        <v>1731430.5</v>
      </c>
      <c r="H4" s="99">
        <v>1773916.8</v>
      </c>
    </row>
    <row r="5" spans="1:16" ht="12.75">
      <c r="A5" s="101"/>
      <c r="B5" s="81"/>
      <c r="C5" s="81"/>
      <c r="D5" s="81"/>
      <c r="E5" s="81"/>
      <c r="F5" s="81"/>
      <c r="G5" s="94"/>
      <c r="H5" s="99"/>
    </row>
    <row r="6" spans="1:16" ht="12.75">
      <c r="A6" s="101" t="s">
        <v>122</v>
      </c>
      <c r="B6" s="81"/>
      <c r="C6" s="81"/>
      <c r="D6" s="81"/>
      <c r="E6" s="81"/>
      <c r="F6" s="81"/>
      <c r="G6" s="94"/>
      <c r="H6" s="99"/>
    </row>
    <row r="7" spans="1:16" ht="12.75">
      <c r="A7" s="116" t="s">
        <v>6</v>
      </c>
      <c r="B7" s="81"/>
      <c r="C7" s="81"/>
      <c r="D7" s="81"/>
      <c r="E7" s="81"/>
      <c r="F7" s="81"/>
      <c r="G7" s="94"/>
      <c r="H7" s="99"/>
    </row>
    <row r="8" spans="1:16" ht="12.75">
      <c r="A8" s="117" t="s">
        <v>9</v>
      </c>
      <c r="B8" s="81">
        <v>193914.4</v>
      </c>
      <c r="C8" s="81">
        <v>198687.7</v>
      </c>
      <c r="D8" s="81">
        <v>188964.4</v>
      </c>
      <c r="E8" s="81">
        <v>208523.8</v>
      </c>
      <c r="F8" s="81">
        <v>190179.5</v>
      </c>
      <c r="G8" s="94">
        <v>192485.3</v>
      </c>
      <c r="H8" s="99">
        <v>187663.4</v>
      </c>
    </row>
    <row r="9" spans="1:16" ht="12.75">
      <c r="A9" s="117" t="s">
        <v>10</v>
      </c>
      <c r="B9" s="81">
        <v>294459.8</v>
      </c>
      <c r="C9" s="81">
        <v>268983.40000000002</v>
      </c>
      <c r="D9" s="81">
        <v>218334.9</v>
      </c>
      <c r="E9" s="81">
        <v>139381.6</v>
      </c>
      <c r="F9" s="81">
        <v>105920.7</v>
      </c>
      <c r="G9" s="94">
        <v>127120.7</v>
      </c>
      <c r="H9" s="99">
        <v>42439.7</v>
      </c>
    </row>
    <row r="10" spans="1:16" ht="12.75">
      <c r="A10" s="118" t="s">
        <v>256</v>
      </c>
      <c r="B10" s="112">
        <f t="shared" ref="B10:H10" si="0">SUM(B8:B9)</f>
        <v>488374.19999999995</v>
      </c>
      <c r="C10" s="112">
        <f t="shared" si="0"/>
        <v>467671.10000000003</v>
      </c>
      <c r="D10" s="112">
        <f t="shared" si="0"/>
        <v>407299.3</v>
      </c>
      <c r="E10" s="112">
        <f>SUM(E8:E9)</f>
        <v>347905.4</v>
      </c>
      <c r="F10" s="112">
        <f>SUM(F8:F9)</f>
        <v>296100.2</v>
      </c>
      <c r="G10" s="113">
        <f t="shared" si="0"/>
        <v>319606</v>
      </c>
      <c r="H10" s="114">
        <f t="shared" si="0"/>
        <v>230103.09999999998</v>
      </c>
    </row>
    <row r="11" spans="1:16" ht="12.75">
      <c r="A11" s="116"/>
      <c r="B11" s="81"/>
      <c r="C11" s="81"/>
      <c r="D11" s="81"/>
      <c r="E11" s="81"/>
      <c r="F11" s="81"/>
      <c r="G11" s="94"/>
      <c r="H11" s="99"/>
    </row>
    <row r="12" spans="1:16" ht="25.5">
      <c r="A12" s="116" t="s">
        <v>15</v>
      </c>
      <c r="B12" s="81">
        <v>257813.89999999997</v>
      </c>
      <c r="C12" s="81">
        <v>251516.6</v>
      </c>
      <c r="D12" s="81">
        <v>270425.40000000002</v>
      </c>
      <c r="E12" s="81">
        <v>282047.60000000003</v>
      </c>
      <c r="F12" s="81">
        <f>F13-F10</f>
        <v>281072.2</v>
      </c>
      <c r="G12" s="94">
        <v>279524.8</v>
      </c>
      <c r="H12" s="99">
        <v>291276.90000000002</v>
      </c>
    </row>
    <row r="13" spans="1:16" ht="12.75">
      <c r="A13" s="119" t="s">
        <v>257</v>
      </c>
      <c r="B13" s="112">
        <v>746188.2</v>
      </c>
      <c r="C13" s="112">
        <v>719187.6</v>
      </c>
      <c r="D13" s="112">
        <v>677724.7</v>
      </c>
      <c r="E13" s="112">
        <v>629953</v>
      </c>
      <c r="F13" s="112">
        <v>577172.4</v>
      </c>
      <c r="G13" s="113">
        <f>SUM(G12,G8:G9)</f>
        <v>599130.79999999993</v>
      </c>
      <c r="H13" s="114">
        <f>SUM(H12,H8:H9)</f>
        <v>521380.00000000006</v>
      </c>
    </row>
    <row r="14" spans="1:16" ht="12.75">
      <c r="A14" s="120"/>
      <c r="B14" s="81"/>
      <c r="C14" s="81"/>
      <c r="D14" s="81"/>
      <c r="E14" s="81"/>
      <c r="F14" s="81"/>
      <c r="G14" s="94"/>
      <c r="H14" s="99"/>
    </row>
    <row r="15" spans="1:16" s="5" customFormat="1" ht="14.45" customHeight="1" thickBot="1">
      <c r="A15" s="103" t="s">
        <v>258</v>
      </c>
      <c r="B15" s="82">
        <f t="shared" ref="B15:H15" si="1">B4+B13</f>
        <v>2359767.5999999996</v>
      </c>
      <c r="C15" s="82">
        <f t="shared" si="1"/>
        <v>2368253.6</v>
      </c>
      <c r="D15" s="82">
        <f t="shared" si="1"/>
        <v>2367691.2999999998</v>
      </c>
      <c r="E15" s="82">
        <f t="shared" si="1"/>
        <v>2412358.5</v>
      </c>
      <c r="F15" s="82">
        <f t="shared" si="1"/>
        <v>2325787.7999999998</v>
      </c>
      <c r="G15" s="95">
        <f t="shared" si="1"/>
        <v>2330561.2999999998</v>
      </c>
      <c r="H15" s="100">
        <f t="shared" si="1"/>
        <v>2295296.8000000003</v>
      </c>
      <c r="I15" s="72"/>
      <c r="J15" s="72"/>
      <c r="K15" s="72"/>
      <c r="L15" s="72"/>
      <c r="M15" s="72"/>
      <c r="N15" s="72"/>
      <c r="O15" s="72"/>
      <c r="P15" s="25"/>
    </row>
    <row r="16" spans="1:16" ht="7.15" customHeight="1" thickTop="1">
      <c r="A16" s="52"/>
      <c r="B16" s="59"/>
      <c r="C16" s="59"/>
      <c r="D16" s="59"/>
      <c r="E16" s="59"/>
      <c r="F16" s="59"/>
      <c r="G16" s="59"/>
      <c r="H16" s="59"/>
    </row>
    <row r="18" spans="1:15" ht="15" customHeight="1">
      <c r="B18" s="6"/>
    </row>
    <row r="19" spans="1:15" ht="15" customHeight="1">
      <c r="A19" s="7"/>
      <c r="B19" s="7"/>
    </row>
    <row r="21" spans="1:15" ht="15" customHeight="1">
      <c r="I21" s="8"/>
      <c r="J21" s="8"/>
      <c r="K21" s="8"/>
      <c r="L21" s="8"/>
      <c r="M21" s="8"/>
      <c r="N21" s="8"/>
      <c r="O21" s="8"/>
    </row>
    <row r="22" spans="1:15" ht="15" customHeight="1">
      <c r="I22" s="8"/>
      <c r="J22" s="8"/>
      <c r="K22" s="8"/>
      <c r="L22" s="8"/>
      <c r="M22" s="8"/>
      <c r="N22" s="8"/>
      <c r="O22" s="8"/>
    </row>
    <row r="23" spans="1:15" ht="15" customHeight="1">
      <c r="I23" s="8"/>
      <c r="J23" s="8"/>
      <c r="K23" s="8"/>
      <c r="L23" s="8"/>
      <c r="M23" s="8"/>
      <c r="N23" s="8"/>
      <c r="O23" s="8"/>
    </row>
    <row r="26" spans="1:15" ht="15" customHeight="1">
      <c r="I26" s="8"/>
      <c r="J26" s="8"/>
      <c r="K26" s="8"/>
      <c r="L26" s="8"/>
      <c r="M26" s="8"/>
      <c r="N26" s="8"/>
      <c r="O26" s="8"/>
    </row>
  </sheetData>
  <customSheetViews>
    <customSheetView guid="{7AEBF0C5-8149-4E3C-AD6E-EA586E9CAE29}" scale="90" showPageBreaks="1" fitToPage="1" printArea="1" hiddenColumns="1" topLeftCell="B1">
      <selection activeCell="B8" sqref="B8:B9"/>
      <pageMargins left="0.39370078740157483" right="0.39370078740157483" top="0.39370078740157483" bottom="0.39370078740157483" header="0.51181102362204722" footer="0.51181102362204722"/>
      <pageSetup scale="91" fitToHeight="0" orientation="portrait" r:id="rId1"/>
      <headerFooter alignWithMargins="0"/>
    </customSheetView>
    <customSheetView guid="{6DAC9F00-70BA-4F05-ACC4-6962A67EAE0E}" showAutoFilter="1">
      <selection activeCell="C11" sqref="C11"/>
      <colBreaks count="1" manualBreakCount="1">
        <brk id="8" max="1048575" man="1"/>
      </colBreaks>
      <pageMargins left="0.39370078740157483" right="0.39370078740157483" top="0.39370078740157483" bottom="0.39370078740157483" header="0.51181102362204722" footer="0.51181102362204722"/>
      <pageSetup scale="81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hiddenColumns="1" topLeftCell="B2">
      <selection activeCell="M37" sqref="M37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6" orientation="portrait" r:id="rId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>
    <tabColor theme="0"/>
    <pageSetUpPr fitToPage="1"/>
  </sheetPr>
  <dimension ref="A1:F26"/>
  <sheetViews>
    <sheetView view="pageBreakPreview" zoomScaleNormal="90" zoomScaleSheetLayoutView="100" workbookViewId="0">
      <selection sqref="A1:A1048576"/>
    </sheetView>
  </sheetViews>
  <sheetFormatPr baseColWidth="10" defaultColWidth="7.5703125" defaultRowHeight="15" customHeight="1"/>
  <cols>
    <col min="1" max="1" width="42" style="43" customWidth="1"/>
    <col min="2" max="2" width="9.5703125" style="44" customWidth="1"/>
    <col min="3" max="3" width="12.28515625" style="44" bestFit="1" customWidth="1"/>
    <col min="4" max="5" width="11.7109375" style="44" customWidth="1"/>
    <col min="6" max="6" width="11.85546875" style="44" bestFit="1" customWidth="1"/>
    <col min="7" max="7" width="8.28515625" style="44" bestFit="1" customWidth="1"/>
    <col min="8" max="16384" width="7.5703125" style="44"/>
  </cols>
  <sheetData>
    <row r="1" spans="1:6" ht="15" customHeight="1">
      <c r="A1" s="90" t="s">
        <v>320</v>
      </c>
      <c r="B1" s="90"/>
      <c r="C1" s="88"/>
      <c r="D1" s="88"/>
      <c r="E1" s="89"/>
      <c r="F1" s="88"/>
    </row>
    <row r="2" spans="1:6" s="45" customFormat="1" ht="15" customHeight="1">
      <c r="A2" s="96"/>
      <c r="B2" s="250" t="s">
        <v>204</v>
      </c>
      <c r="C2" s="251" t="s">
        <v>192</v>
      </c>
      <c r="D2" s="244" t="s">
        <v>122</v>
      </c>
      <c r="E2" s="244"/>
      <c r="F2" s="252" t="s">
        <v>206</v>
      </c>
    </row>
    <row r="3" spans="1:6" s="45" customFormat="1" ht="28.5" customHeight="1" thickBot="1">
      <c r="A3" s="97"/>
      <c r="B3" s="250"/>
      <c r="C3" s="251"/>
      <c r="D3" s="105" t="s">
        <v>341</v>
      </c>
      <c r="E3" s="105" t="s">
        <v>205</v>
      </c>
      <c r="F3" s="252"/>
    </row>
    <row r="4" spans="1:6" ht="13.5" customHeight="1" thickTop="1">
      <c r="A4" s="108" t="s">
        <v>38</v>
      </c>
      <c r="B4" s="91">
        <v>103</v>
      </c>
      <c r="C4" s="91">
        <v>10535.8</v>
      </c>
      <c r="D4" s="91">
        <v>999.2</v>
      </c>
      <c r="E4" s="91">
        <v>3276.3</v>
      </c>
      <c r="F4" s="122">
        <v>14811.3</v>
      </c>
    </row>
    <row r="5" spans="1:6" ht="13.5" customHeight="1">
      <c r="A5" s="123"/>
      <c r="B5" s="81"/>
      <c r="C5" s="81"/>
      <c r="D5" s="81"/>
      <c r="E5" s="81"/>
      <c r="F5" s="99"/>
    </row>
    <row r="6" spans="1:6" ht="13.5" customHeight="1">
      <c r="A6" s="123" t="s">
        <v>28</v>
      </c>
      <c r="B6" s="81">
        <v>1265</v>
      </c>
      <c r="C6" s="81">
        <v>162486.39999999999</v>
      </c>
      <c r="D6" s="81">
        <v>15913.2</v>
      </c>
      <c r="E6" s="81">
        <v>43447.8</v>
      </c>
      <c r="F6" s="99">
        <v>221847.4</v>
      </c>
    </row>
    <row r="7" spans="1:6" ht="13.5" customHeight="1">
      <c r="A7" s="123" t="s">
        <v>334</v>
      </c>
      <c r="B7" s="81">
        <v>451.90000000000003</v>
      </c>
      <c r="C7" s="81">
        <v>46250.6</v>
      </c>
      <c r="D7" s="81">
        <v>4823.2000000000007</v>
      </c>
      <c r="E7" s="81">
        <v>8461.6</v>
      </c>
      <c r="F7" s="99">
        <v>59535.399999999994</v>
      </c>
    </row>
    <row r="8" spans="1:6" ht="13.5" customHeight="1">
      <c r="A8" s="123"/>
      <c r="B8" s="112">
        <f>B6+B7</f>
        <v>1716.9</v>
      </c>
      <c r="C8" s="112">
        <f>C6+C7</f>
        <v>208737</v>
      </c>
      <c r="D8" s="112">
        <f>D6+D7</f>
        <v>20736.400000000001</v>
      </c>
      <c r="E8" s="112">
        <f>E6+E7</f>
        <v>51909.4</v>
      </c>
      <c r="F8" s="114">
        <f>F6+F7</f>
        <v>281382.8</v>
      </c>
    </row>
    <row r="9" spans="1:6" ht="13.5" customHeight="1">
      <c r="A9" s="123"/>
      <c r="B9" s="81"/>
      <c r="C9" s="81"/>
      <c r="D9" s="81"/>
      <c r="E9" s="81"/>
      <c r="F9" s="99"/>
    </row>
    <row r="10" spans="1:6" ht="13.5" customHeight="1">
      <c r="A10" s="123" t="s">
        <v>29</v>
      </c>
      <c r="B10" s="81">
        <v>403.90000000000003</v>
      </c>
      <c r="C10" s="81">
        <v>37852.800000000003</v>
      </c>
      <c r="D10" s="81">
        <v>4190.8999999999996</v>
      </c>
      <c r="E10" s="81">
        <v>4170.3999999999996</v>
      </c>
      <c r="F10" s="99">
        <v>46214.1</v>
      </c>
    </row>
    <row r="11" spans="1:6" ht="13.5" customHeight="1">
      <c r="A11" s="123" t="s">
        <v>36</v>
      </c>
      <c r="B11" s="81">
        <v>31</v>
      </c>
      <c r="C11" s="81">
        <v>7159</v>
      </c>
      <c r="D11" s="81">
        <v>300.10000000000002</v>
      </c>
      <c r="E11" s="81">
        <v>5852.2</v>
      </c>
      <c r="F11" s="99">
        <v>13311.3</v>
      </c>
    </row>
    <row r="12" spans="1:6" ht="13.5" customHeight="1">
      <c r="A12" s="123" t="s">
        <v>30</v>
      </c>
      <c r="B12" s="81">
        <v>2387.9</v>
      </c>
      <c r="C12" s="81">
        <v>226324.69999999998</v>
      </c>
      <c r="D12" s="81">
        <v>25066.000000000004</v>
      </c>
      <c r="E12" s="81">
        <v>40089.4</v>
      </c>
      <c r="F12" s="99">
        <v>291480.09999999998</v>
      </c>
    </row>
    <row r="13" spans="1:6" ht="13.5" customHeight="1">
      <c r="A13" s="123" t="s">
        <v>31</v>
      </c>
      <c r="B13" s="81">
        <v>5818.6999999999971</v>
      </c>
      <c r="C13" s="81">
        <v>331893.3</v>
      </c>
      <c r="D13" s="81">
        <v>42832.2</v>
      </c>
      <c r="E13" s="81">
        <v>69410.700000000012</v>
      </c>
      <c r="F13" s="99">
        <v>444136.19999999995</v>
      </c>
    </row>
    <row r="14" spans="1:6" ht="13.5" customHeight="1">
      <c r="A14" s="123" t="s">
        <v>32</v>
      </c>
      <c r="B14" s="81">
        <v>4488.4000000000005</v>
      </c>
      <c r="C14" s="81">
        <v>290308.59999999998</v>
      </c>
      <c r="D14" s="81">
        <v>37984</v>
      </c>
      <c r="E14" s="81">
        <v>68088.900000000009</v>
      </c>
      <c r="F14" s="99">
        <v>396381.5</v>
      </c>
    </row>
    <row r="15" spans="1:6" ht="13.5" customHeight="1">
      <c r="A15" s="123" t="s">
        <v>34</v>
      </c>
      <c r="B15" s="81">
        <v>4325.3</v>
      </c>
      <c r="C15" s="81">
        <v>424479.4</v>
      </c>
      <c r="D15" s="81">
        <v>40591.1</v>
      </c>
      <c r="E15" s="81">
        <v>44787</v>
      </c>
      <c r="F15" s="99">
        <v>509857.5</v>
      </c>
    </row>
    <row r="16" spans="1:6" ht="13.5" customHeight="1">
      <c r="A16" s="123" t="s">
        <v>33</v>
      </c>
      <c r="B16" s="81">
        <v>2352</v>
      </c>
      <c r="C16" s="81">
        <v>228191.2</v>
      </c>
      <c r="D16" s="81">
        <v>24335</v>
      </c>
      <c r="E16" s="81">
        <v>35878.800000000003</v>
      </c>
      <c r="F16" s="99">
        <v>288405</v>
      </c>
    </row>
    <row r="17" spans="1:6" ht="13.5" customHeight="1">
      <c r="A17" s="123" t="s">
        <v>35</v>
      </c>
      <c r="B17" s="81">
        <v>234.6</v>
      </c>
      <c r="C17" s="81">
        <v>9543.1</v>
      </c>
      <c r="D17" s="81">
        <v>1263</v>
      </c>
      <c r="E17" s="81">
        <v>0</v>
      </c>
      <c r="F17" s="99">
        <v>10806.1</v>
      </c>
    </row>
    <row r="18" spans="1:6" ht="13.5" customHeight="1">
      <c r="A18" s="123"/>
      <c r="B18" s="81"/>
      <c r="C18" s="81"/>
      <c r="D18" s="81"/>
      <c r="E18" s="81"/>
      <c r="F18" s="99"/>
    </row>
    <row r="19" spans="1:6" ht="13.5" customHeight="1">
      <c r="A19" s="123" t="s">
        <v>350</v>
      </c>
      <c r="B19" s="81">
        <v>0</v>
      </c>
      <c r="C19" s="81">
        <v>-22583.1</v>
      </c>
      <c r="D19" s="81">
        <v>-2947.7</v>
      </c>
      <c r="E19" s="81">
        <v>-3811.5</v>
      </c>
      <c r="F19" s="99">
        <v>-29342.3</v>
      </c>
    </row>
    <row r="20" spans="1:6" ht="13.5" customHeight="1">
      <c r="A20" s="123"/>
      <c r="B20" s="112">
        <f>SUM(B4,B8:B19)</f>
        <v>21861.699999999997</v>
      </c>
      <c r="C20" s="112">
        <f>SUM(C4,C8:C19)</f>
        <v>1752441.7999999996</v>
      </c>
      <c r="D20" s="112">
        <f>SUM(D4,D8:D19)</f>
        <v>195350.19999999998</v>
      </c>
      <c r="E20" s="112">
        <f>SUM(E4,E8:E19)</f>
        <v>319651.60000000003</v>
      </c>
      <c r="F20" s="114">
        <f>SUM(F4,F8:F19)</f>
        <v>2267443.6</v>
      </c>
    </row>
    <row r="21" spans="1:6" ht="13.5" customHeight="1">
      <c r="A21" s="123"/>
      <c r="B21" s="81"/>
      <c r="C21" s="81"/>
      <c r="D21" s="81"/>
      <c r="E21" s="81"/>
      <c r="F21" s="99"/>
    </row>
    <row r="22" spans="1:6" ht="13.5" customHeight="1">
      <c r="A22" s="123" t="s">
        <v>347</v>
      </c>
      <c r="B22" s="81"/>
      <c r="C22" s="81">
        <v>15583.4</v>
      </c>
      <c r="D22" s="81">
        <v>2010</v>
      </c>
      <c r="E22" s="81">
        <v>2619.8000000000002</v>
      </c>
      <c r="F22" s="99">
        <v>20213.2</v>
      </c>
    </row>
    <row r="23" spans="1:6" ht="13.5" customHeight="1">
      <c r="A23" s="123" t="s">
        <v>348</v>
      </c>
      <c r="B23" s="81"/>
      <c r="C23" s="81">
        <v>2756.4</v>
      </c>
      <c r="D23" s="81">
        <v>345.5</v>
      </c>
      <c r="E23" s="81">
        <v>459.7</v>
      </c>
      <c r="F23" s="99">
        <v>3561.6</v>
      </c>
    </row>
    <row r="24" spans="1:6" ht="13.5" customHeight="1">
      <c r="A24" s="123" t="s">
        <v>349</v>
      </c>
      <c r="B24" s="81"/>
      <c r="C24" s="81">
        <v>3135.2</v>
      </c>
      <c r="D24" s="81">
        <v>403.5</v>
      </c>
      <c r="E24" s="81">
        <v>539.70000000000005</v>
      </c>
      <c r="F24" s="99">
        <v>4078.4</v>
      </c>
    </row>
    <row r="25" spans="1:6" s="45" customFormat="1" ht="14.25" customHeight="1" thickBot="1">
      <c r="A25" s="125" t="s">
        <v>307</v>
      </c>
      <c r="B25" s="82">
        <f>B20+B22+B23+B24</f>
        <v>21861.699999999997</v>
      </c>
      <c r="C25" s="82">
        <f>C20+C22+C23+C24</f>
        <v>1773916.7999999993</v>
      </c>
      <c r="D25" s="82">
        <f>D20+D22+D23+D24</f>
        <v>198109.19999999998</v>
      </c>
      <c r="E25" s="82">
        <f>E20+E22+E23+E24</f>
        <v>323270.80000000005</v>
      </c>
      <c r="F25" s="100">
        <f>F20+F22+F23+F24</f>
        <v>2295296.8000000003</v>
      </c>
    </row>
    <row r="26" spans="1:6" ht="7.15" customHeight="1" thickTop="1">
      <c r="B26" s="46"/>
      <c r="C26" s="46"/>
      <c r="D26" s="46"/>
      <c r="E26" s="46"/>
      <c r="F26" s="46"/>
    </row>
  </sheetData>
  <customSheetViews>
    <customSheetView guid="{7AEBF0C5-8149-4E3C-AD6E-EA586E9CAE29}" scale="90" showPageBreaks="1" fitToPage="1" printArea="1" hiddenColumns="1" topLeftCell="B7">
      <selection activeCell="B26" sqref="A26:IV26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GridLines="0" fitToPage="1">
      <selection activeCell="C19" sqref="C19"/>
      <pageMargins left="0.78740157480314965" right="0.78740157480314965" top="0.98425196850393704" bottom="0.98425196850393704" header="0.51181102362204722" footer="0.51181102362204722"/>
      <pageSetup scale="85" orientation="portrait" r:id="rId2"/>
      <headerFooter alignWithMargins="0">
        <oddFooter>&amp;L&amp;8&amp;Z&amp;F\&amp;A&amp;R&amp;8&amp;D &amp;T</oddFooter>
      </headerFooter>
    </customSheetView>
    <customSheetView guid="{26A92FCC-B791-423F-B5F8-96704230A5BC}" scale="90" showPageBreaks="1" fitToPage="1" printArea="1" hiddenColumns="1" topLeftCell="B7">
      <selection activeCell="S44" sqref="S44"/>
      <pageMargins left="0.39370078740157483" right="0.39370078740157483" top="0.39370078740157483" bottom="0.39370078740157483" header="0.51181102362204722" footer="0.51181102362204722"/>
      <pageSetup fitToHeight="0" orientation="portrait" r:id="rId3"/>
      <headerFooter alignWithMargins="0"/>
    </customSheetView>
  </customSheetViews>
  <mergeCells count="4">
    <mergeCell ref="D2:E2"/>
    <mergeCell ref="B2:B3"/>
    <mergeCell ref="C2:C3"/>
    <mergeCell ref="F2:F3"/>
  </mergeCells>
  <pageMargins left="0.19685039370078741" right="0.19685039370078741" top="0.39370078740157483" bottom="0.39370078740157483" header="0.51181102362204722" footer="0.51181102362204722"/>
  <pageSetup orientation="portrait" r:id="rId4"/>
  <headerFooter alignWithMargins="0"/>
  <drawing r:id="rId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>
    <tabColor theme="0"/>
    <pageSetUpPr fitToPage="1"/>
  </sheetPr>
  <dimension ref="A1:G35"/>
  <sheetViews>
    <sheetView view="pageBreakPreview" zoomScaleNormal="90" zoomScaleSheetLayoutView="100" workbookViewId="0">
      <selection activeCell="K31" sqref="K31"/>
    </sheetView>
  </sheetViews>
  <sheetFormatPr baseColWidth="10" defaultColWidth="7.5703125" defaultRowHeight="15" customHeight="1"/>
  <cols>
    <col min="1" max="1" width="34.5703125" style="43" bestFit="1" customWidth="1"/>
    <col min="2" max="2" width="9.5703125" style="44" customWidth="1"/>
    <col min="3" max="3" width="12.28515625" style="44" bestFit="1" customWidth="1"/>
    <col min="4" max="5" width="11.7109375" style="44" customWidth="1"/>
    <col min="6" max="6" width="11.85546875" style="44" bestFit="1" customWidth="1"/>
    <col min="7" max="7" width="8.28515625" style="44" bestFit="1" customWidth="1"/>
    <col min="8" max="16384" width="7.5703125" style="44"/>
  </cols>
  <sheetData>
    <row r="1" spans="1:6" ht="15" customHeight="1">
      <c r="A1" s="90" t="s">
        <v>321</v>
      </c>
      <c r="B1" s="90"/>
      <c r="C1" s="88"/>
      <c r="D1" s="88"/>
      <c r="E1" s="89"/>
      <c r="F1" s="88"/>
    </row>
    <row r="2" spans="1:6" s="45" customFormat="1" ht="15" customHeight="1">
      <c r="A2" s="96"/>
      <c r="B2" s="250" t="s">
        <v>204</v>
      </c>
      <c r="C2" s="251" t="s">
        <v>192</v>
      </c>
      <c r="D2" s="244" t="s">
        <v>122</v>
      </c>
      <c r="E2" s="244"/>
      <c r="F2" s="252" t="s">
        <v>206</v>
      </c>
    </row>
    <row r="3" spans="1:6" s="45" customFormat="1" ht="28.5" customHeight="1" thickBot="1">
      <c r="A3" s="97"/>
      <c r="B3" s="250"/>
      <c r="C3" s="251"/>
      <c r="D3" s="105" t="s">
        <v>341</v>
      </c>
      <c r="E3" s="105" t="s">
        <v>205</v>
      </c>
      <c r="F3" s="252"/>
    </row>
    <row r="4" spans="1:6" ht="13.5" customHeight="1" thickTop="1">
      <c r="A4" s="101" t="s">
        <v>207</v>
      </c>
      <c r="B4" s="91"/>
      <c r="C4" s="91"/>
      <c r="D4" s="91"/>
      <c r="E4" s="91"/>
      <c r="F4" s="122"/>
    </row>
    <row r="5" spans="1:6" ht="13.5" customHeight="1">
      <c r="A5" s="123" t="s">
        <v>28</v>
      </c>
      <c r="B5" s="81">
        <v>54.9</v>
      </c>
      <c r="C5" s="81">
        <v>7095.1</v>
      </c>
      <c r="D5" s="81">
        <v>741.3</v>
      </c>
      <c r="E5" s="81">
        <v>1401.5</v>
      </c>
      <c r="F5" s="99">
        <v>9237.9000000000015</v>
      </c>
    </row>
    <row r="6" spans="1:6" ht="13.5" customHeight="1">
      <c r="A6" s="123" t="s">
        <v>334</v>
      </c>
      <c r="B6" s="81">
        <v>16.3</v>
      </c>
      <c r="C6" s="81">
        <v>1798.7</v>
      </c>
      <c r="D6" s="81">
        <v>188.4</v>
      </c>
      <c r="E6" s="81">
        <v>355.3</v>
      </c>
      <c r="F6" s="99">
        <v>2342.4</v>
      </c>
    </row>
    <row r="7" spans="1:6" ht="13.5" customHeight="1">
      <c r="A7" s="123"/>
      <c r="B7" s="112">
        <v>71.2</v>
      </c>
      <c r="C7" s="112">
        <v>8893.8000000000011</v>
      </c>
      <c r="D7" s="112">
        <v>929.69999999999993</v>
      </c>
      <c r="E7" s="112">
        <v>1756.8</v>
      </c>
      <c r="F7" s="114">
        <v>11580.300000000001</v>
      </c>
    </row>
    <row r="8" spans="1:6" ht="13.5" customHeight="1">
      <c r="A8" s="123"/>
      <c r="B8" s="81"/>
      <c r="C8" s="81"/>
      <c r="D8" s="81"/>
      <c r="E8" s="81"/>
      <c r="F8" s="99"/>
    </row>
    <row r="9" spans="1:6" ht="13.5" customHeight="1">
      <c r="A9" s="123" t="s">
        <v>29</v>
      </c>
      <c r="B9" s="81">
        <v>3</v>
      </c>
      <c r="C9" s="81">
        <v>279</v>
      </c>
      <c r="D9" s="81">
        <v>31.7</v>
      </c>
      <c r="E9" s="81">
        <v>49.2</v>
      </c>
      <c r="F9" s="99">
        <v>359.9</v>
      </c>
    </row>
    <row r="10" spans="1:6" ht="13.5" customHeight="1">
      <c r="A10" s="123" t="s">
        <v>36</v>
      </c>
      <c r="B10" s="81">
        <v>0</v>
      </c>
      <c r="C10" s="81">
        <v>0</v>
      </c>
      <c r="D10" s="81">
        <v>0</v>
      </c>
      <c r="E10" s="81">
        <v>0</v>
      </c>
      <c r="F10" s="99">
        <v>0</v>
      </c>
    </row>
    <row r="11" spans="1:6" ht="13.5" customHeight="1">
      <c r="A11" s="124" t="s">
        <v>30</v>
      </c>
      <c r="B11" s="81">
        <v>596.4</v>
      </c>
      <c r="C11" s="81">
        <v>56574.9</v>
      </c>
      <c r="D11" s="81">
        <v>6199.6</v>
      </c>
      <c r="E11" s="81">
        <v>8494.7000000000007</v>
      </c>
      <c r="F11" s="99">
        <v>71269.2</v>
      </c>
    </row>
    <row r="12" spans="1:6" ht="13.5" customHeight="1">
      <c r="A12" s="124" t="s">
        <v>31</v>
      </c>
      <c r="B12" s="81">
        <v>373.4</v>
      </c>
      <c r="C12" s="81">
        <v>27108.2</v>
      </c>
      <c r="D12" s="81">
        <v>3533.5</v>
      </c>
      <c r="E12" s="81">
        <v>4576.8999999999996</v>
      </c>
      <c r="F12" s="99">
        <v>35218.6</v>
      </c>
    </row>
    <row r="13" spans="1:6" ht="13.5" customHeight="1">
      <c r="A13" s="123" t="s">
        <v>32</v>
      </c>
      <c r="B13" s="81">
        <v>11.3</v>
      </c>
      <c r="C13" s="81">
        <v>708.2</v>
      </c>
      <c r="D13" s="81">
        <v>90.5</v>
      </c>
      <c r="E13" s="81">
        <v>121.9</v>
      </c>
      <c r="F13" s="99">
        <v>920.6</v>
      </c>
    </row>
    <row r="14" spans="1:6" ht="13.5" customHeight="1">
      <c r="A14" s="123" t="s">
        <v>34</v>
      </c>
      <c r="B14" s="81">
        <v>0</v>
      </c>
      <c r="C14" s="81">
        <v>0</v>
      </c>
      <c r="D14" s="81">
        <v>0</v>
      </c>
      <c r="E14" s="81">
        <v>0</v>
      </c>
      <c r="F14" s="99">
        <v>0</v>
      </c>
    </row>
    <row r="15" spans="1:6" s="45" customFormat="1" ht="14.25" customHeight="1" thickBot="1">
      <c r="A15" s="125" t="s">
        <v>308</v>
      </c>
      <c r="B15" s="82">
        <v>1055.3</v>
      </c>
      <c r="C15" s="82">
        <v>93564.099999999991</v>
      </c>
      <c r="D15" s="82">
        <v>10785</v>
      </c>
      <c r="E15" s="82">
        <v>14999.5</v>
      </c>
      <c r="F15" s="100">
        <v>119348.6</v>
      </c>
    </row>
    <row r="16" spans="1:6" s="45" customFormat="1" ht="13.5" customHeight="1" thickTop="1">
      <c r="A16" s="125"/>
      <c r="B16" s="86"/>
      <c r="C16" s="86"/>
      <c r="D16" s="86"/>
      <c r="E16" s="86"/>
      <c r="F16" s="99"/>
    </row>
    <row r="17" spans="1:7" ht="13.5" customHeight="1">
      <c r="A17" s="125" t="s">
        <v>76</v>
      </c>
      <c r="B17" s="86"/>
      <c r="C17" s="86"/>
      <c r="D17" s="86"/>
      <c r="E17" s="86"/>
      <c r="F17" s="99"/>
    </row>
    <row r="18" spans="1:7" ht="13.5" customHeight="1">
      <c r="A18" s="124" t="s">
        <v>208</v>
      </c>
      <c r="B18" s="86"/>
      <c r="C18" s="86"/>
      <c r="D18" s="86"/>
      <c r="E18" s="86"/>
      <c r="F18" s="99">
        <v>30613.8</v>
      </c>
    </row>
    <row r="19" spans="1:7" ht="13.5" customHeight="1">
      <c r="A19" s="124" t="s">
        <v>209</v>
      </c>
      <c r="B19" s="86"/>
      <c r="C19" s="86"/>
      <c r="D19" s="86"/>
      <c r="E19" s="86"/>
      <c r="F19" s="99"/>
    </row>
    <row r="20" spans="1:7" ht="13.5" customHeight="1">
      <c r="A20" s="126" t="s">
        <v>323</v>
      </c>
      <c r="B20" s="86"/>
      <c r="C20" s="86"/>
      <c r="D20" s="86"/>
      <c r="E20" s="86"/>
      <c r="F20" s="99">
        <v>8634.7999999999993</v>
      </c>
    </row>
    <row r="21" spans="1:7" ht="13.5" customHeight="1">
      <c r="A21" s="126" t="s">
        <v>324</v>
      </c>
      <c r="B21" s="86"/>
      <c r="C21" s="86"/>
      <c r="D21" s="86"/>
      <c r="E21" s="86"/>
      <c r="F21" s="99">
        <v>80100</v>
      </c>
    </row>
    <row r="22" spans="1:7" ht="14.25" customHeight="1" thickBot="1">
      <c r="A22" s="125" t="s">
        <v>309</v>
      </c>
      <c r="B22" s="87"/>
      <c r="C22" s="87"/>
      <c r="D22" s="87"/>
      <c r="E22" s="87"/>
      <c r="F22" s="100">
        <v>119348.6</v>
      </c>
      <c r="G22" s="47"/>
    </row>
    <row r="23" spans="1:7" ht="7.15" customHeight="1" thickTop="1">
      <c r="B23" s="46"/>
      <c r="C23" s="46"/>
      <c r="D23" s="46"/>
      <c r="E23" s="46"/>
      <c r="F23" s="46"/>
    </row>
    <row r="31" spans="1:7" ht="15" customHeight="1">
      <c r="B31" s="43"/>
    </row>
    <row r="32" spans="1:7" ht="15" customHeight="1">
      <c r="B32" s="43"/>
    </row>
    <row r="33" spans="2:2" ht="15" customHeight="1">
      <c r="B33" s="43"/>
    </row>
    <row r="34" spans="2:2" ht="15" customHeight="1">
      <c r="B34" s="43"/>
    </row>
    <row r="35" spans="2:2" ht="15" customHeight="1">
      <c r="B35" s="43"/>
    </row>
  </sheetData>
  <customSheetViews>
    <customSheetView guid="{7AEBF0C5-8149-4E3C-AD6E-EA586E9CAE29}" scale="90" showPageBreaks="1" fitToPage="1" printArea="1" hiddenColumns="1" topLeftCell="B1">
      <selection activeCell="B24" sqref="A24:IV24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PageBreaks="1" showGridLines="0" fitToPage="1" printArea="1">
      <selection activeCell="C21" sqref="C21"/>
      <pageMargins left="0.78740157480314965" right="0.78740157480314965" top="0.98425196850393704" bottom="0.98425196850393704" header="0.51181102362204722" footer="0.51181102362204722"/>
      <pageSetup scale="87" orientation="portrait" r:id="rId2"/>
      <headerFooter alignWithMargins="0">
        <oddFooter>&amp;L&amp;8&amp;Z&amp;F\&amp;A&amp;R&amp;8&amp;D &amp;T</oddFooter>
      </headerFooter>
    </customSheetView>
    <customSheetView guid="{26A92FCC-B791-423F-B5F8-96704230A5BC}" scale="90" showPageBreaks="1" fitToPage="1" printArea="1" hiddenColumns="1" topLeftCell="B1">
      <selection activeCell="B24" sqref="A24:IV24"/>
      <pageMargins left="0.39370078740157483" right="0.39370078740157483" top="0.39370078740157483" bottom="0.39370078740157483" header="0.51181102362204722" footer="0.51181102362204722"/>
      <pageSetup fitToHeight="0" orientation="portrait" r:id="rId3"/>
      <headerFooter alignWithMargins="0"/>
    </customSheetView>
  </customSheetViews>
  <mergeCells count="4">
    <mergeCell ref="F2:F3"/>
    <mergeCell ref="B2:B3"/>
    <mergeCell ref="C2:C3"/>
    <mergeCell ref="D2:E2"/>
  </mergeCells>
  <pageMargins left="0.19685039370078741" right="0.19685039370078741" top="0.39370078740157483" bottom="0.39370078740157483" header="0.51181102362204722" footer="0.51181102362204722"/>
  <pageSetup orientation="portrait" r:id="rId4"/>
  <headerFooter alignWithMargins="0"/>
  <drawing r:id="rId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>
    <tabColor theme="0"/>
    <pageSetUpPr fitToPage="1"/>
  </sheetPr>
  <dimension ref="A1:L48"/>
  <sheetViews>
    <sheetView view="pageBreakPreview" zoomScaleNormal="90" zoomScaleSheetLayoutView="100" workbookViewId="0">
      <selection activeCell="L2" sqref="L2"/>
    </sheetView>
  </sheetViews>
  <sheetFormatPr baseColWidth="10" defaultColWidth="6.42578125" defaultRowHeight="15" customHeight="1"/>
  <cols>
    <col min="1" max="1" width="33.7109375" style="160" customWidth="1"/>
    <col min="2" max="3" width="13.7109375" style="70" customWidth="1"/>
    <col min="4" max="4" width="11.7109375" style="70" bestFit="1" customWidth="1"/>
    <col min="5" max="5" width="11.7109375" style="70" customWidth="1"/>
    <col min="6" max="6" width="3.7109375" customWidth="1"/>
    <col min="7" max="8" width="13.7109375" style="69" customWidth="1"/>
    <col min="9" max="9" width="11.7109375" style="69" customWidth="1"/>
    <col min="10" max="10" width="11.7109375" style="70" customWidth="1"/>
    <col min="11" max="11" width="3.7109375" style="157" customWidth="1"/>
    <col min="12" max="12" width="6.42578125" style="157"/>
    <col min="13" max="16384" width="6.42578125" style="158"/>
  </cols>
  <sheetData>
    <row r="1" spans="1:12" s="148" customFormat="1" ht="15" customHeight="1">
      <c r="A1" s="52" t="s">
        <v>356</v>
      </c>
      <c r="B1" s="60"/>
      <c r="C1" s="60"/>
      <c r="D1" s="60"/>
      <c r="E1" s="61"/>
      <c r="F1"/>
      <c r="G1" s="61"/>
      <c r="H1" s="61"/>
      <c r="I1" s="61"/>
      <c r="J1" s="60"/>
      <c r="K1" s="147"/>
      <c r="L1" s="147"/>
    </row>
    <row r="2" spans="1:12" s="148" customFormat="1" ht="15" customHeight="1" thickBot="1">
      <c r="A2" s="71"/>
      <c r="B2" s="60"/>
      <c r="C2" s="60"/>
      <c r="D2" s="60"/>
      <c r="E2" s="61"/>
      <c r="F2"/>
      <c r="G2" s="61"/>
      <c r="H2" s="61"/>
      <c r="I2" s="61"/>
      <c r="J2" s="60"/>
      <c r="K2" s="147"/>
      <c r="L2" s="147"/>
    </row>
    <row r="3" spans="1:12" s="40" customFormat="1" ht="24" customHeight="1">
      <c r="A3" s="196"/>
      <c r="B3" s="253" t="s">
        <v>263</v>
      </c>
      <c r="C3" s="253"/>
      <c r="D3" s="253"/>
      <c r="E3" s="253"/>
      <c r="F3" s="197"/>
      <c r="G3" s="254" t="s">
        <v>378</v>
      </c>
      <c r="H3" s="254"/>
      <c r="I3" s="254"/>
      <c r="J3" s="254"/>
      <c r="K3" s="195"/>
    </row>
    <row r="4" spans="1:12" s="40" customFormat="1" ht="42" customHeight="1" thickBot="1">
      <c r="A4" s="196" t="s">
        <v>65</v>
      </c>
      <c r="B4" s="34" t="s">
        <v>195</v>
      </c>
      <c r="C4" s="34" t="s">
        <v>194</v>
      </c>
      <c r="D4" s="198" t="s">
        <v>310</v>
      </c>
      <c r="E4" s="225" t="s">
        <v>191</v>
      </c>
      <c r="F4" s="199"/>
      <c r="G4" s="34" t="s">
        <v>195</v>
      </c>
      <c r="H4" s="34" t="s">
        <v>354</v>
      </c>
      <c r="I4" s="34" t="s">
        <v>311</v>
      </c>
      <c r="J4" s="225" t="s">
        <v>191</v>
      </c>
      <c r="K4" s="200"/>
    </row>
    <row r="5" spans="1:12" s="10" customFormat="1" ht="15" customHeight="1">
      <c r="A5" s="12" t="s">
        <v>220</v>
      </c>
      <c r="B5" s="201"/>
      <c r="C5" s="201"/>
      <c r="D5" s="202"/>
      <c r="E5" s="226"/>
      <c r="F5" s="199"/>
      <c r="G5" s="201"/>
      <c r="H5" s="201"/>
      <c r="I5" s="201"/>
      <c r="J5" s="226"/>
      <c r="K5" s="203"/>
    </row>
    <row r="6" spans="1:12" s="10" customFormat="1" ht="15" customHeight="1">
      <c r="A6" s="11" t="s">
        <v>111</v>
      </c>
      <c r="B6" s="41">
        <v>3423698.7999999993</v>
      </c>
      <c r="C6" s="41">
        <v>48720.3</v>
      </c>
      <c r="D6" s="41">
        <v>0</v>
      </c>
      <c r="E6" s="227">
        <v>3472419.0999999996</v>
      </c>
      <c r="F6" s="199"/>
      <c r="G6" s="41">
        <v>3529327</v>
      </c>
      <c r="H6" s="41">
        <v>48300.3</v>
      </c>
      <c r="I6" s="41">
        <v>0</v>
      </c>
      <c r="J6" s="227">
        <v>3577627.3</v>
      </c>
      <c r="K6" s="203"/>
    </row>
    <row r="7" spans="1:12" s="10" customFormat="1" ht="15" customHeight="1">
      <c r="A7" s="11" t="s">
        <v>112</v>
      </c>
      <c r="B7" s="41">
        <v>270942.90000000002</v>
      </c>
      <c r="C7" s="41">
        <v>0</v>
      </c>
      <c r="D7" s="41">
        <v>0</v>
      </c>
      <c r="E7" s="227">
        <v>270942.90000000002</v>
      </c>
      <c r="F7" s="199"/>
      <c r="G7" s="41">
        <v>275845.3</v>
      </c>
      <c r="H7" s="41">
        <v>0</v>
      </c>
      <c r="I7" s="41">
        <v>0</v>
      </c>
      <c r="J7" s="227">
        <v>275845.3</v>
      </c>
      <c r="K7" s="203"/>
    </row>
    <row r="8" spans="1:12" s="10" customFormat="1" ht="15" customHeight="1">
      <c r="A8" s="11" t="s">
        <v>113</v>
      </c>
      <c r="B8" s="41">
        <v>0</v>
      </c>
      <c r="C8" s="41">
        <v>2395343.2000000002</v>
      </c>
      <c r="D8" s="41">
        <v>-1977443.8</v>
      </c>
      <c r="E8" s="227">
        <v>417899.40000000014</v>
      </c>
      <c r="F8" s="199"/>
      <c r="G8" s="41">
        <v>0</v>
      </c>
      <c r="H8" s="41">
        <v>2482954.3000000003</v>
      </c>
      <c r="I8" s="41">
        <v>-2056824</v>
      </c>
      <c r="J8" s="227">
        <v>426130.29999999981</v>
      </c>
      <c r="K8" s="203"/>
    </row>
    <row r="9" spans="1:12" s="10" customFormat="1" ht="15" customHeight="1">
      <c r="A9" s="11" t="s">
        <v>114</v>
      </c>
      <c r="B9" s="41">
        <v>181616.09999999998</v>
      </c>
      <c r="C9" s="41">
        <v>110823.29999999999</v>
      </c>
      <c r="D9" s="41">
        <v>0</v>
      </c>
      <c r="E9" s="227">
        <v>292439.40000000002</v>
      </c>
      <c r="F9" s="199"/>
      <c r="G9" s="41">
        <v>191981.1</v>
      </c>
      <c r="H9" s="41">
        <v>128363.09999999999</v>
      </c>
      <c r="I9" s="41">
        <v>0</v>
      </c>
      <c r="J9" s="227">
        <v>320344.2</v>
      </c>
      <c r="K9" s="203"/>
    </row>
    <row r="10" spans="1:12" s="10" customFormat="1" ht="15" customHeight="1">
      <c r="A10" s="11" t="s">
        <v>115</v>
      </c>
      <c r="B10" s="41">
        <v>255332.8</v>
      </c>
      <c r="C10" s="41">
        <v>58999.9</v>
      </c>
      <c r="D10" s="41">
        <v>-1466</v>
      </c>
      <c r="E10" s="227">
        <v>312866.7</v>
      </c>
      <c r="F10" s="199"/>
      <c r="G10" s="41">
        <v>262314.40000000002</v>
      </c>
      <c r="H10" s="41">
        <v>56149.5</v>
      </c>
      <c r="I10" s="41">
        <v>-1926.3</v>
      </c>
      <c r="J10" s="227">
        <v>316537.60000000003</v>
      </c>
      <c r="K10" s="203"/>
    </row>
    <row r="11" spans="1:12" s="10" customFormat="1" ht="15" customHeight="1">
      <c r="A11" s="11" t="s">
        <v>117</v>
      </c>
      <c r="B11" s="41">
        <v>100132</v>
      </c>
      <c r="C11" s="41">
        <v>106495.9</v>
      </c>
      <c r="D11" s="41">
        <v>0</v>
      </c>
      <c r="E11" s="227">
        <v>206627.9</v>
      </c>
      <c r="F11" s="199"/>
      <c r="G11" s="41">
        <v>105915.8</v>
      </c>
      <c r="H11" s="41">
        <v>102497.2</v>
      </c>
      <c r="I11" s="41">
        <v>0</v>
      </c>
      <c r="J11" s="227">
        <v>208413</v>
      </c>
      <c r="K11" s="203"/>
    </row>
    <row r="12" spans="1:12" s="10" customFormat="1" ht="15" customHeight="1">
      <c r="A12" s="11" t="s">
        <v>116</v>
      </c>
      <c r="B12" s="41">
        <v>210565.19999999998</v>
      </c>
      <c r="C12" s="41">
        <v>1969.2</v>
      </c>
      <c r="D12" s="41">
        <v>0</v>
      </c>
      <c r="E12" s="227">
        <v>212534.40000000002</v>
      </c>
      <c r="F12" s="199"/>
      <c r="G12" s="41">
        <v>246448.6</v>
      </c>
      <c r="H12" s="41">
        <v>1969.2</v>
      </c>
      <c r="I12" s="41">
        <v>0</v>
      </c>
      <c r="J12" s="227">
        <v>248417.80000000002</v>
      </c>
      <c r="K12" s="203"/>
    </row>
    <row r="13" spans="1:12" s="10" customFormat="1" ht="15" customHeight="1">
      <c r="A13" s="11" t="s">
        <v>118</v>
      </c>
      <c r="B13" s="41">
        <v>77772.899999999994</v>
      </c>
      <c r="C13" s="41">
        <v>70978.799999999988</v>
      </c>
      <c r="D13" s="41">
        <v>0</v>
      </c>
      <c r="E13" s="227">
        <v>148751.70000000001</v>
      </c>
      <c r="F13" s="199"/>
      <c r="G13" s="41">
        <v>77322.3</v>
      </c>
      <c r="H13" s="41">
        <v>74355.199999999997</v>
      </c>
      <c r="I13" s="41">
        <v>0</v>
      </c>
      <c r="J13" s="227">
        <v>151677.5</v>
      </c>
      <c r="K13" s="203"/>
    </row>
    <row r="14" spans="1:12" s="10" customFormat="1" ht="15" customHeight="1">
      <c r="A14" s="11" t="s">
        <v>119</v>
      </c>
      <c r="B14" s="204">
        <v>30069.599999999999</v>
      </c>
      <c r="C14" s="204">
        <v>2944.9</v>
      </c>
      <c r="D14" s="204">
        <v>0</v>
      </c>
      <c r="E14" s="228">
        <v>33014.5</v>
      </c>
      <c r="F14" s="199"/>
      <c r="G14" s="204">
        <v>22034.799999999999</v>
      </c>
      <c r="H14" s="204">
        <v>2175.4</v>
      </c>
      <c r="I14" s="204">
        <v>0</v>
      </c>
      <c r="J14" s="228">
        <v>24210.2</v>
      </c>
      <c r="K14" s="203"/>
    </row>
    <row r="15" spans="1:12" s="15" customFormat="1" ht="18" customHeight="1">
      <c r="A15" s="4"/>
      <c r="B15" s="205">
        <v>4550130.3</v>
      </c>
      <c r="C15" s="205">
        <v>2796275.4999999995</v>
      </c>
      <c r="D15" s="205">
        <v>-1978909.8</v>
      </c>
      <c r="E15" s="229">
        <v>5367496.0000000009</v>
      </c>
      <c r="F15" s="199"/>
      <c r="G15" s="205">
        <v>4711189.2999999989</v>
      </c>
      <c r="H15" s="205">
        <v>2896764.2</v>
      </c>
      <c r="I15" s="205">
        <v>-2058750.3</v>
      </c>
      <c r="J15" s="229">
        <v>5549203.1999999993</v>
      </c>
      <c r="K15" s="206"/>
    </row>
    <row r="16" spans="1:12" s="10" customFormat="1" ht="12.75" customHeight="1">
      <c r="A16" s="207"/>
      <c r="B16" s="201"/>
      <c r="C16" s="201"/>
      <c r="D16" s="202"/>
      <c r="E16" s="226"/>
      <c r="F16" s="199"/>
      <c r="G16" s="201"/>
      <c r="H16" s="201"/>
      <c r="I16" s="201"/>
      <c r="J16" s="226"/>
      <c r="K16" s="203"/>
    </row>
    <row r="17" spans="1:11" s="209" customFormat="1" ht="15" customHeight="1">
      <c r="A17" s="12" t="s">
        <v>353</v>
      </c>
      <c r="B17" s="49"/>
      <c r="C17" s="49"/>
      <c r="D17" s="49"/>
      <c r="E17" s="230"/>
      <c r="F17" s="199"/>
      <c r="G17" s="48"/>
      <c r="H17" s="48"/>
      <c r="I17" s="48"/>
      <c r="J17" s="230"/>
      <c r="K17" s="208"/>
    </row>
    <row r="18" spans="1:11" s="209" customFormat="1" ht="15" customHeight="1">
      <c r="A18" s="11" t="s">
        <v>222</v>
      </c>
      <c r="B18" s="41">
        <v>476533.29999999993</v>
      </c>
      <c r="C18" s="41">
        <v>350475.7</v>
      </c>
      <c r="D18" s="41">
        <v>-210.9</v>
      </c>
      <c r="E18" s="227">
        <v>826798.1</v>
      </c>
      <c r="F18" s="199"/>
      <c r="G18" s="41">
        <v>486302.9</v>
      </c>
      <c r="H18" s="41">
        <v>279675.2</v>
      </c>
      <c r="I18" s="41">
        <v>-657.49999999990689</v>
      </c>
      <c r="J18" s="227">
        <v>765320.6</v>
      </c>
      <c r="K18" s="208"/>
    </row>
    <row r="19" spans="1:11" s="209" customFormat="1" ht="15" customHeight="1">
      <c r="A19" s="11" t="s">
        <v>96</v>
      </c>
      <c r="B19" s="41">
        <v>8368.2999999999993</v>
      </c>
      <c r="C19" s="41">
        <v>1015202.3</v>
      </c>
      <c r="D19" s="41">
        <v>-629.20000000000005</v>
      </c>
      <c r="E19" s="227">
        <v>1022941.4000000001</v>
      </c>
      <c r="F19" s="199"/>
      <c r="G19" s="41">
        <v>8543</v>
      </c>
      <c r="H19" s="41">
        <v>1034072.8</v>
      </c>
      <c r="I19" s="41">
        <v>-505.2</v>
      </c>
      <c r="J19" s="227">
        <v>1042110.6000000001</v>
      </c>
      <c r="K19" s="208"/>
    </row>
    <row r="20" spans="1:11" s="209" customFormat="1" ht="15" customHeight="1">
      <c r="A20" s="11" t="s">
        <v>66</v>
      </c>
      <c r="B20" s="41">
        <v>416728.5</v>
      </c>
      <c r="C20" s="41">
        <v>598293.5</v>
      </c>
      <c r="D20" s="41">
        <v>-84.5</v>
      </c>
      <c r="E20" s="227">
        <v>1014937.5</v>
      </c>
      <c r="F20" s="199"/>
      <c r="G20" s="41">
        <v>426221.3</v>
      </c>
      <c r="H20" s="41">
        <v>621585.19999999995</v>
      </c>
      <c r="I20" s="41">
        <v>-70.099999999999994</v>
      </c>
      <c r="J20" s="227">
        <v>1047736.4</v>
      </c>
      <c r="K20" s="208"/>
    </row>
    <row r="21" spans="1:11" s="209" customFormat="1" ht="15" customHeight="1">
      <c r="A21" s="11" t="s">
        <v>67</v>
      </c>
      <c r="B21" s="41">
        <v>205675.9</v>
      </c>
      <c r="C21" s="41">
        <v>217731.5</v>
      </c>
      <c r="D21" s="41">
        <v>-220.7</v>
      </c>
      <c r="E21" s="227">
        <v>423186.7</v>
      </c>
      <c r="F21" s="199"/>
      <c r="G21" s="41">
        <v>203076.7</v>
      </c>
      <c r="H21" s="41">
        <v>229799.8</v>
      </c>
      <c r="I21" s="41">
        <v>-334</v>
      </c>
      <c r="J21" s="227">
        <v>432542.5</v>
      </c>
      <c r="K21" s="208"/>
    </row>
    <row r="22" spans="1:11" s="209" customFormat="1" ht="15" customHeight="1">
      <c r="A22" s="11" t="s">
        <v>68</v>
      </c>
      <c r="B22" s="41">
        <v>66481.7</v>
      </c>
      <c r="C22" s="41">
        <v>38630.800000000003</v>
      </c>
      <c r="D22" s="41">
        <v>0</v>
      </c>
      <c r="E22" s="227">
        <v>105112.5</v>
      </c>
      <c r="F22" s="199"/>
      <c r="G22" s="41">
        <v>65972.7</v>
      </c>
      <c r="H22" s="41">
        <v>49134.1</v>
      </c>
      <c r="I22" s="41">
        <v>0</v>
      </c>
      <c r="J22" s="227">
        <v>115106.79999999999</v>
      </c>
      <c r="K22" s="208"/>
    </row>
    <row r="23" spans="1:11" s="209" customFormat="1" ht="25.5">
      <c r="A23" s="210" t="s">
        <v>69</v>
      </c>
      <c r="B23" s="41">
        <v>135609.1</v>
      </c>
      <c r="C23" s="41">
        <v>77857.600000000006</v>
      </c>
      <c r="D23" s="41">
        <v>-293.10000000000002</v>
      </c>
      <c r="E23" s="227">
        <v>213173.6</v>
      </c>
      <c r="F23" s="199"/>
      <c r="G23" s="41">
        <v>160405.20000000001</v>
      </c>
      <c r="H23" s="41">
        <v>97887.1</v>
      </c>
      <c r="I23" s="41">
        <v>-293</v>
      </c>
      <c r="J23" s="227">
        <v>257999.30000000002</v>
      </c>
      <c r="K23" s="208"/>
    </row>
    <row r="24" spans="1:11" s="209" customFormat="1" ht="15" customHeight="1">
      <c r="A24" s="11" t="s">
        <v>161</v>
      </c>
      <c r="B24" s="41">
        <v>474953.3</v>
      </c>
      <c r="C24" s="41">
        <v>94299.5</v>
      </c>
      <c r="D24" s="41">
        <v>-27.6</v>
      </c>
      <c r="E24" s="227">
        <v>569225.20000000007</v>
      </c>
      <c r="F24" s="199"/>
      <c r="G24" s="41">
        <v>479246.7</v>
      </c>
      <c r="H24" s="41">
        <v>110420.8</v>
      </c>
      <c r="I24" s="41">
        <v>-66.5</v>
      </c>
      <c r="J24" s="227">
        <v>589601</v>
      </c>
      <c r="K24" s="208"/>
    </row>
    <row r="25" spans="1:11" s="209" customFormat="1" ht="15" customHeight="1">
      <c r="A25" s="211" t="s">
        <v>108</v>
      </c>
      <c r="B25" s="204">
        <v>267600.90000000002</v>
      </c>
      <c r="C25" s="204">
        <v>139684.6</v>
      </c>
      <c r="D25" s="204">
        <v>0</v>
      </c>
      <c r="E25" s="228">
        <v>407285.5</v>
      </c>
      <c r="F25" s="199"/>
      <c r="G25" s="204">
        <v>273877.2</v>
      </c>
      <c r="H25" s="204">
        <v>134799.5</v>
      </c>
      <c r="I25" s="204">
        <v>0</v>
      </c>
      <c r="J25" s="228">
        <v>408676.7</v>
      </c>
      <c r="K25" s="212"/>
    </row>
    <row r="26" spans="1:11" s="27" customFormat="1" ht="18" customHeight="1">
      <c r="A26" s="4"/>
      <c r="B26" s="205">
        <v>2051951</v>
      </c>
      <c r="C26" s="205">
        <v>2532175.5</v>
      </c>
      <c r="D26" s="205">
        <v>-1466</v>
      </c>
      <c r="E26" s="229">
        <v>4582660.5</v>
      </c>
      <c r="F26" s="199"/>
      <c r="G26" s="205">
        <v>2103645.7000000002</v>
      </c>
      <c r="H26" s="205">
        <v>2557374.5</v>
      </c>
      <c r="I26" s="205">
        <v>-1926.3</v>
      </c>
      <c r="J26" s="229">
        <v>4659093.8999999994</v>
      </c>
      <c r="K26" s="213"/>
    </row>
    <row r="27" spans="1:11" s="209" customFormat="1" ht="12.75" customHeight="1">
      <c r="A27" s="207"/>
      <c r="B27" s="41"/>
      <c r="C27" s="41"/>
      <c r="D27" s="41"/>
      <c r="E27" s="227"/>
      <c r="F27" s="199"/>
      <c r="G27" s="41"/>
      <c r="H27" s="41"/>
      <c r="I27" s="41"/>
      <c r="J27" s="227"/>
      <c r="K27" s="212"/>
    </row>
    <row r="28" spans="1:11" s="216" customFormat="1" ht="25.5">
      <c r="A28" s="214" t="s">
        <v>70</v>
      </c>
      <c r="B28" s="42">
        <v>1977443.8</v>
      </c>
      <c r="C28" s="42">
        <v>0</v>
      </c>
      <c r="D28" s="42">
        <v>-1977443.8</v>
      </c>
      <c r="E28" s="230">
        <v>0</v>
      </c>
      <c r="F28" s="199"/>
      <c r="G28" s="42">
        <v>2056824.0000000002</v>
      </c>
      <c r="H28" s="42"/>
      <c r="I28" s="42">
        <v>-2056824</v>
      </c>
      <c r="J28" s="230">
        <v>0</v>
      </c>
      <c r="K28" s="215"/>
    </row>
    <row r="29" spans="1:11" s="216" customFormat="1" ht="12.75" customHeight="1">
      <c r="A29" s="214"/>
      <c r="B29" s="42"/>
      <c r="C29" s="42"/>
      <c r="D29" s="42"/>
      <c r="E29" s="230"/>
      <c r="F29" s="199"/>
      <c r="G29" s="42"/>
      <c r="H29" s="42"/>
      <c r="I29" s="42"/>
      <c r="J29" s="230"/>
      <c r="K29" s="215"/>
    </row>
    <row r="30" spans="1:11" s="27" customFormat="1" ht="25.5">
      <c r="A30" s="217" t="s">
        <v>352</v>
      </c>
      <c r="B30" s="205">
        <v>520735.49999999977</v>
      </c>
      <c r="C30" s="205">
        <v>264099.99999999953</v>
      </c>
      <c r="D30" s="205">
        <v>0</v>
      </c>
      <c r="E30" s="229">
        <v>784835.50000000093</v>
      </c>
      <c r="F30" s="199"/>
      <c r="G30" s="205">
        <v>550719.6</v>
      </c>
      <c r="H30" s="205">
        <v>339389.7</v>
      </c>
      <c r="I30" s="205">
        <v>0</v>
      </c>
      <c r="J30" s="229">
        <v>890109.29999999981</v>
      </c>
      <c r="K30" s="213"/>
    </row>
    <row r="31" spans="1:11" s="216" customFormat="1" ht="12.75" customHeight="1">
      <c r="A31" s="214"/>
      <c r="B31" s="42"/>
      <c r="C31" s="42"/>
      <c r="D31" s="42"/>
      <c r="E31" s="230"/>
      <c r="F31" s="199"/>
      <c r="G31" s="42"/>
      <c r="H31" s="42"/>
      <c r="I31" s="42"/>
      <c r="J31" s="230"/>
      <c r="K31" s="215"/>
    </row>
    <row r="32" spans="1:11" s="216" customFormat="1" ht="15" customHeight="1">
      <c r="A32" s="214" t="s">
        <v>355</v>
      </c>
      <c r="B32" s="42"/>
      <c r="C32" s="42"/>
      <c r="D32" s="42"/>
      <c r="E32" s="230"/>
      <c r="F32" s="199"/>
      <c r="G32" s="42"/>
      <c r="H32" s="42"/>
      <c r="I32" s="42"/>
      <c r="J32" s="230"/>
      <c r="K32" s="215"/>
    </row>
    <row r="33" spans="1:11" s="208" customFormat="1" ht="25.5" customHeight="1">
      <c r="A33" s="210" t="s">
        <v>127</v>
      </c>
      <c r="B33" s="41">
        <v>-313731.5</v>
      </c>
      <c r="C33" s="41">
        <v>-164641.79999999999</v>
      </c>
      <c r="D33" s="41"/>
      <c r="E33" s="227">
        <v>-478373.3</v>
      </c>
      <c r="F33" s="199"/>
      <c r="G33" s="41">
        <v>-332426.69999999995</v>
      </c>
      <c r="H33" s="41">
        <v>-165998.5</v>
      </c>
      <c r="I33" s="41"/>
      <c r="J33" s="227">
        <v>-498425.2</v>
      </c>
      <c r="K33" s="212"/>
    </row>
    <row r="34" spans="1:11" s="209" customFormat="1" ht="12.75" customHeight="1">
      <c r="A34" s="218"/>
      <c r="B34" s="41"/>
      <c r="C34" s="41"/>
      <c r="D34" s="41"/>
      <c r="E34" s="227"/>
      <c r="F34" s="199"/>
      <c r="G34" s="41"/>
      <c r="H34" s="41"/>
      <c r="I34" s="41"/>
      <c r="J34" s="227"/>
      <c r="K34" s="212"/>
    </row>
    <row r="35" spans="1:11" s="209" customFormat="1" ht="15" customHeight="1">
      <c r="A35" s="12" t="s">
        <v>190</v>
      </c>
      <c r="B35" s="41"/>
      <c r="C35" s="41"/>
      <c r="D35" s="41"/>
      <c r="E35" s="227"/>
      <c r="F35" s="199"/>
      <c r="G35" s="41"/>
      <c r="H35" s="41"/>
      <c r="I35" s="41"/>
      <c r="J35" s="227"/>
      <c r="K35" s="212"/>
    </row>
    <row r="36" spans="1:11" s="209" customFormat="1" ht="25.5" customHeight="1">
      <c r="A36" s="210" t="s">
        <v>210</v>
      </c>
      <c r="B36" s="41">
        <v>-233416</v>
      </c>
      <c r="C36" s="41">
        <v>-120468</v>
      </c>
      <c r="D36" s="41"/>
      <c r="E36" s="227">
        <v>-353884</v>
      </c>
      <c r="F36" s="199"/>
      <c r="G36" s="41">
        <v>-287043.09999999998</v>
      </c>
      <c r="H36" s="41">
        <v>-147618</v>
      </c>
      <c r="I36" s="41"/>
      <c r="J36" s="227">
        <v>-434661.1</v>
      </c>
      <c r="K36" s="219"/>
    </row>
    <row r="37" spans="1:11" s="209" customFormat="1" ht="25.5" customHeight="1">
      <c r="A37" s="210" t="s">
        <v>211</v>
      </c>
      <c r="B37" s="41">
        <v>67287.199999999997</v>
      </c>
      <c r="C37" s="41">
        <v>0</v>
      </c>
      <c r="D37" s="41"/>
      <c r="E37" s="227">
        <v>67287.199999999997</v>
      </c>
      <c r="F37" s="199"/>
      <c r="G37" s="41">
        <v>110000</v>
      </c>
      <c r="H37" s="41">
        <v>-86169.7</v>
      </c>
      <c r="I37" s="41"/>
      <c r="J37" s="227">
        <v>23830.300000000003</v>
      </c>
      <c r="K37" s="219"/>
    </row>
    <row r="38" spans="1:11" s="209" customFormat="1" ht="25.5" customHeight="1">
      <c r="A38" s="210" t="s">
        <v>212</v>
      </c>
      <c r="B38" s="204">
        <v>-40875.199999999997</v>
      </c>
      <c r="C38" s="204">
        <v>21009.8</v>
      </c>
      <c r="D38" s="204"/>
      <c r="E38" s="228">
        <v>-19865.399999999998</v>
      </c>
      <c r="F38" s="199"/>
      <c r="G38" s="204">
        <v>-41249.800000000003</v>
      </c>
      <c r="H38" s="204">
        <v>60396.5</v>
      </c>
      <c r="I38" s="204"/>
      <c r="J38" s="228">
        <v>19146.699999999997</v>
      </c>
      <c r="K38" s="212"/>
    </row>
    <row r="39" spans="1:11" s="209" customFormat="1" ht="12.75">
      <c r="A39" s="214"/>
      <c r="B39" s="220">
        <v>-207004</v>
      </c>
      <c r="C39" s="220">
        <v>-99458.2</v>
      </c>
      <c r="D39" s="220">
        <v>0</v>
      </c>
      <c r="E39" s="231">
        <v>-306462.2</v>
      </c>
      <c r="F39" s="199"/>
      <c r="G39" s="220">
        <v>-218292.89999999997</v>
      </c>
      <c r="H39" s="220">
        <v>-173391.2</v>
      </c>
      <c r="I39" s="220">
        <v>0</v>
      </c>
      <c r="J39" s="231">
        <v>-391684.1</v>
      </c>
      <c r="K39" s="212"/>
    </row>
    <row r="40" spans="1:11" s="209" customFormat="1" ht="12.75" customHeight="1">
      <c r="A40" s="218"/>
      <c r="B40" s="41"/>
      <c r="C40" s="221"/>
      <c r="D40" s="221"/>
      <c r="E40" s="227"/>
      <c r="F40" s="199"/>
      <c r="G40" s="41"/>
      <c r="H40" s="41"/>
      <c r="I40" s="221"/>
      <c r="J40" s="227"/>
      <c r="K40" s="212"/>
    </row>
    <row r="41" spans="1:11" s="209" customFormat="1" ht="24.75" customHeight="1" thickBot="1">
      <c r="A41" s="222" t="s">
        <v>51</v>
      </c>
      <c r="B41" s="223">
        <v>0</v>
      </c>
      <c r="C41" s="223">
        <v>0</v>
      </c>
      <c r="D41" s="223">
        <v>0</v>
      </c>
      <c r="E41" s="232">
        <v>0</v>
      </c>
      <c r="F41" s="224"/>
      <c r="G41" s="223">
        <v>0</v>
      </c>
      <c r="H41" s="223">
        <v>0</v>
      </c>
      <c r="I41" s="223">
        <v>0</v>
      </c>
      <c r="J41" s="232">
        <v>0</v>
      </c>
      <c r="K41" s="212"/>
    </row>
    <row r="42" spans="1:11" ht="7.15" customHeight="1" thickTop="1">
      <c r="A42" s="161"/>
      <c r="K42" s="159"/>
    </row>
    <row r="48" spans="1:11" ht="15" customHeight="1">
      <c r="G48" s="70"/>
      <c r="I48" s="70"/>
    </row>
  </sheetData>
  <customSheetViews>
    <customSheetView guid="{7AEBF0C5-8149-4E3C-AD6E-EA586E9CAE29}" scale="80" showPageBreaks="1" printArea="1" hiddenColumns="1" topLeftCell="B13">
      <selection activeCell="K2" sqref="K2"/>
      <pageMargins left="0.74803149606299213" right="0.59055118110236227" top="0.9055118110236221" bottom="0.98425196850393704" header="0.51181102362204722" footer="0.51181102362204722"/>
      <pageSetup scale="60" orientation="landscape" cellComments="asDisplayed" r:id="rId1"/>
      <headerFooter alignWithMargins="0">
        <oddFooter>&amp;L&amp;8&amp;Z&amp;F\&amp;A&amp;R&amp;D &amp;T</oddFooter>
      </headerFooter>
    </customSheetView>
    <customSheetView guid="{6DAC9F00-70BA-4F05-ACC4-6962A67EAE0E}" showGridLines="0" showAutoFilter="1">
      <pane xSplit="2" ySplit="4" topLeftCell="C5" activePane="bottomRight" state="frozen"/>
      <selection pane="bottomRight" activeCell="F8" sqref="F8"/>
      <rowBreaks count="2" manualBreakCount="2">
        <brk id="41" min="1" max="12" man="1"/>
        <brk id="82" min="1" max="12" man="1"/>
      </rowBreaks>
      <pageMargins left="0.74803149606299213" right="0.59055118110236227" top="0.9055118110236221" bottom="0.98425196850393704" header="0.51181102362204722" footer="0.51181102362204722"/>
      <pageSetup scale="50" orientation="portrait" cellComments="asDisplayed" r:id="rId2"/>
      <headerFooter alignWithMargins="0">
        <oddFooter>&amp;L&amp;8&amp;Z&amp;F\&amp;A&amp;R&amp;D &amp;T</oddFooter>
      </headerFooter>
      <autoFilter ref="B1"/>
    </customSheetView>
    <customSheetView guid="{26A92FCC-B791-423F-B5F8-96704230A5BC}" scale="90" showPageBreaks="1" printArea="1" hiddenColumns="1" topLeftCell="B13">
      <selection activeCell="V37" sqref="V37"/>
      <pageMargins left="0.74803149606299213" right="0.59055118110236227" top="0.9055118110236221" bottom="0.98425196850393704" header="0.51181102362204722" footer="0.51181102362204722"/>
      <pageSetup scale="60" orientation="landscape" cellComments="asDisplayed" r:id="rId3"/>
      <headerFooter alignWithMargins="0">
        <oddFooter>&amp;L&amp;8&amp;Z&amp;F\&amp;A&amp;R&amp;D &amp;T</oddFooter>
      </headerFooter>
    </customSheetView>
  </customSheetViews>
  <mergeCells count="2">
    <mergeCell ref="B3:E3"/>
    <mergeCell ref="G3:J3"/>
  </mergeCells>
  <phoneticPr fontId="51" type="noConversion"/>
  <pageMargins left="0.19685039370078741" right="0.19685039370078741" top="0.39370078740157483" bottom="0.39370078740157483" header="0.51181102362204722" footer="0.51181102362204722"/>
  <pageSetup scale="74" orientation="portrait" r:id="rId4"/>
  <headerFooter alignWithMargins="0"/>
  <drawing r:id="rId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48"/>
  <sheetViews>
    <sheetView view="pageBreakPreview" zoomScaleNormal="90" zoomScaleSheetLayoutView="100" workbookViewId="0">
      <selection activeCell="J2" sqref="J2"/>
    </sheetView>
  </sheetViews>
  <sheetFormatPr baseColWidth="10" defaultColWidth="6.42578125" defaultRowHeight="15" customHeight="1"/>
  <cols>
    <col min="1" max="1" width="33.7109375" style="160" customWidth="1"/>
    <col min="2" max="4" width="10.85546875" style="70" customWidth="1"/>
    <col min="5" max="5" width="3.7109375" style="70" customWidth="1"/>
    <col min="6" max="7" width="13.7109375" style="69" customWidth="1"/>
    <col min="8" max="9" width="11.7109375" style="69" customWidth="1"/>
    <col min="10" max="11" width="6.42578125" style="157"/>
    <col min="12" max="16384" width="6.42578125" style="158"/>
  </cols>
  <sheetData>
    <row r="1" spans="1:13" s="148" customFormat="1" ht="15" customHeight="1">
      <c r="A1" s="52" t="s">
        <v>358</v>
      </c>
      <c r="B1" s="52"/>
      <c r="C1" s="60"/>
      <c r="D1" s="60"/>
      <c r="E1" s="60"/>
      <c r="F1" s="61"/>
      <c r="G1" s="61"/>
      <c r="H1" s="61"/>
      <c r="I1" s="56"/>
      <c r="J1" s="147"/>
      <c r="K1" s="147"/>
    </row>
    <row r="2" spans="1:13" s="148" customFormat="1" ht="15" customHeight="1" thickBot="1">
      <c r="A2" s="71"/>
      <c r="B2" s="60"/>
      <c r="C2" s="60"/>
      <c r="D2" s="60"/>
      <c r="E2" s="60"/>
      <c r="F2" s="61"/>
      <c r="G2" s="61"/>
      <c r="H2" s="61"/>
      <c r="I2" s="56"/>
      <c r="J2" s="147"/>
      <c r="K2" s="147"/>
    </row>
    <row r="3" spans="1:13" s="149" customFormat="1" ht="24" customHeight="1">
      <c r="A3" s="196"/>
      <c r="B3" s="253" t="s">
        <v>380</v>
      </c>
      <c r="C3" s="253"/>
      <c r="D3" s="253"/>
      <c r="E3" s="197"/>
      <c r="F3" s="253" t="s">
        <v>381</v>
      </c>
      <c r="G3" s="253"/>
      <c r="H3" s="253"/>
      <c r="I3" s="253"/>
    </row>
    <row r="4" spans="1:13" s="151" customFormat="1" ht="42" customHeight="1" thickBot="1">
      <c r="A4" s="196" t="s">
        <v>65</v>
      </c>
      <c r="B4" s="35">
        <v>2014</v>
      </c>
      <c r="C4" s="35">
        <v>2015</v>
      </c>
      <c r="D4" s="35">
        <v>2016</v>
      </c>
      <c r="E4" s="199"/>
      <c r="F4" s="34" t="s">
        <v>195</v>
      </c>
      <c r="G4" s="34" t="s">
        <v>354</v>
      </c>
      <c r="H4" s="198" t="s">
        <v>311</v>
      </c>
      <c r="I4" s="225" t="s">
        <v>191</v>
      </c>
      <c r="J4" s="150"/>
    </row>
    <row r="5" spans="1:13" s="152" customFormat="1" ht="15" customHeight="1">
      <c r="A5" s="12" t="s">
        <v>220</v>
      </c>
      <c r="B5" s="48"/>
      <c r="C5" s="48"/>
      <c r="D5" s="48"/>
      <c r="E5" s="199"/>
      <c r="F5" s="201"/>
      <c r="G5" s="201"/>
      <c r="H5" s="202"/>
      <c r="I5" s="226"/>
      <c r="J5" s="153"/>
      <c r="K5" s="154"/>
    </row>
    <row r="6" spans="1:13" s="57" customFormat="1" ht="15" customHeight="1">
      <c r="A6" s="11" t="s">
        <v>111</v>
      </c>
      <c r="B6" s="41">
        <v>3061444.5000000005</v>
      </c>
      <c r="C6" s="41">
        <v>3173700.9</v>
      </c>
      <c r="D6" s="41">
        <v>3262398</v>
      </c>
      <c r="E6" s="199"/>
      <c r="F6" s="41">
        <v>3294736.9000000004</v>
      </c>
      <c r="G6" s="41">
        <v>48704</v>
      </c>
      <c r="H6" s="41">
        <v>0</v>
      </c>
      <c r="I6" s="227">
        <v>3343440.9</v>
      </c>
      <c r="J6" s="155"/>
      <c r="K6" s="58"/>
    </row>
    <row r="7" spans="1:13" s="57" customFormat="1" ht="15" customHeight="1">
      <c r="A7" s="11" t="s">
        <v>112</v>
      </c>
      <c r="B7" s="41">
        <v>250956.5</v>
      </c>
      <c r="C7" s="41">
        <v>254543.30000000002</v>
      </c>
      <c r="D7" s="41">
        <v>252329.5</v>
      </c>
      <c r="E7" s="199"/>
      <c r="F7" s="41">
        <v>260024.1</v>
      </c>
      <c r="G7" s="41">
        <v>0</v>
      </c>
      <c r="H7" s="41">
        <v>0</v>
      </c>
      <c r="I7" s="227">
        <v>260024.1</v>
      </c>
      <c r="J7" s="155"/>
      <c r="K7" s="58"/>
    </row>
    <row r="8" spans="1:13" s="57" customFormat="1" ht="15" customHeight="1">
      <c r="A8" s="11" t="s">
        <v>113</v>
      </c>
      <c r="B8" s="41">
        <v>400572.5</v>
      </c>
      <c r="C8" s="41">
        <v>406084.4</v>
      </c>
      <c r="D8" s="41">
        <v>404753.60000000003</v>
      </c>
      <c r="E8" s="199"/>
      <c r="F8" s="41">
        <v>0</v>
      </c>
      <c r="G8" s="41">
        <v>2245364.6999999997</v>
      </c>
      <c r="H8" s="41">
        <v>-1848118.5</v>
      </c>
      <c r="I8" s="227">
        <v>397246.20000000019</v>
      </c>
      <c r="J8" s="155"/>
      <c r="K8" s="58"/>
    </row>
    <row r="9" spans="1:13" s="57" customFormat="1" ht="15" customHeight="1">
      <c r="A9" s="11" t="s">
        <v>114</v>
      </c>
      <c r="B9" s="41">
        <v>296503.90000000002</v>
      </c>
      <c r="C9" s="41">
        <v>256023.80000000002</v>
      </c>
      <c r="D9" s="41">
        <v>244535.69999999998</v>
      </c>
      <c r="E9" s="199"/>
      <c r="F9" s="41">
        <v>239888.5</v>
      </c>
      <c r="G9" s="41">
        <v>110813.29999999999</v>
      </c>
      <c r="H9" s="41">
        <v>0</v>
      </c>
      <c r="I9" s="227">
        <v>350701.8</v>
      </c>
      <c r="J9" s="155"/>
      <c r="K9" s="58"/>
    </row>
    <row r="10" spans="1:13" s="57" customFormat="1" ht="15" customHeight="1">
      <c r="A10" s="11" t="s">
        <v>115</v>
      </c>
      <c r="B10" s="41">
        <v>289834</v>
      </c>
      <c r="C10" s="41">
        <v>304688.5</v>
      </c>
      <c r="D10" s="41">
        <v>314037.39999999997</v>
      </c>
      <c r="E10" s="199"/>
      <c r="F10" s="41">
        <v>262512.40000000002</v>
      </c>
      <c r="G10" s="41">
        <v>56069</v>
      </c>
      <c r="H10" s="41">
        <v>-4186.7</v>
      </c>
      <c r="I10" s="227">
        <v>314394.7</v>
      </c>
      <c r="J10" s="155"/>
      <c r="K10" s="58"/>
    </row>
    <row r="11" spans="1:13" s="57" customFormat="1" ht="15" customHeight="1">
      <c r="A11" s="11" t="s">
        <v>117</v>
      </c>
      <c r="B11" s="41">
        <v>178368.3</v>
      </c>
      <c r="C11" s="41">
        <v>170756.1</v>
      </c>
      <c r="D11" s="41">
        <v>163733.1</v>
      </c>
      <c r="E11" s="199"/>
      <c r="F11" s="41">
        <v>93741.7</v>
      </c>
      <c r="G11" s="41">
        <v>79072.100000000006</v>
      </c>
      <c r="H11" s="41">
        <v>0</v>
      </c>
      <c r="I11" s="227">
        <v>172813.8</v>
      </c>
      <c r="J11" s="155"/>
      <c r="K11" s="58"/>
    </row>
    <row r="12" spans="1:13" s="57" customFormat="1" ht="15" customHeight="1">
      <c r="A12" s="11" t="s">
        <v>116</v>
      </c>
      <c r="B12" s="41">
        <v>189811</v>
      </c>
      <c r="C12" s="41">
        <v>196808.6</v>
      </c>
      <c r="D12" s="41">
        <v>222776.19999999998</v>
      </c>
      <c r="E12" s="199"/>
      <c r="F12" s="41">
        <v>263952.60000000003</v>
      </c>
      <c r="G12" s="41">
        <v>1929</v>
      </c>
      <c r="H12" s="41">
        <v>0</v>
      </c>
      <c r="I12" s="227">
        <v>265881.59999999998</v>
      </c>
      <c r="J12" s="155"/>
      <c r="K12" s="58"/>
    </row>
    <row r="13" spans="1:13" s="57" customFormat="1" ht="15" customHeight="1">
      <c r="A13" s="11" t="s">
        <v>118</v>
      </c>
      <c r="B13" s="41">
        <v>122800.8</v>
      </c>
      <c r="C13" s="41">
        <v>133630.1</v>
      </c>
      <c r="D13" s="41">
        <v>138049.4</v>
      </c>
      <c r="E13" s="199"/>
      <c r="F13" s="41">
        <v>81942.899999999994</v>
      </c>
      <c r="G13" s="41">
        <v>62626.8</v>
      </c>
      <c r="H13" s="41">
        <v>0</v>
      </c>
      <c r="I13" s="227">
        <v>144569.70000000001</v>
      </c>
      <c r="J13" s="155"/>
      <c r="K13" s="58"/>
    </row>
    <row r="14" spans="1:13" s="57" customFormat="1" ht="15" customHeight="1">
      <c r="A14" s="11" t="s">
        <v>119</v>
      </c>
      <c r="B14" s="204">
        <v>25323.200000000001</v>
      </c>
      <c r="C14" s="204">
        <v>28648</v>
      </c>
      <c r="D14" s="204">
        <v>19369.7</v>
      </c>
      <c r="E14" s="199"/>
      <c r="F14" s="204">
        <v>36148.6</v>
      </c>
      <c r="G14" s="204">
        <v>6983.5999999999995</v>
      </c>
      <c r="H14" s="204">
        <v>0</v>
      </c>
      <c r="I14" s="228">
        <v>43132.2</v>
      </c>
      <c r="J14" s="155"/>
      <c r="K14" s="58"/>
    </row>
    <row r="15" spans="1:13" s="57" customFormat="1" ht="15" customHeight="1">
      <c r="A15" s="4"/>
      <c r="B15" s="205">
        <v>4815614.7</v>
      </c>
      <c r="C15" s="205">
        <v>4924883.6999999983</v>
      </c>
      <c r="D15" s="205">
        <v>5021982.6000000006</v>
      </c>
      <c r="E15" s="199"/>
      <c r="F15" s="205">
        <v>4532947.7</v>
      </c>
      <c r="G15" s="205">
        <v>2611562.5</v>
      </c>
      <c r="H15" s="205">
        <v>-1852305.2</v>
      </c>
      <c r="I15" s="229">
        <v>5292205</v>
      </c>
      <c r="J15" s="155"/>
      <c r="K15" s="58"/>
      <c r="M15" s="156"/>
    </row>
    <row r="16" spans="1:13" s="57" customFormat="1" ht="12.75" customHeight="1">
      <c r="A16" s="207"/>
      <c r="B16" s="48"/>
      <c r="C16" s="48"/>
      <c r="D16" s="48"/>
      <c r="E16" s="199"/>
      <c r="F16" s="201"/>
      <c r="G16" s="201"/>
      <c r="H16" s="202"/>
      <c r="I16" s="226"/>
      <c r="J16" s="155"/>
      <c r="K16" s="58"/>
    </row>
    <row r="17" spans="1:13" ht="15" customHeight="1">
      <c r="A17" s="12" t="s">
        <v>353</v>
      </c>
      <c r="B17" s="49"/>
      <c r="C17" s="49"/>
      <c r="D17" s="49"/>
      <c r="E17" s="199"/>
      <c r="F17" s="49"/>
      <c r="G17" s="49"/>
      <c r="H17" s="49"/>
      <c r="I17" s="230"/>
    </row>
    <row r="18" spans="1:13" ht="15" customHeight="1">
      <c r="A18" s="11" t="s">
        <v>222</v>
      </c>
      <c r="B18" s="41">
        <v>746893</v>
      </c>
      <c r="C18" s="41">
        <v>794211.1</v>
      </c>
      <c r="D18" s="41">
        <v>757831.2</v>
      </c>
      <c r="E18" s="199"/>
      <c r="F18" s="41">
        <v>433836.29999999981</v>
      </c>
      <c r="G18" s="41">
        <v>335928.6</v>
      </c>
      <c r="H18" s="41">
        <v>-1572.4000000000465</v>
      </c>
      <c r="I18" s="227">
        <v>768192.49999999988</v>
      </c>
    </row>
    <row r="19" spans="1:13" ht="15" customHeight="1">
      <c r="A19" s="11" t="s">
        <v>96</v>
      </c>
      <c r="B19" s="41">
        <v>1033464.2</v>
      </c>
      <c r="C19" s="41">
        <v>1025137.6</v>
      </c>
      <c r="D19" s="41">
        <v>1036943.9</v>
      </c>
      <c r="E19" s="199"/>
      <c r="F19" s="41">
        <v>14073.4</v>
      </c>
      <c r="G19" s="41">
        <v>1086214.2</v>
      </c>
      <c r="H19" s="41">
        <v>-659.6</v>
      </c>
      <c r="I19" s="227">
        <v>1099627.9999999998</v>
      </c>
    </row>
    <row r="20" spans="1:13" ht="15" customHeight="1">
      <c r="A20" s="11" t="s">
        <v>66</v>
      </c>
      <c r="B20" s="41">
        <v>813070.9</v>
      </c>
      <c r="C20" s="41">
        <v>877332.6</v>
      </c>
      <c r="D20" s="41">
        <v>914869.8</v>
      </c>
      <c r="E20" s="199"/>
      <c r="F20" s="41">
        <v>441081.59999999998</v>
      </c>
      <c r="G20" s="41">
        <v>569837.69999999995</v>
      </c>
      <c r="H20" s="41">
        <v>-523.20000000000005</v>
      </c>
      <c r="I20" s="227">
        <v>1010396.1</v>
      </c>
    </row>
    <row r="21" spans="1:13" ht="15" customHeight="1">
      <c r="A21" s="11" t="s">
        <v>67</v>
      </c>
      <c r="B21" s="41">
        <v>398944.1</v>
      </c>
      <c r="C21" s="41">
        <v>420892.6</v>
      </c>
      <c r="D21" s="41">
        <v>440205.2</v>
      </c>
      <c r="E21" s="199"/>
      <c r="F21" s="41">
        <v>196629.5</v>
      </c>
      <c r="G21" s="41">
        <v>211042.2</v>
      </c>
      <c r="H21" s="41">
        <v>-1035.9000000000001</v>
      </c>
      <c r="I21" s="227">
        <v>406635.8</v>
      </c>
    </row>
    <row r="22" spans="1:13" ht="15" customHeight="1">
      <c r="A22" s="11" t="s">
        <v>68</v>
      </c>
      <c r="B22" s="41">
        <v>91725.2</v>
      </c>
      <c r="C22" s="41">
        <v>93589.1</v>
      </c>
      <c r="D22" s="41">
        <v>91318.2</v>
      </c>
      <c r="E22" s="199"/>
      <c r="F22" s="41">
        <v>66101</v>
      </c>
      <c r="G22" s="41">
        <v>25857.3</v>
      </c>
      <c r="H22" s="41">
        <v>0</v>
      </c>
      <c r="I22" s="227">
        <v>91958.3</v>
      </c>
    </row>
    <row r="23" spans="1:13" ht="25.5">
      <c r="A23" s="210" t="s">
        <v>69</v>
      </c>
      <c r="B23" s="41">
        <v>165249.29999999999</v>
      </c>
      <c r="C23" s="41">
        <v>172967.9</v>
      </c>
      <c r="D23" s="41">
        <v>198660.7</v>
      </c>
      <c r="E23" s="199"/>
      <c r="F23" s="41">
        <v>129988.9</v>
      </c>
      <c r="G23" s="41">
        <v>62143.199999999997</v>
      </c>
      <c r="H23" s="41">
        <v>-342.1</v>
      </c>
      <c r="I23" s="227">
        <v>191789.99999999997</v>
      </c>
    </row>
    <row r="24" spans="1:13" ht="15" customHeight="1">
      <c r="A24" s="11" t="s">
        <v>161</v>
      </c>
      <c r="B24" s="41">
        <v>516324.5</v>
      </c>
      <c r="C24" s="41">
        <v>541913.19999999995</v>
      </c>
      <c r="D24" s="41">
        <v>569357.9</v>
      </c>
      <c r="E24" s="199"/>
      <c r="F24" s="41">
        <v>513656.2</v>
      </c>
      <c r="G24" s="41">
        <v>116197.4</v>
      </c>
      <c r="H24" s="41">
        <v>-53.5</v>
      </c>
      <c r="I24" s="227">
        <v>629800.1</v>
      </c>
    </row>
    <row r="25" spans="1:13" ht="15" customHeight="1">
      <c r="A25" s="211" t="s">
        <v>108</v>
      </c>
      <c r="B25" s="204">
        <v>376588</v>
      </c>
      <c r="C25" s="204">
        <v>377064.7</v>
      </c>
      <c r="D25" s="204">
        <v>382947</v>
      </c>
      <c r="E25" s="199"/>
      <c r="F25" s="204">
        <v>255352.9</v>
      </c>
      <c r="G25" s="204">
        <v>134436.1</v>
      </c>
      <c r="H25" s="204">
        <v>0</v>
      </c>
      <c r="I25" s="228">
        <v>389789</v>
      </c>
      <c r="J25" s="159"/>
    </row>
    <row r="26" spans="1:13" ht="15" customHeight="1">
      <c r="A26" s="4"/>
      <c r="B26" s="205">
        <v>4142259.2</v>
      </c>
      <c r="C26" s="205">
        <v>4303108.8</v>
      </c>
      <c r="D26" s="205">
        <v>4392133.9000000004</v>
      </c>
      <c r="E26" s="199"/>
      <c r="F26" s="205">
        <v>2050719.7999999998</v>
      </c>
      <c r="G26" s="205">
        <v>2541656.6999999997</v>
      </c>
      <c r="H26" s="205">
        <v>-4186.7</v>
      </c>
      <c r="I26" s="229">
        <v>4588189.8</v>
      </c>
      <c r="J26" s="159"/>
    </row>
    <row r="27" spans="1:13" ht="12.75" customHeight="1">
      <c r="A27" s="207"/>
      <c r="B27" s="48"/>
      <c r="C27" s="48"/>
      <c r="D27" s="48"/>
      <c r="E27" s="199"/>
      <c r="F27" s="41"/>
      <c r="G27" s="41"/>
      <c r="H27" s="41"/>
      <c r="I27" s="227"/>
      <c r="J27" s="159"/>
    </row>
    <row r="28" spans="1:13" s="193" customFormat="1" ht="25.5">
      <c r="A28" s="214" t="s">
        <v>70</v>
      </c>
      <c r="B28" s="233">
        <v>0</v>
      </c>
      <c r="C28" s="42">
        <v>0</v>
      </c>
      <c r="D28" s="42">
        <v>0</v>
      </c>
      <c r="E28" s="199"/>
      <c r="F28" s="42">
        <v>1848118.4999999998</v>
      </c>
      <c r="G28" s="42">
        <v>0</v>
      </c>
      <c r="H28" s="42">
        <v>-1848118.5</v>
      </c>
      <c r="I28" s="230">
        <v>0</v>
      </c>
      <c r="J28" s="192"/>
    </row>
    <row r="29" spans="1:13" s="157" customFormat="1" ht="12.75" customHeight="1">
      <c r="A29" s="214"/>
      <c r="B29" s="233"/>
      <c r="C29" s="42"/>
      <c r="D29" s="42"/>
      <c r="E29" s="199"/>
      <c r="F29" s="42"/>
      <c r="G29" s="42"/>
      <c r="H29" s="42"/>
      <c r="I29" s="230"/>
      <c r="J29" s="159"/>
      <c r="L29" s="158"/>
      <c r="M29" s="158"/>
    </row>
    <row r="30" spans="1:13" s="193" customFormat="1" ht="25.5">
      <c r="A30" s="217" t="s">
        <v>352</v>
      </c>
      <c r="B30" s="205">
        <v>673355.5</v>
      </c>
      <c r="C30" s="205">
        <v>621774.89999999851</v>
      </c>
      <c r="D30" s="205">
        <v>629848.70000000019</v>
      </c>
      <c r="E30" s="199"/>
      <c r="F30" s="205">
        <v>634109.40000000037</v>
      </c>
      <c r="G30" s="205">
        <v>69905.800000000279</v>
      </c>
      <c r="H30" s="205">
        <v>0</v>
      </c>
      <c r="I30" s="229">
        <v>704015.20000000019</v>
      </c>
      <c r="J30" s="192"/>
      <c r="L30" s="194"/>
      <c r="M30" s="194"/>
    </row>
    <row r="31" spans="1:13" s="193" customFormat="1" ht="12.75" customHeight="1">
      <c r="A31" s="214"/>
      <c r="B31" s="233"/>
      <c r="C31" s="42"/>
      <c r="D31" s="42"/>
      <c r="E31" s="199"/>
      <c r="F31" s="42"/>
      <c r="G31" s="42"/>
      <c r="H31" s="42"/>
      <c r="I31" s="230"/>
      <c r="J31" s="192"/>
      <c r="L31" s="194"/>
      <c r="M31" s="194"/>
    </row>
    <row r="32" spans="1:13" s="193" customFormat="1" ht="15" customHeight="1">
      <c r="A32" s="214" t="s">
        <v>355</v>
      </c>
      <c r="B32" s="233"/>
      <c r="C32" s="42"/>
      <c r="D32" s="42"/>
      <c r="E32" s="199"/>
      <c r="F32" s="42"/>
      <c r="G32" s="42"/>
      <c r="H32" s="42"/>
      <c r="I32" s="230"/>
      <c r="J32" s="192"/>
      <c r="L32" s="194"/>
      <c r="M32" s="194"/>
    </row>
    <row r="33" spans="1:13" s="157" customFormat="1" ht="25.5">
      <c r="A33" s="210" t="s">
        <v>127</v>
      </c>
      <c r="B33" s="41">
        <v>-385304.2</v>
      </c>
      <c r="C33" s="41">
        <v>-387158.8</v>
      </c>
      <c r="D33" s="41">
        <v>-449312.4</v>
      </c>
      <c r="E33" s="199"/>
      <c r="F33" s="41">
        <v>-290394.2</v>
      </c>
      <c r="G33" s="41">
        <v>-173459.30000000002</v>
      </c>
      <c r="H33" s="41"/>
      <c r="I33" s="227">
        <v>-463853.5</v>
      </c>
      <c r="J33" s="159"/>
      <c r="L33" s="158"/>
      <c r="M33" s="158"/>
    </row>
    <row r="34" spans="1:13" ht="12.75" customHeight="1">
      <c r="A34" s="218"/>
      <c r="B34" s="41"/>
      <c r="C34" s="41"/>
      <c r="D34" s="41"/>
      <c r="E34" s="199"/>
      <c r="F34" s="41"/>
      <c r="G34" s="41"/>
      <c r="H34" s="41"/>
      <c r="I34" s="227"/>
      <c r="J34" s="159"/>
    </row>
    <row r="35" spans="1:13" ht="15" customHeight="1">
      <c r="A35" s="12" t="s">
        <v>190</v>
      </c>
      <c r="B35" s="41"/>
      <c r="C35" s="41"/>
      <c r="D35" s="41"/>
      <c r="E35" s="199"/>
      <c r="F35" s="41"/>
      <c r="G35" s="41"/>
      <c r="H35" s="41"/>
      <c r="I35" s="227"/>
      <c r="J35" s="159"/>
    </row>
    <row r="36" spans="1:13" ht="25.5">
      <c r="A36" s="210" t="s">
        <v>210</v>
      </c>
      <c r="B36" s="41">
        <v>-93893.6</v>
      </c>
      <c r="C36" s="41">
        <v>-129443.4</v>
      </c>
      <c r="D36" s="41">
        <v>-240545.6</v>
      </c>
      <c r="E36" s="199"/>
      <c r="F36" s="41">
        <v>-217384.2</v>
      </c>
      <c r="G36" s="41">
        <v>-116231.7</v>
      </c>
      <c r="H36" s="41"/>
      <c r="I36" s="227">
        <v>-333615.90000000002</v>
      </c>
      <c r="J36" s="160"/>
      <c r="K36" s="158"/>
    </row>
    <row r="37" spans="1:13" ht="25.5" customHeight="1">
      <c r="A37" s="210" t="s">
        <v>211</v>
      </c>
      <c r="B37" s="41">
        <v>36652.1</v>
      </c>
      <c r="C37" s="41">
        <v>41688.6</v>
      </c>
      <c r="D37" s="41">
        <v>68455</v>
      </c>
      <c r="E37" s="199"/>
      <c r="F37" s="41">
        <v>131485.6</v>
      </c>
      <c r="G37" s="41">
        <v>10510.4</v>
      </c>
      <c r="H37" s="41"/>
      <c r="I37" s="227">
        <v>141996</v>
      </c>
      <c r="J37" s="160"/>
      <c r="K37" s="158"/>
    </row>
    <row r="38" spans="1:13" ht="25.5">
      <c r="A38" s="210" t="s">
        <v>212</v>
      </c>
      <c r="B38" s="204">
        <v>-16870</v>
      </c>
      <c r="C38" s="204">
        <v>-1048</v>
      </c>
      <c r="D38" s="204">
        <v>130674.3</v>
      </c>
      <c r="E38" s="199"/>
      <c r="F38" s="204">
        <v>-32136.6</v>
      </c>
      <c r="G38" s="204">
        <v>123104.8</v>
      </c>
      <c r="H38" s="204"/>
      <c r="I38" s="228">
        <v>90968.200000000012</v>
      </c>
      <c r="J38" s="159"/>
    </row>
    <row r="39" spans="1:13" ht="15" customHeight="1">
      <c r="A39" s="214"/>
      <c r="B39" s="220">
        <v>-74111.5</v>
      </c>
      <c r="C39" s="220">
        <v>-88802.799999999988</v>
      </c>
      <c r="D39" s="220">
        <v>-41416.300000000003</v>
      </c>
      <c r="E39" s="199"/>
      <c r="F39" s="220">
        <v>-118035.20000000001</v>
      </c>
      <c r="G39" s="220">
        <v>17383.5</v>
      </c>
      <c r="H39" s="220">
        <v>0</v>
      </c>
      <c r="I39" s="231">
        <v>-100651.70000000003</v>
      </c>
      <c r="J39" s="159"/>
    </row>
    <row r="40" spans="1:13" ht="12.75" customHeight="1">
      <c r="A40" s="218"/>
      <c r="B40" s="221"/>
      <c r="C40" s="221"/>
      <c r="D40" s="221"/>
      <c r="E40" s="199"/>
      <c r="F40" s="41"/>
      <c r="G40" s="221"/>
      <c r="H40" s="221"/>
      <c r="I40" s="227"/>
      <c r="J40" s="159"/>
    </row>
    <row r="41" spans="1:13" ht="26.25" thickBot="1">
      <c r="A41" s="222" t="s">
        <v>51</v>
      </c>
      <c r="B41" s="223">
        <v>213939.8</v>
      </c>
      <c r="C41" s="223">
        <v>145813.29999999853</v>
      </c>
      <c r="D41" s="223">
        <v>139120.00000000017</v>
      </c>
      <c r="E41" s="224"/>
      <c r="F41" s="223">
        <v>225680.00000000035</v>
      </c>
      <c r="G41" s="223">
        <v>-86169.999999999709</v>
      </c>
      <c r="H41" s="223">
        <v>0</v>
      </c>
      <c r="I41" s="232">
        <v>139510.00000000017</v>
      </c>
      <c r="J41" s="159"/>
    </row>
    <row r="42" spans="1:13" ht="7.15" customHeight="1" thickTop="1">
      <c r="A42" s="161"/>
      <c r="B42" s="68"/>
      <c r="C42" s="68"/>
      <c r="D42" s="68"/>
      <c r="E42" s="68"/>
      <c r="J42" s="159"/>
    </row>
    <row r="48" spans="1:13" s="69" customFormat="1" ht="15" customHeight="1">
      <c r="A48" s="160"/>
      <c r="B48" s="70"/>
      <c r="C48" s="70"/>
      <c r="D48" s="70"/>
      <c r="E48" s="70"/>
      <c r="F48" s="70"/>
      <c r="H48" s="70"/>
      <c r="J48" s="157"/>
      <c r="K48" s="157"/>
      <c r="L48" s="158"/>
      <c r="M48" s="158"/>
    </row>
  </sheetData>
  <mergeCells count="2">
    <mergeCell ref="B3:D3"/>
    <mergeCell ref="F3:I3"/>
  </mergeCells>
  <pageMargins left="0.19685039370078741" right="0.19685039370078741" top="0.39370078740157483" bottom="0.39370078740157483" header="0.51181102362204722" footer="0.51181102362204722"/>
  <pageSetup scale="85" orientation="portrait" r:id="rId1"/>
  <headerFooter alignWithMargins="0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0" sqref="S40"/>
    </sheetView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54</vt:i4>
      </vt:variant>
      <vt:variant>
        <vt:lpstr>Plages nommées</vt:lpstr>
      </vt:variant>
      <vt:variant>
        <vt:i4>32</vt:i4>
      </vt:variant>
    </vt:vector>
  </HeadingPairs>
  <TitlesOfParts>
    <vt:vector size="86" baseType="lpstr">
      <vt:lpstr>SOMM GLOBAL</vt:lpstr>
      <vt:lpstr>SOMM CM</vt:lpstr>
      <vt:lpstr>SOMM_AGGL</vt:lpstr>
      <vt:lpstr>TAXES </vt:lpstr>
      <vt:lpstr>TAXES CM</vt:lpstr>
      <vt:lpstr>TAXES_AGGL</vt:lpstr>
      <vt:lpstr>QP</vt:lpstr>
      <vt:lpstr>QP A</vt:lpstr>
      <vt:lpstr>QP MR</vt:lpstr>
      <vt:lpstr>TRANSF</vt:lpstr>
      <vt:lpstr>TRANSF CM</vt:lpstr>
      <vt:lpstr>TRANSF A</vt:lpstr>
      <vt:lpstr>SERV REND</vt:lpstr>
      <vt:lpstr>SERV REND CM</vt:lpstr>
      <vt:lpstr>SERV REND A</vt:lpstr>
      <vt:lpstr>AMENDE PÉNA</vt:lpstr>
      <vt:lpstr>IMPO DROITS</vt:lpstr>
      <vt:lpstr>IMPO DROITS CM</vt:lpstr>
      <vt:lpstr>IMPO DROITS A</vt:lpstr>
      <vt:lpstr>INT</vt:lpstr>
      <vt:lpstr>INT CM</vt:lpstr>
      <vt:lpstr>INT A</vt:lpstr>
      <vt:lpstr>AUT REV</vt:lpstr>
      <vt:lpstr>AUT REV CM</vt:lpstr>
      <vt:lpstr>AUT REV A</vt:lpstr>
      <vt:lpstr>AFFECT REV</vt:lpstr>
      <vt:lpstr>AFFECT REV CM</vt:lpstr>
      <vt:lpstr>AFFECT REV A</vt:lpstr>
      <vt:lpstr>SERV ADM</vt:lpstr>
      <vt:lpstr>SEC PUB</vt:lpstr>
      <vt:lpstr>SERV INST</vt:lpstr>
      <vt:lpstr>MOBATT</vt:lpstr>
      <vt:lpstr>QDV</vt:lpstr>
      <vt:lpstr>CITOYE</vt:lpstr>
      <vt:lpstr>ARR</vt:lpstr>
      <vt:lpstr>ARR SOURCES</vt:lpstr>
      <vt:lpstr>DETTE BRUTE</vt:lpstr>
      <vt:lpstr>FRAIS FIN CM</vt:lpstr>
      <vt:lpstr>FRAIS FIN A</vt:lpstr>
      <vt:lpstr>REMB DET LT CM</vt:lpstr>
      <vt:lpstr>REMB DET LT A</vt:lpstr>
      <vt:lpstr>PCI</vt:lpstr>
      <vt:lpstr>PCI CM</vt:lpstr>
      <vt:lpstr>PCI A</vt:lpstr>
      <vt:lpstr>CONT</vt:lpstr>
      <vt:lpstr>DÉP COMM</vt:lpstr>
      <vt:lpstr>TAE</vt:lpstr>
      <vt:lpstr>RÉP EFF</vt:lpstr>
      <vt:lpstr>ÉVOL RÉMU</vt:lpstr>
      <vt:lpstr>RÉMU COTI EMPL</vt:lpstr>
      <vt:lpstr>RÉMU COT EMPL SOURC FIN</vt:lpstr>
      <vt:lpstr>ACT FISC-BUDG</vt:lpstr>
      <vt:lpstr>ACT FISC-REEL</vt:lpstr>
      <vt:lpstr>Feuil1</vt:lpstr>
      <vt:lpstr>'ACT FISC-BUDG'!Zone_d_impression</vt:lpstr>
      <vt:lpstr>'ACT FISC-REEL'!Zone_d_impression</vt:lpstr>
      <vt:lpstr>'AFFECT REV'!Zone_d_impression</vt:lpstr>
      <vt:lpstr>'AMENDE PÉNA'!Zone_d_impression</vt:lpstr>
      <vt:lpstr>ARR!Zone_d_impression</vt:lpstr>
      <vt:lpstr>'ARR SOURCES'!Zone_d_impression</vt:lpstr>
      <vt:lpstr>'AUT REV'!Zone_d_impression</vt:lpstr>
      <vt:lpstr>CITOYE!Zone_d_impression</vt:lpstr>
      <vt:lpstr>CONT!Zone_d_impression</vt:lpstr>
      <vt:lpstr>'DÉP COMM'!Zone_d_impression</vt:lpstr>
      <vt:lpstr>'DETTE BRUTE'!Zone_d_impression</vt:lpstr>
      <vt:lpstr>'ÉVOL RÉMU'!Zone_d_impression</vt:lpstr>
      <vt:lpstr>'IMPO DROITS'!Zone_d_impression</vt:lpstr>
      <vt:lpstr>INT!Zone_d_impression</vt:lpstr>
      <vt:lpstr>MOBATT!Zone_d_impression</vt:lpstr>
      <vt:lpstr>PCI!Zone_d_impression</vt:lpstr>
      <vt:lpstr>QDV!Zone_d_impression</vt:lpstr>
      <vt:lpstr>QP!Zone_d_impression</vt:lpstr>
      <vt:lpstr>'QP MR'!Zone_d_impression</vt:lpstr>
      <vt:lpstr>'RÉMU COT EMPL SOURC FIN'!Zone_d_impression</vt:lpstr>
      <vt:lpstr>'RÉMU COTI EMPL'!Zone_d_impression</vt:lpstr>
      <vt:lpstr>'RÉP EFF'!Zone_d_impression</vt:lpstr>
      <vt:lpstr>'SEC PUB'!Zone_d_impression</vt:lpstr>
      <vt:lpstr>'SERV ADM'!Zone_d_impression</vt:lpstr>
      <vt:lpstr>'SERV INST'!Zone_d_impression</vt:lpstr>
      <vt:lpstr>'SERV REND'!Zone_d_impression</vt:lpstr>
      <vt:lpstr>'SOMM CM'!Zone_d_impression</vt:lpstr>
      <vt:lpstr>'SOMM GLOBAL'!Zone_d_impression</vt:lpstr>
      <vt:lpstr>SOMM_AGGL!Zone_d_impression</vt:lpstr>
      <vt:lpstr>TAE!Zone_d_impression</vt:lpstr>
      <vt:lpstr>TAXES_AGGL!Zone_d_impression</vt:lpstr>
      <vt:lpstr>TRANSF!Zone_d_impression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ugagn82</dc:creator>
  <cp:lastModifiedBy>Johanne BEAUDET</cp:lastModifiedBy>
  <cp:lastPrinted>2018-10-29T18:42:15Z</cp:lastPrinted>
  <dcterms:created xsi:type="dcterms:W3CDTF">2015-01-15T19:47:39Z</dcterms:created>
  <dcterms:modified xsi:type="dcterms:W3CDTF">2021-04-30T21:04:47Z</dcterms:modified>
</cp:coreProperties>
</file>