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FH Jülich Studium\Praktikum\Halbleiter und Nano\Vakuum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C8" i="1" l="1"/>
  <c r="F5" i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F18" i="1"/>
  <c r="G18" i="1" s="1"/>
  <c r="F19" i="1"/>
  <c r="G19" i="1" s="1"/>
  <c r="F20" i="1"/>
  <c r="G20" i="1" s="1"/>
  <c r="E5" i="1"/>
</calcChain>
</file>

<file path=xl/sharedStrings.xml><?xml version="1.0" encoding="utf-8"?>
<sst xmlns="http://schemas.openxmlformats.org/spreadsheetml/2006/main" count="15" uniqueCount="15">
  <si>
    <t>Länge</t>
  </si>
  <si>
    <t>Durchmesser</t>
  </si>
  <si>
    <t>Schlauch (Pump - turbo)</t>
  </si>
  <si>
    <t>Winkelstück</t>
  </si>
  <si>
    <t>Verbindung 1 Turbo - Schlauch</t>
  </si>
  <si>
    <t>Verbindung 2 Turbo - Schlauch</t>
  </si>
  <si>
    <t>Klausius</t>
  </si>
  <si>
    <t>Leitwert</t>
  </si>
  <si>
    <t>Leitwert Turbo</t>
  </si>
  <si>
    <t>Schiebeventil 1</t>
  </si>
  <si>
    <t>Schiebeventil 2</t>
  </si>
  <si>
    <t>Schiebeventil 3</t>
  </si>
  <si>
    <t>Pumpe</t>
  </si>
  <si>
    <t>Flansch</t>
  </si>
  <si>
    <t>1/Leitwert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</si>
</sst>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topLeftCell="A2" workbookViewId="0">
      <selection activeCell="D10" sqref="D10"/>
    </sheetView>
  </sheetViews>
  <sheetFormatPr baseColWidth="10" defaultRowHeight="15" x14ac:dyDescent="0.25"/>
  <cols>
    <col min="2" max="2" width="28.28515625" customWidth="1"/>
  </cols>
  <sheetData>
    <row r="3" spans="2:7" x14ac:dyDescent="0.25">
      <c r="C3" t="s">
        <v>0</v>
      </c>
      <c r="D3" t="s">
        <v>1</v>
      </c>
      <c r="E3" t="s">
        <v>6</v>
      </c>
      <c r="F3" t="s">
        <v>7</v>
      </c>
      <c r="G3" t="s">
        <v>14</v>
      </c>
    </row>
    <row r="5" spans="2:7" x14ac:dyDescent="0.25">
      <c r="B5" t="s">
        <v>9</v>
      </c>
      <c r="C5">
        <v>1.8</v>
      </c>
      <c r="D5">
        <v>3.2</v>
      </c>
      <c r="E5">
        <f>(15*(C5/D5)+12*(C5/D5)^2)/(20+38*(C5/D5)+12*(C5/D5)^2)</f>
        <v>0.27084053960567278</v>
      </c>
      <c r="F5">
        <f>E5*3.81*SQRT(293/(28*10^(0)))*(D5^3/C5)</f>
        <v>60.767430145832563</v>
      </c>
      <c r="G5">
        <f>1/F5</f>
        <v>1.6456183807677115E-2</v>
      </c>
    </row>
    <row r="6" spans="2:7" x14ac:dyDescent="0.25">
      <c r="B6" t="s">
        <v>10</v>
      </c>
      <c r="C6">
        <v>1.8</v>
      </c>
      <c r="D6">
        <v>3.2</v>
      </c>
      <c r="E6">
        <f>(15*(C6/D6)+12*(C6/D6)^2)/(20+38*(C6/D6)+12*(C6/D6)^2)</f>
        <v>0.27084053960567278</v>
      </c>
      <c r="F6">
        <f>E6*3.81*SQRT(293/(28*10^(0)))*(D6^3/C6)</f>
        <v>60.767430145832563</v>
      </c>
      <c r="G6">
        <f>1/F6</f>
        <v>1.6456183807677115E-2</v>
      </c>
    </row>
    <row r="7" spans="2:7" x14ac:dyDescent="0.25">
      <c r="B7" t="s">
        <v>11</v>
      </c>
      <c r="C7">
        <v>2.4</v>
      </c>
      <c r="D7">
        <v>2.4</v>
      </c>
      <c r="E7">
        <f>(15*(C7/D7)+12*(C7/D7)^2)/(20+38*(C7/D7)+12*(C7/D7)^2)</f>
        <v>0.38571428571428573</v>
      </c>
      <c r="F7">
        <f>E7*3.81*SQRT(293/(28*10^(0)))*(D7^3/C7)</f>
        <v>27.382177271936104</v>
      </c>
      <c r="G7">
        <f>1/F7</f>
        <v>3.6520105398079372E-2</v>
      </c>
    </row>
    <row r="8" spans="2:7" x14ac:dyDescent="0.25">
      <c r="B8" t="s">
        <v>3</v>
      </c>
      <c r="C8">
        <f>13+1.33*0.5*D8</f>
        <v>15.394</v>
      </c>
      <c r="D8">
        <v>3.6</v>
      </c>
      <c r="E8">
        <f>(15*(C8/D8)+12*(C8/D8)^2)/(20+38*(C8/D8)+12*(C8/D8)^2)</f>
        <v>0.70553244477769772</v>
      </c>
      <c r="F8">
        <f>E8*3.81*SQRT(293/(28*10^(0)))*(D8^3/C8)</f>
        <v>26.354378586079847</v>
      </c>
      <c r="G8">
        <f>1/F8</f>
        <v>3.7944358913026742E-2</v>
      </c>
    </row>
    <row r="9" spans="2:7" x14ac:dyDescent="0.25">
      <c r="B9" t="s">
        <v>13</v>
      </c>
      <c r="C9">
        <v>8.6999999999999993</v>
      </c>
      <c r="D9">
        <v>2.2999999999999998</v>
      </c>
      <c r="E9">
        <f>(15*(C9/D9)+12*(C9/D9)^2)/(20+38*(C9/D9)+12*(C9/D9)^2)</f>
        <v>0.68101281516630419</v>
      </c>
      <c r="F9">
        <f>E9*3.81*SQRT(293/(28*10^(0)))*(D9^3/C9)</f>
        <v>11.738140677457299</v>
      </c>
      <c r="G9">
        <f>1/F9</f>
        <v>8.5192367980430339E-2</v>
      </c>
    </row>
    <row r="10" spans="2:7" x14ac:dyDescent="0.25">
      <c r="B10" t="s">
        <v>12</v>
      </c>
      <c r="F10">
        <v>55</v>
      </c>
      <c r="G10">
        <f>1/F10</f>
        <v>1.8181818181818181E-2</v>
      </c>
    </row>
    <row r="15" spans="2:7" x14ac:dyDescent="0.25">
      <c r="B15" t="s">
        <v>8</v>
      </c>
    </row>
    <row r="18" spans="2:7" x14ac:dyDescent="0.25">
      <c r="B18" t="s">
        <v>2</v>
      </c>
      <c r="C18">
        <v>0.89</v>
      </c>
      <c r="D18">
        <v>2.5999999999999999E-2</v>
      </c>
      <c r="F18">
        <f>(15*(C18/D18)+12*(C18/D18)^2)/(20+38*(C18/D18)+12*(C18/D18)^2)</f>
        <v>0.94751510861662391</v>
      </c>
      <c r="G18">
        <f>F18*3.81*SQRT(293/(28*10^(0)))*(D18^3/C18)</f>
        <v>2.3061946015880179E-4</v>
      </c>
    </row>
    <row r="19" spans="2:7" x14ac:dyDescent="0.25">
      <c r="B19" t="s">
        <v>4</v>
      </c>
      <c r="C19">
        <v>0.05</v>
      </c>
      <c r="D19">
        <v>2.5999999999999999E-2</v>
      </c>
      <c r="F19">
        <f>(15*(C19/D19)+12*(C19/D19)^2)/(20+38*(C19/D19)+12*(C19/D19)^2)</f>
        <v>0.5327163151097718</v>
      </c>
      <c r="G19">
        <f>F19*3.81*SQRT(293/(28*10^(0)))*(D19^3/C19)</f>
        <v>2.3079468733140408E-3</v>
      </c>
    </row>
    <row r="20" spans="2:7" x14ac:dyDescent="0.25">
      <c r="B20" t="s">
        <v>5</v>
      </c>
      <c r="C20">
        <v>4.2999999999999997E-2</v>
      </c>
      <c r="D20">
        <v>8.9999999999999993E-3</v>
      </c>
      <c r="F20">
        <f>(15*(C20/D20)+12*(C20/D20)^2)/(20+38*(C20/D20)+12*(C20/D20)^2)</f>
        <v>0.7268266085059979</v>
      </c>
      <c r="G20">
        <f>F20*3.81*SQRT(293/(28*10^(0)))*(D20^3/C20)</f>
        <v>1.5186918453542804E-4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2014-12-27T18:05:21Z</dcterms:created>
  <dcterms:modified xsi:type="dcterms:W3CDTF">2015-01-06T10:41:02Z</dcterms:modified>
</cp:coreProperties>
</file>