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FH Jülich Studium\Praktikum\OT\Polarisiertes Licht Auswertung\"/>
    </mc:Choice>
  </mc:AlternateContent>
  <bookViews>
    <workbookView xWindow="0" yWindow="0" windowWidth="28800" windowHeight="12435" activeTab="1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2" i="1" l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51" i="1"/>
  <c r="G151" i="1"/>
  <c r="I137" i="1"/>
  <c r="J138" i="1" l="1"/>
  <c r="J139" i="1"/>
  <c r="J140" i="1"/>
  <c r="J141" i="1"/>
  <c r="J142" i="1"/>
  <c r="J143" i="1"/>
  <c r="J144" i="1"/>
  <c r="J137" i="1"/>
  <c r="I138" i="1"/>
  <c r="I139" i="1"/>
  <c r="I140" i="1"/>
  <c r="I141" i="1"/>
  <c r="I142" i="1"/>
  <c r="I143" i="1"/>
  <c r="I144" i="1"/>
  <c r="G97" i="1" l="1"/>
  <c r="G99" i="1"/>
  <c r="F97" i="1"/>
  <c r="F98" i="1"/>
  <c r="G98" i="1" s="1"/>
  <c r="F99" i="1"/>
  <c r="F100" i="1"/>
  <c r="G100" i="1" s="1"/>
  <c r="F101" i="1"/>
  <c r="G101" i="1" s="1"/>
  <c r="F102" i="1"/>
  <c r="G102" i="1" s="1"/>
  <c r="F103" i="1"/>
  <c r="G103" i="1" s="1"/>
  <c r="F96" i="1"/>
  <c r="G96" i="1" s="1"/>
  <c r="G120" i="1"/>
  <c r="G121" i="1"/>
  <c r="G123" i="1"/>
  <c r="G124" i="1"/>
  <c r="G119" i="1"/>
  <c r="F120" i="1"/>
  <c r="F121" i="1"/>
  <c r="F122" i="1"/>
  <c r="G122" i="1" s="1"/>
  <c r="F123" i="1"/>
  <c r="F124" i="1"/>
  <c r="F125" i="1"/>
  <c r="G125" i="1" s="1"/>
  <c r="F126" i="1"/>
  <c r="G126" i="1" s="1"/>
  <c r="F119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61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2" i="1"/>
  <c r="F9" i="1"/>
  <c r="F10" i="1"/>
  <c r="F11" i="1"/>
  <c r="F12" i="1"/>
  <c r="F13" i="1"/>
  <c r="F14" i="1"/>
  <c r="F15" i="1"/>
  <c r="F16" i="1"/>
  <c r="F17" i="1"/>
  <c r="F8" i="1"/>
</calcChain>
</file>

<file path=xl/sharedStrings.xml><?xml version="1.0" encoding="utf-8"?>
<sst xmlns="http://schemas.openxmlformats.org/spreadsheetml/2006/main" count="46" uniqueCount="19">
  <si>
    <t>Experiment 1</t>
  </si>
  <si>
    <t>Winkel</t>
  </si>
  <si>
    <t>Signal</t>
  </si>
  <si>
    <t>Untergrund</t>
  </si>
  <si>
    <t>bereinigt</t>
  </si>
  <si>
    <t>cos^2</t>
  </si>
  <si>
    <t>Experiment 2</t>
  </si>
  <si>
    <t>Experiment 3</t>
  </si>
  <si>
    <t>Experiment 4</t>
  </si>
  <si>
    <t>100% Wert</t>
  </si>
  <si>
    <t>p-polarisiert</t>
  </si>
  <si>
    <t>s-polarisiert</t>
  </si>
  <si>
    <t>Brewsterwinkel</t>
  </si>
  <si>
    <t>Winkel alpha</t>
  </si>
  <si>
    <t>Winkel beta</t>
  </si>
  <si>
    <t>R_S</t>
  </si>
  <si>
    <t>R_P</t>
  </si>
  <si>
    <t>100% wer</t>
  </si>
  <si>
    <t>Intensität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</si>
</sst>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3.4187066485970301E-2"/>
                  <c:y val="-0.18137597091544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Tabelle1!$G$8:$G$17</c:f>
              <c:numCache>
                <c:formatCode>0.000</c:formatCode>
                <c:ptCount val="10"/>
                <c:pt idx="0" formatCode="General">
                  <c:v>1</c:v>
                </c:pt>
                <c:pt idx="1">
                  <c:v>0.96899999999999997</c:v>
                </c:pt>
                <c:pt idx="2">
                  <c:v>0.88300000000000001</c:v>
                </c:pt>
                <c:pt idx="3">
                  <c:v>0.75</c:v>
                </c:pt>
                <c:pt idx="4">
                  <c:v>0.58599999999999997</c:v>
                </c:pt>
                <c:pt idx="5">
                  <c:v>0.41299999999999998</c:v>
                </c:pt>
                <c:pt idx="6">
                  <c:v>0.25</c:v>
                </c:pt>
                <c:pt idx="7">
                  <c:v>0.11600000000000001</c:v>
                </c:pt>
                <c:pt idx="8">
                  <c:v>0.03</c:v>
                </c:pt>
                <c:pt idx="9">
                  <c:v>0</c:v>
                </c:pt>
              </c:numCache>
            </c:numRef>
          </c:xVal>
          <c:yVal>
            <c:numRef>
              <c:f>Tabelle1!$F$8:$F$17</c:f>
              <c:numCache>
                <c:formatCode>General</c:formatCode>
                <c:ptCount val="10"/>
                <c:pt idx="0">
                  <c:v>1.9929999999999999</c:v>
                </c:pt>
                <c:pt idx="1">
                  <c:v>1.909</c:v>
                </c:pt>
                <c:pt idx="2">
                  <c:v>1.7170000000000001</c:v>
                </c:pt>
                <c:pt idx="3">
                  <c:v>1.4320000000000002</c:v>
                </c:pt>
                <c:pt idx="4">
                  <c:v>1.1780000000000002</c:v>
                </c:pt>
                <c:pt idx="5">
                  <c:v>0.80599999999999994</c:v>
                </c:pt>
                <c:pt idx="6">
                  <c:v>0.48099999999999998</c:v>
                </c:pt>
                <c:pt idx="7">
                  <c:v>0.23099999999999998</c:v>
                </c:pt>
                <c:pt idx="8">
                  <c:v>5.9000000000000004E-2</c:v>
                </c:pt>
                <c:pt idx="9">
                  <c:v>1.0000000000000009E-3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23480"/>
        <c:axId val="235624264"/>
      </c:scatterChart>
      <c:valAx>
        <c:axId val="23562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624264"/>
        <c:crosses val="autoZero"/>
        <c:crossBetween val="midCat"/>
      </c:valAx>
      <c:valAx>
        <c:axId val="2356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62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Tabelle1!$C$32:$C$50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Tabelle1!$F$32:$F$50</c:f>
              <c:numCache>
                <c:formatCode>General</c:formatCode>
                <c:ptCount val="19"/>
                <c:pt idx="0">
                  <c:v>0.91400000000000003</c:v>
                </c:pt>
                <c:pt idx="1">
                  <c:v>0.91100000000000003</c:v>
                </c:pt>
                <c:pt idx="2">
                  <c:v>0.91200000000000003</c:v>
                </c:pt>
                <c:pt idx="3">
                  <c:v>0.91900000000000004</c:v>
                </c:pt>
                <c:pt idx="4">
                  <c:v>0.93199999999999994</c:v>
                </c:pt>
                <c:pt idx="5">
                  <c:v>0.93399999999999994</c:v>
                </c:pt>
                <c:pt idx="6">
                  <c:v>0.92300000000000004</c:v>
                </c:pt>
                <c:pt idx="7">
                  <c:v>0.91800000000000004</c:v>
                </c:pt>
                <c:pt idx="8">
                  <c:v>0.94699999999999995</c:v>
                </c:pt>
                <c:pt idx="9">
                  <c:v>0.94399999999999995</c:v>
                </c:pt>
                <c:pt idx="10">
                  <c:v>0.94399999999999995</c:v>
                </c:pt>
                <c:pt idx="11">
                  <c:v>0.96799999999999997</c:v>
                </c:pt>
                <c:pt idx="12">
                  <c:v>0.96699999999999997</c:v>
                </c:pt>
                <c:pt idx="13">
                  <c:v>0.95799999999999996</c:v>
                </c:pt>
                <c:pt idx="14">
                  <c:v>0.92900000000000005</c:v>
                </c:pt>
                <c:pt idx="15">
                  <c:v>0.92</c:v>
                </c:pt>
                <c:pt idx="16">
                  <c:v>0.91800000000000004</c:v>
                </c:pt>
                <c:pt idx="17">
                  <c:v>0.9</c:v>
                </c:pt>
                <c:pt idx="18">
                  <c:v>0.89700000000000002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Tabelle1!$C$32:$C$50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Tabelle1!$F$32:$F$50</c:f>
              <c:numCache>
                <c:formatCode>General</c:formatCode>
                <c:ptCount val="19"/>
                <c:pt idx="0">
                  <c:v>0.91400000000000003</c:v>
                </c:pt>
                <c:pt idx="1">
                  <c:v>0.91100000000000003</c:v>
                </c:pt>
                <c:pt idx="2">
                  <c:v>0.91200000000000003</c:v>
                </c:pt>
                <c:pt idx="3">
                  <c:v>0.91900000000000004</c:v>
                </c:pt>
                <c:pt idx="4">
                  <c:v>0.93199999999999994</c:v>
                </c:pt>
                <c:pt idx="5">
                  <c:v>0.93399999999999994</c:v>
                </c:pt>
                <c:pt idx="6">
                  <c:v>0.92300000000000004</c:v>
                </c:pt>
                <c:pt idx="7">
                  <c:v>0.91800000000000004</c:v>
                </c:pt>
                <c:pt idx="8">
                  <c:v>0.94699999999999995</c:v>
                </c:pt>
                <c:pt idx="9">
                  <c:v>0.94399999999999995</c:v>
                </c:pt>
                <c:pt idx="10">
                  <c:v>0.94399999999999995</c:v>
                </c:pt>
                <c:pt idx="11">
                  <c:v>0.96799999999999997</c:v>
                </c:pt>
                <c:pt idx="12">
                  <c:v>0.96699999999999997</c:v>
                </c:pt>
                <c:pt idx="13">
                  <c:v>0.95799999999999996</c:v>
                </c:pt>
                <c:pt idx="14">
                  <c:v>0.92900000000000005</c:v>
                </c:pt>
                <c:pt idx="15">
                  <c:v>0.92</c:v>
                </c:pt>
                <c:pt idx="16">
                  <c:v>0.91800000000000004</c:v>
                </c:pt>
                <c:pt idx="17">
                  <c:v>0.9</c:v>
                </c:pt>
                <c:pt idx="18">
                  <c:v>0.89700000000000002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36064"/>
        <c:axId val="338809584"/>
      </c:scatterChart>
      <c:valAx>
        <c:axId val="233136064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809584"/>
        <c:crosses val="autoZero"/>
        <c:crossBetween val="midCat"/>
      </c:valAx>
      <c:valAx>
        <c:axId val="338809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13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s-polarisiert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Tabelle1!$C$96:$C$104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Tabelle1!$G$96:$G$104</c:f>
              <c:numCache>
                <c:formatCode>General</c:formatCode>
                <c:ptCount val="9"/>
                <c:pt idx="0">
                  <c:v>4.1543026706231452E-2</c:v>
                </c:pt>
                <c:pt idx="1">
                  <c:v>3.7091988130563802E-2</c:v>
                </c:pt>
                <c:pt idx="2">
                  <c:v>3.0662710187932745E-2</c:v>
                </c:pt>
                <c:pt idx="3">
                  <c:v>1.8298714144411473E-2</c:v>
                </c:pt>
                <c:pt idx="4">
                  <c:v>4.945598417408506E-3</c:v>
                </c:pt>
                <c:pt idx="5">
                  <c:v>1.4836795252225518E-3</c:v>
                </c:pt>
                <c:pt idx="6">
                  <c:v>3.9564787339268048E-2</c:v>
                </c:pt>
                <c:pt idx="7">
                  <c:v>0.23689416419386747</c:v>
                </c:pt>
              </c:numCache>
            </c:numRef>
          </c:yVal>
          <c:smooth val="0"/>
        </c:ser>
        <c:ser>
          <c:idx val="1"/>
          <c:order val="1"/>
          <c:tx>
            <c:v>p-polarisiert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Tabelle1!$C$119:$C$127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Tabelle1!$G$119:$G$127</c:f>
              <c:numCache>
                <c:formatCode>General</c:formatCode>
                <c:ptCount val="9"/>
                <c:pt idx="0">
                  <c:v>7.3786407766990289E-2</c:v>
                </c:pt>
                <c:pt idx="1">
                  <c:v>8.1553398058252416E-2</c:v>
                </c:pt>
                <c:pt idx="2">
                  <c:v>9.7572815533980575E-2</c:v>
                </c:pt>
                <c:pt idx="3">
                  <c:v>0.14320388349514562</c:v>
                </c:pt>
                <c:pt idx="4">
                  <c:v>0.19368932038834952</c:v>
                </c:pt>
                <c:pt idx="5">
                  <c:v>0.32572815533980581</c:v>
                </c:pt>
                <c:pt idx="6">
                  <c:v>0.52766990291262139</c:v>
                </c:pt>
                <c:pt idx="7">
                  <c:v>0.91747572815533973</c:v>
                </c:pt>
              </c:numCache>
            </c:numRef>
          </c:yVal>
          <c:smooth val="0"/>
        </c:ser>
        <c:ser>
          <c:idx val="2"/>
          <c:order val="2"/>
          <c:tx>
            <c:v>s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forward val="5"/>
            <c:dispRSqr val="0"/>
            <c:dispEq val="1"/>
            <c:trendlineLbl>
              <c:layout>
                <c:manualLayout>
                  <c:x val="-0.243215524987658"/>
                  <c:y val="-0.165712956361780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Tabelle1!$C$137:$C$144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Tabelle1!$E$137:$E$144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0.13</c:v>
                </c:pt>
                <c:pt idx="5">
                  <c:v>0.2</c:v>
                </c:pt>
                <c:pt idx="6">
                  <c:v>0.32</c:v>
                </c:pt>
                <c:pt idx="7">
                  <c:v>0.56999999999999995</c:v>
                </c:pt>
              </c:numCache>
            </c:numRef>
          </c:yVal>
          <c:smooth val="0"/>
        </c:ser>
        <c:ser>
          <c:idx val="3"/>
          <c:order val="3"/>
          <c:tx>
            <c:v>p 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5"/>
            <c:forward val="5"/>
            <c:dispRSqr val="0"/>
            <c:dispEq val="1"/>
            <c:trendlineLbl>
              <c:layout>
                <c:manualLayout>
                  <c:x val="-0.11917410323709536"/>
                  <c:y val="-0.29402413240011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Tabelle1!$C$137:$C$144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Tabelle1!$F$137:$F$144</c:f>
              <c:numCache>
                <c:formatCode>General</c:formatCode>
                <c:ptCount val="8"/>
                <c:pt idx="0">
                  <c:v>0.04</c:v>
                </c:pt>
                <c:pt idx="1">
                  <c:v>0.04</c:v>
                </c:pt>
                <c:pt idx="2">
                  <c:v>0.03</c:v>
                </c:pt>
                <c:pt idx="3">
                  <c:v>0.02</c:v>
                </c:pt>
                <c:pt idx="4">
                  <c:v>5.0000000000000001E-3</c:v>
                </c:pt>
                <c:pt idx="5">
                  <c:v>8.0000000000000004E-4</c:v>
                </c:pt>
                <c:pt idx="6">
                  <c:v>0.04</c:v>
                </c:pt>
                <c:pt idx="7">
                  <c:v>0.23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807232"/>
        <c:axId val="338809192"/>
      </c:scatterChart>
      <c:valAx>
        <c:axId val="3388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809192"/>
        <c:crosses val="autoZero"/>
        <c:crossBetween val="midCat"/>
      </c:valAx>
      <c:valAx>
        <c:axId val="33880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8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Tabelle1!$C$61:$C$79</c:f>
              <c:numCache>
                <c:formatCode>General</c:formatCode>
                <c:ptCount val="19"/>
                <c:pt idx="0">
                  <c:v>-90</c:v>
                </c:pt>
                <c:pt idx="1">
                  <c:v>-80</c:v>
                </c:pt>
                <c:pt idx="2">
                  <c:v>-70</c:v>
                </c:pt>
                <c:pt idx="3">
                  <c:v>-60</c:v>
                </c:pt>
                <c:pt idx="4">
                  <c:v>-50</c:v>
                </c:pt>
                <c:pt idx="5">
                  <c:v>-40</c:v>
                </c:pt>
                <c:pt idx="6">
                  <c:v>-30</c:v>
                </c:pt>
                <c:pt idx="7">
                  <c:v>-20</c:v>
                </c:pt>
                <c:pt idx="8">
                  <c:v>-10</c:v>
                </c:pt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</c:numCache>
            </c:numRef>
          </c:xVal>
          <c:yVal>
            <c:numRef>
              <c:f>Tabelle1!$D$61:$D$79</c:f>
              <c:numCache>
                <c:formatCode>General</c:formatCode>
                <c:ptCount val="19"/>
                <c:pt idx="0">
                  <c:v>0.51300000000000001</c:v>
                </c:pt>
                <c:pt idx="1">
                  <c:v>0.374</c:v>
                </c:pt>
                <c:pt idx="2">
                  <c:v>0.30499999999999999</c:v>
                </c:pt>
                <c:pt idx="3">
                  <c:v>0.318</c:v>
                </c:pt>
                <c:pt idx="4">
                  <c:v>0.40899999999999997</c:v>
                </c:pt>
                <c:pt idx="5">
                  <c:v>0.56499999999999995</c:v>
                </c:pt>
                <c:pt idx="6">
                  <c:v>0.75900000000000001</c:v>
                </c:pt>
                <c:pt idx="7">
                  <c:v>0.98499999999999999</c:v>
                </c:pt>
                <c:pt idx="8">
                  <c:v>1.234</c:v>
                </c:pt>
                <c:pt idx="9">
                  <c:v>1.43</c:v>
                </c:pt>
                <c:pt idx="10">
                  <c:v>1.571</c:v>
                </c:pt>
                <c:pt idx="11">
                  <c:v>1.6850000000000001</c:v>
                </c:pt>
                <c:pt idx="12">
                  <c:v>1.6859999999999999</c:v>
                </c:pt>
                <c:pt idx="13">
                  <c:v>1.5920000000000001</c:v>
                </c:pt>
                <c:pt idx="14">
                  <c:v>1.393</c:v>
                </c:pt>
                <c:pt idx="15">
                  <c:v>1.1919999999999999</c:v>
                </c:pt>
                <c:pt idx="16">
                  <c:v>0.96099999999999997</c:v>
                </c:pt>
                <c:pt idx="17">
                  <c:v>0.72199999999999998</c:v>
                </c:pt>
                <c:pt idx="18">
                  <c:v>0.51300000000000001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812720"/>
        <c:axId val="338809976"/>
      </c:scatterChart>
      <c:valAx>
        <c:axId val="338812720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809976"/>
        <c:crosses val="autoZero"/>
        <c:crossBetween val="midCat"/>
      </c:valAx>
      <c:valAx>
        <c:axId val="338809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81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Reflexion am Prisma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s-polarisiert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Tabelle1!$C$96:$C$104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Tabelle1!$G$96:$G$104</c:f>
              <c:numCache>
                <c:formatCode>General</c:formatCode>
                <c:ptCount val="9"/>
                <c:pt idx="0">
                  <c:v>4.1543026706231452E-2</c:v>
                </c:pt>
                <c:pt idx="1">
                  <c:v>3.7091988130563802E-2</c:v>
                </c:pt>
                <c:pt idx="2">
                  <c:v>3.0662710187932745E-2</c:v>
                </c:pt>
                <c:pt idx="3">
                  <c:v>1.8298714144411473E-2</c:v>
                </c:pt>
                <c:pt idx="4">
                  <c:v>4.945598417408506E-3</c:v>
                </c:pt>
                <c:pt idx="5">
                  <c:v>1.4836795252225518E-3</c:v>
                </c:pt>
                <c:pt idx="6">
                  <c:v>3.9564787339268048E-2</c:v>
                </c:pt>
                <c:pt idx="7">
                  <c:v>0.23689416419386747</c:v>
                </c:pt>
              </c:numCache>
            </c:numRef>
          </c:yVal>
          <c:smooth val="0"/>
        </c:ser>
        <c:ser>
          <c:idx val="1"/>
          <c:order val="1"/>
          <c:tx>
            <c:v>p-polarisiert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Tabelle1!$C$119:$C$127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Tabelle1!$G$119:$G$127</c:f>
              <c:numCache>
                <c:formatCode>General</c:formatCode>
                <c:ptCount val="9"/>
                <c:pt idx="0">
                  <c:v>7.3786407766990289E-2</c:v>
                </c:pt>
                <c:pt idx="1">
                  <c:v>8.1553398058252416E-2</c:v>
                </c:pt>
                <c:pt idx="2">
                  <c:v>9.7572815533980575E-2</c:v>
                </c:pt>
                <c:pt idx="3">
                  <c:v>0.14320388349514562</c:v>
                </c:pt>
                <c:pt idx="4">
                  <c:v>0.19368932038834952</c:v>
                </c:pt>
                <c:pt idx="5">
                  <c:v>0.32572815533980581</c:v>
                </c:pt>
                <c:pt idx="6">
                  <c:v>0.52766990291262139</c:v>
                </c:pt>
                <c:pt idx="7">
                  <c:v>0.91747572815533973</c:v>
                </c:pt>
              </c:numCache>
            </c:numRef>
          </c:yVal>
          <c:smooth val="0"/>
        </c:ser>
        <c:ser>
          <c:idx val="2"/>
          <c:order val="2"/>
          <c:tx>
            <c:v>r_s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xVal>
            <c:numRef>
              <c:f>Tabelle1!$C$151:$C$191</c:f>
              <c:numCache>
                <c:formatCode>General</c:formatCode>
                <c:ptCount val="4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</c:numCache>
            </c:numRef>
          </c:xVal>
          <c:yVal>
            <c:numRef>
              <c:f>Tabelle1!$I$151:$I$191</c:f>
              <c:numCache>
                <c:formatCode>General</c:formatCode>
                <c:ptCount val="41"/>
                <c:pt idx="0">
                  <c:v>5.25255996607778E-2</c:v>
                </c:pt>
                <c:pt idx="1">
                  <c:v>5.3425445436613074E-2</c:v>
                </c:pt>
                <c:pt idx="2">
                  <c:v>5.4509286261655014E-2</c:v>
                </c:pt>
                <c:pt idx="3">
                  <c:v>5.5787876167185918E-2</c:v>
                </c:pt>
                <c:pt idx="4">
                  <c:v>5.7274071883139155E-2</c:v>
                </c:pt>
                <c:pt idx="5">
                  <c:v>5.8983042356823896E-2</c:v>
                </c:pt>
                <c:pt idx="6">
                  <c:v>6.0932518388570014E-2</c:v>
                </c:pt>
                <c:pt idx="7">
                  <c:v>6.3143087454339955E-2</c:v>
                </c:pt>
                <c:pt idx="8">
                  <c:v>6.5638539680728178E-2</c:v>
                </c:pt>
                <c:pt idx="9">
                  <c:v>6.8446271933309197E-2</c:v>
                </c:pt>
                <c:pt idx="10">
                  <c:v>7.1597758083523977E-2</c:v>
                </c:pt>
                <c:pt idx="11">
                  <c:v>7.5129094738150173E-2</c:v>
                </c:pt>
                <c:pt idx="12">
                  <c:v>7.9081633050926151E-2</c:v>
                </c:pt>
                <c:pt idx="13">
                  <c:v>8.3502708684252719E-2</c:v>
                </c:pt>
                <c:pt idx="14">
                  <c:v>8.8446483538003703E-2</c:v>
                </c:pt>
                <c:pt idx="15">
                  <c:v>9.3974914488805517E-2</c:v>
                </c:pt>
                <c:pt idx="16">
                  <c:v>0.10015886604787359</c:v>
                </c:pt>
                <c:pt idx="17">
                  <c:v>0.10707938548978699</c:v>
                </c:pt>
                <c:pt idx="18">
                  <c:v>0.11482916054405959</c:v>
                </c:pt>
                <c:pt idx="19">
                  <c:v>0.12351418105991559</c:v>
                </c:pt>
                <c:pt idx="20">
                  <c:v>0.13325562699772681</c:v>
                </c:pt>
                <c:pt idx="21">
                  <c:v>0.14419200546848349</c:v>
                </c:pt>
                <c:pt idx="22">
                  <c:v>0.15648155908481479</c:v>
                </c:pt>
                <c:pt idx="23">
                  <c:v>0.17030496629776265</c:v>
                </c:pt>
                <c:pt idx="24">
                  <c:v>0.1858683513113713</c:v>
                </c:pt>
                <c:pt idx="25">
                  <c:v>0.20340661617953307</c:v>
                </c:pt>
                <c:pt idx="26">
                  <c:v>0.22318710034461375</c:v>
                </c:pt>
                <c:pt idx="27">
                  <c:v>0.24551356270584399</c:v>
                </c:pt>
                <c:pt idx="28">
                  <c:v>0.27073046785443255</c:v>
                </c:pt>
                <c:pt idx="29">
                  <c:v>0.29922754099276683</c:v>
                </c:pt>
                <c:pt idx="30">
                  <c:v>0.33144453500303861</c:v>
                </c:pt>
                <c:pt idx="31">
                  <c:v>0.36787612808086417</c:v>
                </c:pt>
                <c:pt idx="32">
                  <c:v>0.40907684151631712</c:v>
                </c:pt>
                <c:pt idx="33">
                  <c:v>0.45566583516287534</c:v>
                </c:pt>
                <c:pt idx="34">
                  <c:v>0.50833140388853282</c:v>
                </c:pt>
                <c:pt idx="35">
                  <c:v>0.56783496333086547</c:v>
                </c:pt>
                <c:pt idx="36">
                  <c:v>0.63501427953529066</c:v>
                </c:pt>
                <c:pt idx="37">
                  <c:v>0.71078566692763701</c:v>
                </c:pt>
                <c:pt idx="38">
                  <c:v>0.79614485525971246</c:v>
                </c:pt>
                <c:pt idx="39">
                  <c:v>0.89216621151246145</c:v>
                </c:pt>
                <c:pt idx="40">
                  <c:v>0.99999999999999978</c:v>
                </c:pt>
              </c:numCache>
            </c:numRef>
          </c:yVal>
          <c:smooth val="0"/>
        </c:ser>
        <c:ser>
          <c:idx val="3"/>
          <c:order val="3"/>
          <c:tx>
            <c:v>r_p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Tabelle1!$C$151:$C$191</c:f>
              <c:numCache>
                <c:formatCode>General</c:formatCode>
                <c:ptCount val="4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  <c:pt idx="21">
                  <c:v>52</c:v>
                </c:pt>
                <c:pt idx="22">
                  <c:v>54</c:v>
                </c:pt>
                <c:pt idx="23">
                  <c:v>56</c:v>
                </c:pt>
                <c:pt idx="24">
                  <c:v>58</c:v>
                </c:pt>
                <c:pt idx="25">
                  <c:v>60</c:v>
                </c:pt>
                <c:pt idx="26">
                  <c:v>62</c:v>
                </c:pt>
                <c:pt idx="27">
                  <c:v>64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74</c:v>
                </c:pt>
                <c:pt idx="33">
                  <c:v>76</c:v>
                </c:pt>
                <c:pt idx="34">
                  <c:v>78</c:v>
                </c:pt>
                <c:pt idx="35">
                  <c:v>80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90</c:v>
                </c:pt>
              </c:numCache>
            </c:numRef>
          </c:xVal>
          <c:yVal>
            <c:numRef>
              <c:f>Tabelle1!$J$151:$J$191</c:f>
              <c:numCache>
                <c:formatCode>General</c:formatCode>
                <c:ptCount val="41"/>
                <c:pt idx="0">
                  <c:v>4.8584387910798062E-2</c:v>
                </c:pt>
                <c:pt idx="1">
                  <c:v>4.7722107250880455E-2</c:v>
                </c:pt>
                <c:pt idx="2">
                  <c:v>4.6701135274474226E-2</c:v>
                </c:pt>
                <c:pt idx="3">
                  <c:v>4.5520817332930522E-2</c:v>
                </c:pt>
                <c:pt idx="4">
                  <c:v>4.4180651812099667E-2</c:v>
                </c:pt>
                <c:pt idx="5">
                  <c:v>4.2680421795508086E-2</c:v>
                </c:pt>
                <c:pt idx="6">
                  <c:v>4.1020361285155973E-2</c:v>
                </c:pt>
                <c:pt idx="7">
                  <c:v>3.9201364000269016E-2</c:v>
                </c:pt>
                <c:pt idx="8">
                  <c:v>3.7225244837689235E-2</c:v>
                </c:pt>
                <c:pt idx="9">
                  <c:v>3.5095066647851655E-2</c:v>
                </c:pt>
                <c:pt idx="10">
                  <c:v>3.2815548197165E-2</c:v>
                </c:pt>
                <c:pt idx="11">
                  <c:v>3.0393573229968766E-2</c:v>
                </c:pt>
                <c:pt idx="12">
                  <c:v>2.7838825641407942E-2</c:v>
                </c:pt>
                <c:pt idx="13">
                  <c:v>2.5164582224597803E-2</c:v>
                </c:pt>
                <c:pt idx="14">
                  <c:v>2.2388702649082392E-2</c:v>
                </c:pt>
                <c:pt idx="15">
                  <c:v>1.9534866769857717E-2</c:v>
                </c:pt>
                <c:pt idx="16">
                  <c:v>1.6634122723952233E-2</c:v>
                </c:pt>
                <c:pt idx="17">
                  <c:v>1.3726826426869447E-2</c:v>
                </c:pt>
                <c:pt idx="18">
                  <c:v>1.0865075208474673E-2</c:v>
                </c:pt>
                <c:pt idx="19">
                  <c:v>8.115767001146721E-3</c:v>
                </c:pt>
                <c:pt idx="20">
                  <c:v>5.5644538369240158E-3</c:v>
                </c:pt>
                <c:pt idx="21">
                  <c:v>3.3202073149051431E-3</c:v>
                </c:pt>
                <c:pt idx="22">
                  <c:v>1.5217781276874235E-3</c:v>
                </c:pt>
                <c:pt idx="23">
                  <c:v>3.4541716485218842E-4</c:v>
                </c:pt>
                <c:pt idx="24">
                  <c:v>1.4839785034474555E-5</c:v>
                </c:pt>
                <c:pt idx="25">
                  <c:v>8.1396832624507196E-4</c:v>
                </c:pt>
                <c:pt idx="26">
                  <c:v>3.1032961042229156E-3</c:v>
                </c:pt>
                <c:pt idx="27">
                  <c:v>7.3410010000632131E-3</c:v>
                </c:pt>
                <c:pt idx="28">
                  <c:v>1.411033015055772E-2</c:v>
                </c:pt>
                <c:pt idx="29">
                  <c:v>2.4155326038502557E-2</c:v>
                </c:pt>
                <c:pt idx="30">
                  <c:v>3.8427737970411338E-2</c:v>
                </c:pt>
                <c:pt idx="31">
                  <c:v>5.814906612588526E-2</c:v>
                </c:pt>
                <c:pt idx="32">
                  <c:v>8.4893277547942625E-2</c:v>
                </c:pt>
                <c:pt idx="33">
                  <c:v>0.12069806131148915</c:v>
                </c:pt>
                <c:pt idx="34">
                  <c:v>0.16821594123890557</c:v>
                </c:pt>
                <c:pt idx="35">
                  <c:v>0.23092175817767993</c:v>
                </c:pt>
                <c:pt idx="36">
                  <c:v>0.31340097761354085</c:v>
                </c:pt>
                <c:pt idx="37">
                  <c:v>0.42175564459753212</c:v>
                </c:pt>
                <c:pt idx="38">
                  <c:v>0.56418443297643128</c:v>
                </c:pt>
                <c:pt idx="39">
                  <c:v>0.7518250457962502</c:v>
                </c:pt>
                <c:pt idx="40">
                  <c:v>0.99999999999999933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814288"/>
        <c:axId val="338808016"/>
      </c:scatterChart>
      <c:valAx>
        <c:axId val="3388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theta/°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808016"/>
        <c:crosses val="autoZero"/>
        <c:crossBetween val="midCat"/>
      </c:valAx>
      <c:valAx>
        <c:axId val="3388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Signal/V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81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4</xdr:row>
      <xdr:rowOff>109537</xdr:rowOff>
    </xdr:from>
    <xdr:to>
      <xdr:col>14</xdr:col>
      <xdr:colOff>276225</xdr:colOff>
      <xdr:row>16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32</xdr:row>
      <xdr:rowOff>95250</xdr:rowOff>
    </xdr:from>
    <xdr:to>
      <xdr:col>14</xdr:col>
      <xdr:colOff>247650</xdr:colOff>
      <xdr:row>44</xdr:row>
      <xdr:rowOff>157163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428624</xdr:colOff>
      <xdr:row>99</xdr:row>
      <xdr:rowOff>33336</xdr:rowOff>
    </xdr:from>
    <xdr:to>
      <xdr:col>18</xdr:col>
      <xdr:colOff>609599</xdr:colOff>
      <xdr:row>118</xdr:row>
      <xdr:rowOff>76199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13</xdr:col>
      <xdr:colOff>561975</xdr:colOff>
      <xdr:row>74</xdr:row>
      <xdr:rowOff>61913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190499</xdr:rowOff>
    </xdr:from>
    <xdr:to>
      <xdr:col>17</xdr:col>
      <xdr:colOff>504825</xdr:colOff>
      <xdr:row>40</xdr:row>
      <xdr:rowOff>66674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91"/>
  <sheetViews>
    <sheetView topLeftCell="A151" workbookViewId="0">
      <selection activeCell="J151" sqref="J151"/>
    </sheetView>
  </sheetViews>
  <sheetFormatPr baseColWidth="10" defaultRowHeight="15" x14ac:dyDescent="0.25"/>
  <sheetData>
    <row r="5" spans="1:7" x14ac:dyDescent="0.25">
      <c r="A5" t="s">
        <v>0</v>
      </c>
    </row>
    <row r="6" spans="1:7" x14ac:dyDescent="0.25">
      <c r="C6" t="s">
        <v>1</v>
      </c>
      <c r="D6" t="s">
        <v>2</v>
      </c>
      <c r="E6" t="s">
        <v>3</v>
      </c>
      <c r="F6" t="s">
        <v>4</v>
      </c>
      <c r="G6" t="s">
        <v>5</v>
      </c>
    </row>
    <row r="8" spans="1:7" x14ac:dyDescent="0.25">
      <c r="C8">
        <v>0</v>
      </c>
      <c r="D8">
        <v>2.0019999999999998</v>
      </c>
      <c r="E8">
        <v>8.9999999999999993E-3</v>
      </c>
      <c r="F8">
        <f>D8-E8</f>
        <v>1.9929999999999999</v>
      </c>
      <c r="G8">
        <v>1</v>
      </c>
    </row>
    <row r="9" spans="1:7" x14ac:dyDescent="0.25">
      <c r="C9">
        <v>10</v>
      </c>
      <c r="D9">
        <v>1.9179999999999999</v>
      </c>
      <c r="E9">
        <v>8.9999999999999993E-3</v>
      </c>
      <c r="F9">
        <f t="shared" ref="F9:F17" si="0">D9-E9</f>
        <v>1.909</v>
      </c>
      <c r="G9" s="1">
        <v>0.96899999999999997</v>
      </c>
    </row>
    <row r="10" spans="1:7" x14ac:dyDescent="0.25">
      <c r="C10">
        <v>20</v>
      </c>
      <c r="D10">
        <v>1.726</v>
      </c>
      <c r="E10">
        <v>8.9999999999999993E-3</v>
      </c>
      <c r="F10">
        <f t="shared" si="0"/>
        <v>1.7170000000000001</v>
      </c>
      <c r="G10" s="1">
        <v>0.88300000000000001</v>
      </c>
    </row>
    <row r="11" spans="1:7" x14ac:dyDescent="0.25">
      <c r="C11">
        <v>30</v>
      </c>
      <c r="D11">
        <v>1.4410000000000001</v>
      </c>
      <c r="E11">
        <v>8.9999999999999993E-3</v>
      </c>
      <c r="F11">
        <f t="shared" si="0"/>
        <v>1.4320000000000002</v>
      </c>
      <c r="G11" s="1">
        <v>0.75</v>
      </c>
    </row>
    <row r="12" spans="1:7" x14ac:dyDescent="0.25">
      <c r="C12">
        <v>40</v>
      </c>
      <c r="D12">
        <v>1.1870000000000001</v>
      </c>
      <c r="E12">
        <v>8.9999999999999993E-3</v>
      </c>
      <c r="F12">
        <f t="shared" si="0"/>
        <v>1.1780000000000002</v>
      </c>
      <c r="G12" s="1">
        <v>0.58599999999999997</v>
      </c>
    </row>
    <row r="13" spans="1:7" x14ac:dyDescent="0.25">
      <c r="C13">
        <v>50</v>
      </c>
      <c r="D13">
        <v>0.81499999999999995</v>
      </c>
      <c r="E13">
        <v>8.9999999999999993E-3</v>
      </c>
      <c r="F13">
        <f t="shared" si="0"/>
        <v>0.80599999999999994</v>
      </c>
      <c r="G13" s="1">
        <v>0.41299999999999998</v>
      </c>
    </row>
    <row r="14" spans="1:7" x14ac:dyDescent="0.25">
      <c r="C14">
        <v>60</v>
      </c>
      <c r="D14">
        <v>0.49</v>
      </c>
      <c r="E14">
        <v>8.9999999999999993E-3</v>
      </c>
      <c r="F14">
        <f t="shared" si="0"/>
        <v>0.48099999999999998</v>
      </c>
      <c r="G14" s="1">
        <v>0.25</v>
      </c>
    </row>
    <row r="15" spans="1:7" x14ac:dyDescent="0.25">
      <c r="C15">
        <v>70</v>
      </c>
      <c r="D15">
        <v>0.24</v>
      </c>
      <c r="E15">
        <v>8.9999999999999993E-3</v>
      </c>
      <c r="F15">
        <f t="shared" si="0"/>
        <v>0.23099999999999998</v>
      </c>
      <c r="G15" s="1">
        <v>0.11600000000000001</v>
      </c>
    </row>
    <row r="16" spans="1:7" x14ac:dyDescent="0.25">
      <c r="C16">
        <v>80</v>
      </c>
      <c r="D16">
        <v>6.8000000000000005E-2</v>
      </c>
      <c r="E16">
        <v>8.9999999999999993E-3</v>
      </c>
      <c r="F16">
        <f t="shared" si="0"/>
        <v>5.9000000000000004E-2</v>
      </c>
      <c r="G16" s="1">
        <v>0.03</v>
      </c>
    </row>
    <row r="17" spans="1:7" x14ac:dyDescent="0.25">
      <c r="C17">
        <v>90</v>
      </c>
      <c r="D17">
        <v>0.01</v>
      </c>
      <c r="E17">
        <v>8.9999999999999993E-3</v>
      </c>
      <c r="F17">
        <f t="shared" si="0"/>
        <v>1.0000000000000009E-3</v>
      </c>
      <c r="G17" s="1">
        <v>0</v>
      </c>
    </row>
    <row r="26" spans="1:7" x14ac:dyDescent="0.25">
      <c r="A26" t="s">
        <v>6</v>
      </c>
    </row>
    <row r="30" spans="1:7" x14ac:dyDescent="0.25">
      <c r="C30" t="s">
        <v>1</v>
      </c>
      <c r="D30" t="s">
        <v>2</v>
      </c>
      <c r="E30" t="s">
        <v>3</v>
      </c>
      <c r="F30" t="s">
        <v>4</v>
      </c>
    </row>
    <row r="32" spans="1:7" x14ac:dyDescent="0.25">
      <c r="C32">
        <v>-90</v>
      </c>
      <c r="D32">
        <v>0.92100000000000004</v>
      </c>
      <c r="E32">
        <v>7.0000000000000001E-3</v>
      </c>
      <c r="F32">
        <f>D32-E32</f>
        <v>0.91400000000000003</v>
      </c>
    </row>
    <row r="33" spans="3:6" x14ac:dyDescent="0.25">
      <c r="C33">
        <v>-80</v>
      </c>
      <c r="D33">
        <v>0.91800000000000004</v>
      </c>
      <c r="E33">
        <v>7.0000000000000001E-3</v>
      </c>
      <c r="F33">
        <f t="shared" ref="F33:F50" si="1">D33-E33</f>
        <v>0.91100000000000003</v>
      </c>
    </row>
    <row r="34" spans="3:6" x14ac:dyDescent="0.25">
      <c r="C34">
        <v>-70</v>
      </c>
      <c r="D34">
        <v>0.91900000000000004</v>
      </c>
      <c r="E34">
        <v>7.0000000000000001E-3</v>
      </c>
      <c r="F34">
        <f t="shared" si="1"/>
        <v>0.91200000000000003</v>
      </c>
    </row>
    <row r="35" spans="3:6" x14ac:dyDescent="0.25">
      <c r="C35">
        <v>-60</v>
      </c>
      <c r="D35">
        <v>0.92600000000000005</v>
      </c>
      <c r="E35">
        <v>7.0000000000000001E-3</v>
      </c>
      <c r="F35">
        <f t="shared" si="1"/>
        <v>0.91900000000000004</v>
      </c>
    </row>
    <row r="36" spans="3:6" x14ac:dyDescent="0.25">
      <c r="C36">
        <v>-50</v>
      </c>
      <c r="D36">
        <v>0.93899999999999995</v>
      </c>
      <c r="E36">
        <v>7.0000000000000001E-3</v>
      </c>
      <c r="F36">
        <f t="shared" si="1"/>
        <v>0.93199999999999994</v>
      </c>
    </row>
    <row r="37" spans="3:6" x14ac:dyDescent="0.25">
      <c r="C37">
        <v>-40</v>
      </c>
      <c r="D37">
        <v>0.94099999999999995</v>
      </c>
      <c r="E37">
        <v>7.0000000000000001E-3</v>
      </c>
      <c r="F37">
        <f t="shared" si="1"/>
        <v>0.93399999999999994</v>
      </c>
    </row>
    <row r="38" spans="3:6" x14ac:dyDescent="0.25">
      <c r="C38">
        <v>-30</v>
      </c>
      <c r="D38">
        <v>0.93</v>
      </c>
      <c r="E38">
        <v>7.0000000000000001E-3</v>
      </c>
      <c r="F38">
        <f t="shared" si="1"/>
        <v>0.92300000000000004</v>
      </c>
    </row>
    <row r="39" spans="3:6" x14ac:dyDescent="0.25">
      <c r="C39">
        <v>-20</v>
      </c>
      <c r="D39">
        <v>0.92500000000000004</v>
      </c>
      <c r="E39">
        <v>7.0000000000000001E-3</v>
      </c>
      <c r="F39">
        <f t="shared" si="1"/>
        <v>0.91800000000000004</v>
      </c>
    </row>
    <row r="40" spans="3:6" x14ac:dyDescent="0.25">
      <c r="C40">
        <v>-10</v>
      </c>
      <c r="D40">
        <v>0.95399999999999996</v>
      </c>
      <c r="E40">
        <v>7.0000000000000001E-3</v>
      </c>
      <c r="F40">
        <f t="shared" si="1"/>
        <v>0.94699999999999995</v>
      </c>
    </row>
    <row r="41" spans="3:6" x14ac:dyDescent="0.25">
      <c r="C41">
        <v>0</v>
      </c>
      <c r="D41">
        <v>0.95099999999999996</v>
      </c>
      <c r="E41">
        <v>7.0000000000000001E-3</v>
      </c>
      <c r="F41">
        <f t="shared" si="1"/>
        <v>0.94399999999999995</v>
      </c>
    </row>
    <row r="42" spans="3:6" x14ac:dyDescent="0.25">
      <c r="C42">
        <v>10</v>
      </c>
      <c r="D42">
        <v>0.95099999999999996</v>
      </c>
      <c r="E42">
        <v>7.0000000000000001E-3</v>
      </c>
      <c r="F42">
        <f t="shared" si="1"/>
        <v>0.94399999999999995</v>
      </c>
    </row>
    <row r="43" spans="3:6" x14ac:dyDescent="0.25">
      <c r="C43">
        <v>20</v>
      </c>
      <c r="D43">
        <v>0.97499999999999998</v>
      </c>
      <c r="E43">
        <v>7.0000000000000001E-3</v>
      </c>
      <c r="F43">
        <f t="shared" si="1"/>
        <v>0.96799999999999997</v>
      </c>
    </row>
    <row r="44" spans="3:6" x14ac:dyDescent="0.25">
      <c r="C44">
        <v>30</v>
      </c>
      <c r="D44">
        <v>0.97399999999999998</v>
      </c>
      <c r="E44">
        <v>7.0000000000000001E-3</v>
      </c>
      <c r="F44">
        <f t="shared" si="1"/>
        <v>0.96699999999999997</v>
      </c>
    </row>
    <row r="45" spans="3:6" x14ac:dyDescent="0.25">
      <c r="C45">
        <v>40</v>
      </c>
      <c r="D45">
        <v>0.96499999999999997</v>
      </c>
      <c r="E45">
        <v>7.0000000000000001E-3</v>
      </c>
      <c r="F45">
        <f t="shared" si="1"/>
        <v>0.95799999999999996</v>
      </c>
    </row>
    <row r="46" spans="3:6" x14ac:dyDescent="0.25">
      <c r="C46">
        <v>50</v>
      </c>
      <c r="D46">
        <v>0.93600000000000005</v>
      </c>
      <c r="E46">
        <v>7.0000000000000001E-3</v>
      </c>
      <c r="F46">
        <f t="shared" si="1"/>
        <v>0.92900000000000005</v>
      </c>
    </row>
    <row r="47" spans="3:6" x14ac:dyDescent="0.25">
      <c r="C47">
        <v>60</v>
      </c>
      <c r="D47">
        <v>0.92700000000000005</v>
      </c>
      <c r="E47">
        <v>7.0000000000000001E-3</v>
      </c>
      <c r="F47">
        <f t="shared" si="1"/>
        <v>0.92</v>
      </c>
    </row>
    <row r="48" spans="3:6" x14ac:dyDescent="0.25">
      <c r="C48">
        <v>70</v>
      </c>
      <c r="D48">
        <v>0.92500000000000004</v>
      </c>
      <c r="E48">
        <v>7.0000000000000001E-3</v>
      </c>
      <c r="F48">
        <f t="shared" si="1"/>
        <v>0.91800000000000004</v>
      </c>
    </row>
    <row r="49" spans="1:7" x14ac:dyDescent="0.25">
      <c r="C49">
        <v>80</v>
      </c>
      <c r="D49">
        <v>0.90700000000000003</v>
      </c>
      <c r="E49">
        <v>7.0000000000000001E-3</v>
      </c>
      <c r="F49">
        <f t="shared" si="1"/>
        <v>0.9</v>
      </c>
    </row>
    <row r="50" spans="1:7" x14ac:dyDescent="0.25">
      <c r="C50">
        <v>90</v>
      </c>
      <c r="D50">
        <v>0.90400000000000003</v>
      </c>
      <c r="E50">
        <v>7.0000000000000001E-3</v>
      </c>
      <c r="F50">
        <f t="shared" si="1"/>
        <v>0.89700000000000002</v>
      </c>
    </row>
    <row r="56" spans="1:7" x14ac:dyDescent="0.25">
      <c r="A56" t="s">
        <v>7</v>
      </c>
      <c r="C56" t="s">
        <v>17</v>
      </c>
      <c r="D56">
        <v>2.0019999999999998</v>
      </c>
    </row>
    <row r="59" spans="1:7" x14ac:dyDescent="0.25">
      <c r="C59" t="s">
        <v>1</v>
      </c>
      <c r="D59" t="s">
        <v>2</v>
      </c>
      <c r="E59" t="s">
        <v>3</v>
      </c>
      <c r="F59" t="s">
        <v>4</v>
      </c>
      <c r="G59" t="s">
        <v>1</v>
      </c>
    </row>
    <row r="61" spans="1:7" x14ac:dyDescent="0.25">
      <c r="C61">
        <v>-90</v>
      </c>
      <c r="D61">
        <v>0.51300000000000001</v>
      </c>
      <c r="E61">
        <v>7.0000000000000001E-3</v>
      </c>
      <c r="F61">
        <f>D61-E61</f>
        <v>0.50600000000000001</v>
      </c>
      <c r="G61">
        <v>-90</v>
      </c>
    </row>
    <row r="62" spans="1:7" x14ac:dyDescent="0.25">
      <c r="C62">
        <v>-80</v>
      </c>
      <c r="D62">
        <v>0.374</v>
      </c>
      <c r="E62">
        <v>7.0000000000000001E-3</v>
      </c>
      <c r="F62">
        <f t="shared" ref="F62:F79" si="2">D62-E62</f>
        <v>0.36699999999999999</v>
      </c>
      <c r="G62">
        <v>-80</v>
      </c>
    </row>
    <row r="63" spans="1:7" x14ac:dyDescent="0.25">
      <c r="C63">
        <v>-70</v>
      </c>
      <c r="D63">
        <v>0.30499999999999999</v>
      </c>
      <c r="E63">
        <v>7.0000000000000001E-3</v>
      </c>
      <c r="F63">
        <f t="shared" si="2"/>
        <v>0.29799999999999999</v>
      </c>
      <c r="G63">
        <v>-70</v>
      </c>
    </row>
    <row r="64" spans="1:7" x14ac:dyDescent="0.25">
      <c r="C64">
        <v>-60</v>
      </c>
      <c r="D64">
        <v>0.318</v>
      </c>
      <c r="E64">
        <v>7.0000000000000001E-3</v>
      </c>
      <c r="F64">
        <f t="shared" si="2"/>
        <v>0.311</v>
      </c>
      <c r="G64">
        <v>-60</v>
      </c>
    </row>
    <row r="65" spans="3:7" x14ac:dyDescent="0.25">
      <c r="C65">
        <v>-50</v>
      </c>
      <c r="D65">
        <v>0.40899999999999997</v>
      </c>
      <c r="E65">
        <v>7.0000000000000001E-3</v>
      </c>
      <c r="F65">
        <f t="shared" si="2"/>
        <v>0.40199999999999997</v>
      </c>
      <c r="G65">
        <v>-50</v>
      </c>
    </row>
    <row r="66" spans="3:7" x14ac:dyDescent="0.25">
      <c r="C66">
        <v>-40</v>
      </c>
      <c r="D66">
        <v>0.56499999999999995</v>
      </c>
      <c r="E66">
        <v>7.0000000000000001E-3</v>
      </c>
      <c r="F66">
        <f t="shared" si="2"/>
        <v>0.55799999999999994</v>
      </c>
      <c r="G66">
        <v>-40</v>
      </c>
    </row>
    <row r="67" spans="3:7" x14ac:dyDescent="0.25">
      <c r="C67">
        <v>-30</v>
      </c>
      <c r="D67">
        <v>0.75900000000000001</v>
      </c>
      <c r="E67">
        <v>7.0000000000000001E-3</v>
      </c>
      <c r="F67">
        <f t="shared" si="2"/>
        <v>0.752</v>
      </c>
      <c r="G67">
        <v>-30</v>
      </c>
    </row>
    <row r="68" spans="3:7" x14ac:dyDescent="0.25">
      <c r="C68">
        <v>-20</v>
      </c>
      <c r="D68">
        <v>0.98499999999999999</v>
      </c>
      <c r="E68">
        <v>7.0000000000000001E-3</v>
      </c>
      <c r="F68">
        <f t="shared" si="2"/>
        <v>0.97799999999999998</v>
      </c>
      <c r="G68">
        <v>-20</v>
      </c>
    </row>
    <row r="69" spans="3:7" x14ac:dyDescent="0.25">
      <c r="C69">
        <v>-10</v>
      </c>
      <c r="D69">
        <v>1.234</v>
      </c>
      <c r="E69">
        <v>7.0000000000000001E-3</v>
      </c>
      <c r="F69">
        <f t="shared" si="2"/>
        <v>1.2270000000000001</v>
      </c>
      <c r="G69">
        <v>-10</v>
      </c>
    </row>
    <row r="70" spans="3:7" x14ac:dyDescent="0.25">
      <c r="C70">
        <v>0</v>
      </c>
      <c r="D70">
        <v>1.43</v>
      </c>
      <c r="E70">
        <v>8.9999999999999993E-3</v>
      </c>
      <c r="F70">
        <f t="shared" si="2"/>
        <v>1.421</v>
      </c>
      <c r="G70">
        <v>0</v>
      </c>
    </row>
    <row r="71" spans="3:7" x14ac:dyDescent="0.25">
      <c r="C71">
        <v>10</v>
      </c>
      <c r="D71">
        <v>1.571</v>
      </c>
      <c r="E71">
        <v>7.0000000000000001E-3</v>
      </c>
      <c r="F71">
        <f t="shared" si="2"/>
        <v>1.5640000000000001</v>
      </c>
      <c r="G71">
        <v>10</v>
      </c>
    </row>
    <row r="72" spans="3:7" x14ac:dyDescent="0.25">
      <c r="C72">
        <v>20</v>
      </c>
      <c r="D72">
        <v>1.6850000000000001</v>
      </c>
      <c r="E72">
        <v>8.9999999999999993E-3</v>
      </c>
      <c r="F72">
        <f t="shared" si="2"/>
        <v>1.6760000000000002</v>
      </c>
      <c r="G72">
        <v>20</v>
      </c>
    </row>
    <row r="73" spans="3:7" x14ac:dyDescent="0.25">
      <c r="C73">
        <v>30</v>
      </c>
      <c r="D73">
        <v>1.6859999999999999</v>
      </c>
      <c r="E73">
        <v>8.9999999999999993E-3</v>
      </c>
      <c r="F73">
        <f t="shared" si="2"/>
        <v>1.677</v>
      </c>
      <c r="G73">
        <v>30</v>
      </c>
    </row>
    <row r="74" spans="3:7" x14ac:dyDescent="0.25">
      <c r="C74">
        <v>40</v>
      </c>
      <c r="D74">
        <v>1.5920000000000001</v>
      </c>
      <c r="E74">
        <v>8.9999999999999993E-3</v>
      </c>
      <c r="F74">
        <f t="shared" si="2"/>
        <v>1.5830000000000002</v>
      </c>
      <c r="G74">
        <v>40</v>
      </c>
    </row>
    <row r="75" spans="3:7" x14ac:dyDescent="0.25">
      <c r="C75">
        <v>50</v>
      </c>
      <c r="D75">
        <v>1.393</v>
      </c>
      <c r="E75">
        <v>8.9999999999999993E-3</v>
      </c>
      <c r="F75">
        <f t="shared" si="2"/>
        <v>1.3840000000000001</v>
      </c>
      <c r="G75">
        <v>50</v>
      </c>
    </row>
    <row r="76" spans="3:7" x14ac:dyDescent="0.25">
      <c r="C76">
        <v>60</v>
      </c>
      <c r="D76">
        <v>1.1919999999999999</v>
      </c>
      <c r="E76">
        <v>8.9999999999999993E-3</v>
      </c>
      <c r="F76">
        <f t="shared" si="2"/>
        <v>1.1830000000000001</v>
      </c>
      <c r="G76">
        <v>60</v>
      </c>
    </row>
    <row r="77" spans="3:7" x14ac:dyDescent="0.25">
      <c r="C77">
        <v>70</v>
      </c>
      <c r="D77">
        <v>0.96099999999999997</v>
      </c>
      <c r="E77">
        <v>8.9999999999999993E-3</v>
      </c>
      <c r="F77">
        <f t="shared" si="2"/>
        <v>0.95199999999999996</v>
      </c>
      <c r="G77">
        <v>70</v>
      </c>
    </row>
    <row r="78" spans="3:7" x14ac:dyDescent="0.25">
      <c r="C78">
        <v>80</v>
      </c>
      <c r="D78">
        <v>0.72199999999999998</v>
      </c>
      <c r="E78">
        <v>8.9999999999999993E-3</v>
      </c>
      <c r="F78">
        <f t="shared" si="2"/>
        <v>0.71299999999999997</v>
      </c>
      <c r="G78">
        <v>80</v>
      </c>
    </row>
    <row r="79" spans="3:7" x14ac:dyDescent="0.25">
      <c r="C79">
        <v>90</v>
      </c>
      <c r="D79">
        <v>0.51300000000000001</v>
      </c>
      <c r="E79">
        <v>8.0000000000000002E-3</v>
      </c>
      <c r="F79">
        <f t="shared" si="2"/>
        <v>0.505</v>
      </c>
      <c r="G79">
        <v>90</v>
      </c>
    </row>
    <row r="85" spans="1:8" x14ac:dyDescent="0.25">
      <c r="A85" t="s">
        <v>8</v>
      </c>
    </row>
    <row r="88" spans="1:8" x14ac:dyDescent="0.25">
      <c r="C88" t="s">
        <v>10</v>
      </c>
    </row>
    <row r="91" spans="1:8" x14ac:dyDescent="0.25">
      <c r="C91" t="s">
        <v>9</v>
      </c>
      <c r="D91">
        <v>2.0219999999999998</v>
      </c>
    </row>
    <row r="94" spans="1:8" x14ac:dyDescent="0.25">
      <c r="C94" t="s">
        <v>1</v>
      </c>
      <c r="D94" t="s">
        <v>2</v>
      </c>
      <c r="E94" t="s">
        <v>3</v>
      </c>
      <c r="F94" t="s">
        <v>4</v>
      </c>
      <c r="G94" t="s">
        <v>18</v>
      </c>
      <c r="H94" t="s">
        <v>1</v>
      </c>
    </row>
    <row r="96" spans="1:8" x14ac:dyDescent="0.25">
      <c r="C96">
        <v>10</v>
      </c>
      <c r="D96">
        <v>9.0999999999999998E-2</v>
      </c>
      <c r="E96">
        <v>7.0000000000000001E-3</v>
      </c>
      <c r="F96">
        <f>D96-E96</f>
        <v>8.3999999999999991E-2</v>
      </c>
      <c r="G96">
        <f>F96/$D$91</f>
        <v>4.1543026706231452E-2</v>
      </c>
      <c r="H96">
        <v>10</v>
      </c>
    </row>
    <row r="97" spans="3:8" x14ac:dyDescent="0.25">
      <c r="C97">
        <v>20</v>
      </c>
      <c r="D97">
        <v>8.2000000000000003E-2</v>
      </c>
      <c r="E97">
        <v>7.0000000000000001E-3</v>
      </c>
      <c r="F97">
        <f t="shared" ref="F97:F103" si="3">D97-E97</f>
        <v>7.4999999999999997E-2</v>
      </c>
      <c r="G97">
        <f t="shared" ref="G97:G103" si="4">F97/$D$91</f>
        <v>3.7091988130563802E-2</v>
      </c>
      <c r="H97">
        <v>20</v>
      </c>
    </row>
    <row r="98" spans="3:8" x14ac:dyDescent="0.25">
      <c r="C98">
        <v>30</v>
      </c>
      <c r="D98">
        <v>6.9000000000000006E-2</v>
      </c>
      <c r="E98">
        <v>7.0000000000000001E-3</v>
      </c>
      <c r="F98">
        <f t="shared" si="3"/>
        <v>6.2000000000000006E-2</v>
      </c>
      <c r="G98">
        <f t="shared" si="4"/>
        <v>3.0662710187932745E-2</v>
      </c>
      <c r="H98">
        <v>30</v>
      </c>
    </row>
    <row r="99" spans="3:8" x14ac:dyDescent="0.25">
      <c r="C99">
        <v>40</v>
      </c>
      <c r="D99">
        <v>4.3999999999999997E-2</v>
      </c>
      <c r="E99">
        <v>7.0000000000000001E-3</v>
      </c>
      <c r="F99">
        <f t="shared" si="3"/>
        <v>3.6999999999999998E-2</v>
      </c>
      <c r="G99">
        <f t="shared" si="4"/>
        <v>1.8298714144411473E-2</v>
      </c>
      <c r="H99">
        <v>40</v>
      </c>
    </row>
    <row r="100" spans="3:8" x14ac:dyDescent="0.25">
      <c r="C100">
        <v>50</v>
      </c>
      <c r="D100">
        <v>1.7999999999999999E-2</v>
      </c>
      <c r="E100">
        <v>8.0000000000000002E-3</v>
      </c>
      <c r="F100">
        <f t="shared" si="3"/>
        <v>9.9999999999999985E-3</v>
      </c>
      <c r="G100">
        <f t="shared" si="4"/>
        <v>4.945598417408506E-3</v>
      </c>
      <c r="H100">
        <v>50</v>
      </c>
    </row>
    <row r="101" spans="3:8" x14ac:dyDescent="0.25">
      <c r="C101">
        <v>60</v>
      </c>
      <c r="D101">
        <v>1.0999999999999999E-2</v>
      </c>
      <c r="E101">
        <v>8.0000000000000002E-3</v>
      </c>
      <c r="F101">
        <f t="shared" si="3"/>
        <v>2.9999999999999992E-3</v>
      </c>
      <c r="G101">
        <f t="shared" si="4"/>
        <v>1.4836795252225518E-3</v>
      </c>
      <c r="H101">
        <v>60</v>
      </c>
    </row>
    <row r="102" spans="3:8" x14ac:dyDescent="0.25">
      <c r="C102">
        <v>70</v>
      </c>
      <c r="D102">
        <v>8.7999999999999995E-2</v>
      </c>
      <c r="E102">
        <v>8.0000000000000002E-3</v>
      </c>
      <c r="F102">
        <f t="shared" si="3"/>
        <v>7.9999999999999988E-2</v>
      </c>
      <c r="G102">
        <f t="shared" si="4"/>
        <v>3.9564787339268048E-2</v>
      </c>
      <c r="H102">
        <v>70</v>
      </c>
    </row>
    <row r="103" spans="3:8" x14ac:dyDescent="0.25">
      <c r="C103">
        <v>80</v>
      </c>
      <c r="D103">
        <v>0.48699999999999999</v>
      </c>
      <c r="E103">
        <v>8.0000000000000002E-3</v>
      </c>
      <c r="F103">
        <f t="shared" si="3"/>
        <v>0.47899999999999998</v>
      </c>
      <c r="G103">
        <f t="shared" si="4"/>
        <v>0.23689416419386747</v>
      </c>
      <c r="H103">
        <v>80</v>
      </c>
    </row>
    <row r="111" spans="3:8" x14ac:dyDescent="0.25">
      <c r="C111" t="s">
        <v>11</v>
      </c>
    </row>
    <row r="114" spans="3:8" x14ac:dyDescent="0.25">
      <c r="C114" t="s">
        <v>9</v>
      </c>
      <c r="D114">
        <v>2.06</v>
      </c>
    </row>
    <row r="117" spans="3:8" x14ac:dyDescent="0.25">
      <c r="C117" t="s">
        <v>1</v>
      </c>
      <c r="D117" t="s">
        <v>2</v>
      </c>
      <c r="E117" t="s">
        <v>3</v>
      </c>
      <c r="F117" t="s">
        <v>4</v>
      </c>
      <c r="G117" t="s">
        <v>18</v>
      </c>
      <c r="H117" t="s">
        <v>1</v>
      </c>
    </row>
    <row r="119" spans="3:8" x14ac:dyDescent="0.25">
      <c r="C119">
        <v>10</v>
      </c>
      <c r="D119">
        <v>0.16400000000000001</v>
      </c>
      <c r="E119">
        <v>1.2E-2</v>
      </c>
      <c r="F119">
        <f>D119-E119</f>
        <v>0.152</v>
      </c>
      <c r="G119">
        <f>F119/$D$114</f>
        <v>7.3786407766990289E-2</v>
      </c>
      <c r="H119">
        <v>10</v>
      </c>
    </row>
    <row r="120" spans="3:8" x14ac:dyDescent="0.25">
      <c r="C120">
        <v>20</v>
      </c>
      <c r="D120">
        <v>0.17499999999999999</v>
      </c>
      <c r="E120">
        <v>7.0000000000000001E-3</v>
      </c>
      <c r="F120">
        <f t="shared" ref="F120:F126" si="5">D120-E120</f>
        <v>0.16799999999999998</v>
      </c>
      <c r="G120">
        <f t="shared" ref="G120:G126" si="6">F120/$D$114</f>
        <v>8.1553398058252416E-2</v>
      </c>
      <c r="H120">
        <v>20</v>
      </c>
    </row>
    <row r="121" spans="3:8" x14ac:dyDescent="0.25">
      <c r="C121">
        <v>30</v>
      </c>
      <c r="D121">
        <v>0.20799999999999999</v>
      </c>
      <c r="E121">
        <v>7.0000000000000001E-3</v>
      </c>
      <c r="F121">
        <f t="shared" si="5"/>
        <v>0.20099999999999998</v>
      </c>
      <c r="G121">
        <f t="shared" si="6"/>
        <v>9.7572815533980575E-2</v>
      </c>
      <c r="H121">
        <v>30</v>
      </c>
    </row>
    <row r="122" spans="3:8" x14ac:dyDescent="0.25">
      <c r="C122">
        <v>40</v>
      </c>
      <c r="D122">
        <v>0.30199999999999999</v>
      </c>
      <c r="E122">
        <v>7.0000000000000001E-3</v>
      </c>
      <c r="F122">
        <f t="shared" si="5"/>
        <v>0.29499999999999998</v>
      </c>
      <c r="G122">
        <f t="shared" si="6"/>
        <v>0.14320388349514562</v>
      </c>
      <c r="H122">
        <v>40</v>
      </c>
    </row>
    <row r="123" spans="3:8" x14ac:dyDescent="0.25">
      <c r="C123">
        <v>50</v>
      </c>
      <c r="D123">
        <v>0.40600000000000003</v>
      </c>
      <c r="E123">
        <v>7.0000000000000001E-3</v>
      </c>
      <c r="F123">
        <f t="shared" si="5"/>
        <v>0.39900000000000002</v>
      </c>
      <c r="G123">
        <f t="shared" si="6"/>
        <v>0.19368932038834952</v>
      </c>
      <c r="H123">
        <v>50</v>
      </c>
    </row>
    <row r="124" spans="3:8" x14ac:dyDescent="0.25">
      <c r="C124">
        <v>60</v>
      </c>
      <c r="D124">
        <v>0.67800000000000005</v>
      </c>
      <c r="E124">
        <v>7.0000000000000001E-3</v>
      </c>
      <c r="F124">
        <f t="shared" si="5"/>
        <v>0.67100000000000004</v>
      </c>
      <c r="G124">
        <f t="shared" si="6"/>
        <v>0.32572815533980581</v>
      </c>
      <c r="H124">
        <v>60</v>
      </c>
    </row>
    <row r="125" spans="3:8" x14ac:dyDescent="0.25">
      <c r="C125">
        <v>70</v>
      </c>
      <c r="D125">
        <v>1.0940000000000001</v>
      </c>
      <c r="E125">
        <v>7.0000000000000001E-3</v>
      </c>
      <c r="F125">
        <f t="shared" si="5"/>
        <v>1.0870000000000002</v>
      </c>
      <c r="G125">
        <f t="shared" si="6"/>
        <v>0.52766990291262139</v>
      </c>
      <c r="H125">
        <v>70</v>
      </c>
    </row>
    <row r="126" spans="3:8" x14ac:dyDescent="0.25">
      <c r="C126">
        <v>80</v>
      </c>
      <c r="D126">
        <v>1.8979999999999999</v>
      </c>
      <c r="E126">
        <v>8.0000000000000002E-3</v>
      </c>
      <c r="F126">
        <f t="shared" si="5"/>
        <v>1.89</v>
      </c>
      <c r="G126">
        <f t="shared" si="6"/>
        <v>0.91747572815533973</v>
      </c>
      <c r="H126">
        <v>80</v>
      </c>
    </row>
    <row r="131" spans="2:10" x14ac:dyDescent="0.25">
      <c r="B131" t="s">
        <v>12</v>
      </c>
      <c r="C131">
        <v>57.75</v>
      </c>
      <c r="E131">
        <v>1.58</v>
      </c>
    </row>
    <row r="135" spans="2:10" x14ac:dyDescent="0.25">
      <c r="C135" t="s">
        <v>13</v>
      </c>
      <c r="D135" t="s">
        <v>14</v>
      </c>
      <c r="E135" t="s">
        <v>15</v>
      </c>
      <c r="F135" t="s">
        <v>16</v>
      </c>
    </row>
    <row r="137" spans="2:10" x14ac:dyDescent="0.25">
      <c r="C137">
        <v>10</v>
      </c>
      <c r="D137">
        <v>6.31</v>
      </c>
      <c r="E137">
        <v>0.05</v>
      </c>
      <c r="F137">
        <v>0.04</v>
      </c>
      <c r="I137">
        <f>(SIN(RADIANS(C137-D137))/(SIN(RADIANS(C137+D137))))^2</f>
        <v>5.2517843438452644E-2</v>
      </c>
      <c r="J137">
        <f>(TAN(RADIANS(C137-D137))/(TAN(RADIANS(C137+D137))))^2</f>
        <v>4.8577078292021868E-2</v>
      </c>
    </row>
    <row r="138" spans="2:10" x14ac:dyDescent="0.25">
      <c r="C138">
        <v>20</v>
      </c>
      <c r="D138">
        <v>12.5</v>
      </c>
      <c r="E138">
        <v>0.05</v>
      </c>
      <c r="F138">
        <v>0.04</v>
      </c>
      <c r="I138">
        <f t="shared" ref="I138:I144" si="7">(SIN(RADIANS(C138-D138))/(SIN(RADIANS(C138+D138))))^2</f>
        <v>5.9014983420949622E-2</v>
      </c>
      <c r="J138">
        <f t="shared" ref="J138:J144" si="8">(TAN(RADIANS(C138-D138))/(TAN(RADIANS(C138+D138))))^2</f>
        <v>4.2705473425436728E-2</v>
      </c>
    </row>
    <row r="139" spans="2:10" x14ac:dyDescent="0.25">
      <c r="C139">
        <v>30</v>
      </c>
      <c r="D139">
        <v>18.45</v>
      </c>
      <c r="E139">
        <v>7.0000000000000007E-2</v>
      </c>
      <c r="F139">
        <v>0.03</v>
      </c>
      <c r="I139">
        <f t="shared" si="7"/>
        <v>7.1579203449533349E-2</v>
      </c>
      <c r="J139">
        <f t="shared" si="8"/>
        <v>3.280508334168826E-2</v>
      </c>
    </row>
    <row r="140" spans="2:10" x14ac:dyDescent="0.25">
      <c r="C140">
        <v>40</v>
      </c>
      <c r="D140">
        <v>24.01</v>
      </c>
      <c r="E140">
        <v>0.09</v>
      </c>
      <c r="F140">
        <v>0.02</v>
      </c>
      <c r="I140">
        <f t="shared" si="7"/>
        <v>9.3918899834475197E-2</v>
      </c>
      <c r="J140">
        <f t="shared" si="8"/>
        <v>1.9516381571121559E-2</v>
      </c>
    </row>
    <row r="141" spans="2:10" x14ac:dyDescent="0.25">
      <c r="C141">
        <v>50</v>
      </c>
      <c r="D141">
        <v>29</v>
      </c>
      <c r="E141">
        <v>0.13</v>
      </c>
      <c r="F141">
        <v>5.0000000000000001E-3</v>
      </c>
      <c r="I141">
        <f t="shared" si="7"/>
        <v>0.13328005727836711</v>
      </c>
      <c r="J141">
        <f t="shared" si="8"/>
        <v>5.5674892253835583E-3</v>
      </c>
    </row>
    <row r="142" spans="2:10" x14ac:dyDescent="0.25">
      <c r="C142">
        <v>60</v>
      </c>
      <c r="D142">
        <v>33.24</v>
      </c>
      <c r="E142">
        <v>0.2</v>
      </c>
      <c r="F142">
        <v>8.0000000000000004E-4</v>
      </c>
      <c r="I142">
        <f t="shared" si="7"/>
        <v>0.20337858554510718</v>
      </c>
      <c r="J142">
        <f t="shared" si="8"/>
        <v>8.1485624489321907E-4</v>
      </c>
    </row>
    <row r="143" spans="2:10" x14ac:dyDescent="0.25">
      <c r="C143">
        <v>70</v>
      </c>
      <c r="D143">
        <v>36.479999999999997</v>
      </c>
      <c r="E143">
        <v>0.32</v>
      </c>
      <c r="F143">
        <v>0.04</v>
      </c>
      <c r="I143">
        <f t="shared" si="7"/>
        <v>0.33164481853543515</v>
      </c>
      <c r="J143">
        <f t="shared" si="8"/>
        <v>3.8399023246281409E-2</v>
      </c>
    </row>
    <row r="144" spans="2:10" x14ac:dyDescent="0.25">
      <c r="C144">
        <v>80</v>
      </c>
      <c r="D144">
        <v>38.56</v>
      </c>
      <c r="E144">
        <v>0.56999999999999995</v>
      </c>
      <c r="F144">
        <v>0.23</v>
      </c>
      <c r="I144">
        <f t="shared" si="7"/>
        <v>0.5678026703428225</v>
      </c>
      <c r="J144">
        <f t="shared" si="8"/>
        <v>0.23092992894820649</v>
      </c>
    </row>
    <row r="149" spans="3:10" x14ac:dyDescent="0.25">
      <c r="C149" t="s">
        <v>13</v>
      </c>
      <c r="D149" t="s">
        <v>14</v>
      </c>
      <c r="E149" t="s">
        <v>15</v>
      </c>
      <c r="F149" t="s">
        <v>16</v>
      </c>
    </row>
    <row r="150" spans="3:10" x14ac:dyDescent="0.25">
      <c r="I150" t="s">
        <v>15</v>
      </c>
      <c r="J150" t="s">
        <v>16</v>
      </c>
    </row>
    <row r="151" spans="3:10" x14ac:dyDescent="0.25">
      <c r="C151">
        <v>10</v>
      </c>
      <c r="D151">
        <f>DEGREES(ASIN(G151))</f>
        <v>6.309776428730574</v>
      </c>
      <c r="G151">
        <f>(1/1.58)*SIN(RADIANS(C151))</f>
        <v>0.10990390991577868</v>
      </c>
      <c r="I151">
        <f>(SIN(RADIANS(C151-D151))/(SIN(RADIANS(C151+D151))))^2</f>
        <v>5.25255996607778E-2</v>
      </c>
      <c r="J151">
        <f>(TAN(RADIANS(C151-D151))/(TAN(RADIANS(C151+D151))))^2</f>
        <v>4.8584387910798062E-2</v>
      </c>
    </row>
    <row r="152" spans="3:10" x14ac:dyDescent="0.25">
      <c r="C152">
        <v>12</v>
      </c>
      <c r="D152">
        <f t="shared" ref="D152:D191" si="9">DEGREES(ASIN(G152))</f>
        <v>7.561463373886828</v>
      </c>
      <c r="G152">
        <f t="shared" ref="G152:G191" si="10">(1/1.58)*SIN(RADIANS(C152))</f>
        <v>0.13158967773275906</v>
      </c>
      <c r="I152">
        <f t="shared" ref="I152:I191" si="11">(SIN(RADIANS(C152-D152))/(SIN(RADIANS(C152+D152))))^2</f>
        <v>5.3425445436613074E-2</v>
      </c>
      <c r="J152">
        <f t="shared" ref="J152:J191" si="12">(TAN(RADIANS(C152-D152))/(TAN(RADIANS(C152+D152))))^2</f>
        <v>4.7722107250880455E-2</v>
      </c>
    </row>
    <row r="153" spans="3:10" x14ac:dyDescent="0.25">
      <c r="C153">
        <v>14</v>
      </c>
      <c r="D153">
        <f t="shared" si="9"/>
        <v>8.8074959432728122</v>
      </c>
      <c r="G153">
        <f t="shared" si="10"/>
        <v>0.15311512379725803</v>
      </c>
      <c r="I153">
        <f t="shared" si="11"/>
        <v>5.4509286261655014E-2</v>
      </c>
      <c r="J153">
        <f t="shared" si="12"/>
        <v>4.6701135274474226E-2</v>
      </c>
    </row>
    <row r="154" spans="3:10" x14ac:dyDescent="0.25">
      <c r="C154">
        <v>16</v>
      </c>
      <c r="D154">
        <f t="shared" si="9"/>
        <v>10.046887175658268</v>
      </c>
      <c r="G154">
        <f t="shared" si="10"/>
        <v>0.1744540226689868</v>
      </c>
      <c r="I154">
        <f t="shared" si="11"/>
        <v>5.5787876167185918E-2</v>
      </c>
      <c r="J154">
        <f t="shared" si="12"/>
        <v>4.5520817332930522E-2</v>
      </c>
    </row>
    <row r="155" spans="3:10" x14ac:dyDescent="0.25">
      <c r="C155">
        <v>18</v>
      </c>
      <c r="D155">
        <f t="shared" si="9"/>
        <v>11.278629540916732</v>
      </c>
      <c r="G155">
        <f t="shared" si="10"/>
        <v>0.19558037618667554</v>
      </c>
      <c r="I155">
        <f t="shared" si="11"/>
        <v>5.7274071883139155E-2</v>
      </c>
      <c r="J155">
        <f t="shared" si="12"/>
        <v>4.4180651812099667E-2</v>
      </c>
    </row>
    <row r="156" spans="3:10" x14ac:dyDescent="0.25">
      <c r="C156">
        <v>20</v>
      </c>
      <c r="D156">
        <f t="shared" si="9"/>
        <v>12.501692019371907</v>
      </c>
      <c r="G156">
        <f t="shared" si="10"/>
        <v>0.21646844514282829</v>
      </c>
      <c r="I156">
        <f t="shared" si="11"/>
        <v>5.8983042356823896E-2</v>
      </c>
      <c r="J156">
        <f t="shared" si="12"/>
        <v>4.2680421795508086E-2</v>
      </c>
    </row>
    <row r="157" spans="3:10" x14ac:dyDescent="0.25">
      <c r="C157">
        <v>22</v>
      </c>
      <c r="D157">
        <f t="shared" si="9"/>
        <v>13.715017205580041</v>
      </c>
      <c r="G157">
        <f t="shared" si="10"/>
        <v>0.23709278064298225</v>
      </c>
      <c r="I157">
        <f t="shared" si="11"/>
        <v>6.0932518388570014E-2</v>
      </c>
      <c r="J157">
        <f t="shared" si="12"/>
        <v>4.1020361285155973E-2</v>
      </c>
    </row>
    <row r="158" spans="3:10" x14ac:dyDescent="0.25">
      <c r="C158">
        <v>24</v>
      </c>
      <c r="D158">
        <f t="shared" si="9"/>
        <v>14.917518451036296</v>
      </c>
      <c r="G158">
        <f t="shared" si="10"/>
        <v>0.25742825511126594</v>
      </c>
      <c r="I158">
        <f t="shared" si="11"/>
        <v>6.3143087454339955E-2</v>
      </c>
      <c r="J158">
        <f t="shared" si="12"/>
        <v>3.9201364000269016E-2</v>
      </c>
    </row>
    <row r="159" spans="3:10" x14ac:dyDescent="0.25">
      <c r="C159">
        <v>26</v>
      </c>
      <c r="D159">
        <f t="shared" si="9"/>
        <v>16.108077064798447</v>
      </c>
      <c r="G159">
        <f t="shared" si="10"/>
        <v>0.27745009290447936</v>
      </c>
      <c r="I159">
        <f t="shared" si="11"/>
        <v>6.5638539680728178E-2</v>
      </c>
      <c r="J159">
        <f t="shared" si="12"/>
        <v>3.7225244837689235E-2</v>
      </c>
    </row>
    <row r="160" spans="3:10" x14ac:dyDescent="0.25">
      <c r="C160">
        <v>28</v>
      </c>
      <c r="D160">
        <f t="shared" si="9"/>
        <v>17.285539596259891</v>
      </c>
      <c r="G160">
        <f t="shared" si="10"/>
        <v>0.29713390049739924</v>
      </c>
      <c r="I160">
        <f t="shared" si="11"/>
        <v>6.8446271933309197E-2</v>
      </c>
      <c r="J160">
        <f t="shared" si="12"/>
        <v>3.5095066647851655E-2</v>
      </c>
    </row>
    <row r="161" spans="3:10" x14ac:dyDescent="0.25">
      <c r="C161">
        <v>30</v>
      </c>
      <c r="D161">
        <f t="shared" si="9"/>
        <v>18.448715230321213</v>
      </c>
      <c r="G161">
        <f t="shared" si="10"/>
        <v>0.31645569620253156</v>
      </c>
      <c r="I161">
        <f t="shared" si="11"/>
        <v>7.1597758083523977E-2</v>
      </c>
      <c r="J161">
        <f t="shared" si="12"/>
        <v>3.2815548197165E-2</v>
      </c>
    </row>
    <row r="162" spans="3:10" x14ac:dyDescent="0.25">
      <c r="C162">
        <v>32</v>
      </c>
      <c r="D162">
        <f t="shared" si="9"/>
        <v>19.596373332038933</v>
      </c>
      <c r="G162">
        <f t="shared" si="10"/>
        <v>0.33539193938810435</v>
      </c>
      <c r="I162">
        <f t="shared" si="11"/>
        <v>7.5129094738150173E-2</v>
      </c>
      <c r="J162">
        <f t="shared" si="12"/>
        <v>3.0393573229968766E-2</v>
      </c>
    </row>
    <row r="163" spans="3:10" x14ac:dyDescent="0.25">
      <c r="C163">
        <v>34</v>
      </c>
      <c r="D163">
        <f t="shared" si="9"/>
        <v>20.72724118548048</v>
      </c>
      <c r="G163">
        <f t="shared" si="10"/>
        <v>0.35391955915870055</v>
      </c>
      <c r="I163">
        <f t="shared" si="11"/>
        <v>7.9081633050926151E-2</v>
      </c>
      <c r="J163">
        <f t="shared" si="12"/>
        <v>2.7838825641407942E-2</v>
      </c>
    </row>
    <row r="164" spans="3:10" x14ac:dyDescent="0.25">
      <c r="C164">
        <v>36</v>
      </c>
      <c r="D164">
        <f t="shared" si="9"/>
        <v>21.840001979963578</v>
      </c>
      <c r="G164">
        <f t="shared" si="10"/>
        <v>0.37201598246359058</v>
      </c>
      <c r="I164">
        <f t="shared" si="11"/>
        <v>8.3502708684252719E-2</v>
      </c>
      <c r="J164">
        <f t="shared" si="12"/>
        <v>2.5164582224597803E-2</v>
      </c>
    </row>
    <row r="165" spans="3:10" x14ac:dyDescent="0.25">
      <c r="C165">
        <v>38</v>
      </c>
      <c r="D165">
        <f t="shared" si="9"/>
        <v>22.933293106034668</v>
      </c>
      <c r="G165">
        <f t="shared" si="10"/>
        <v>0.38965916159851788</v>
      </c>
      <c r="I165">
        <f t="shared" si="11"/>
        <v>8.8446483538003703E-2</v>
      </c>
      <c r="J165">
        <f t="shared" si="12"/>
        <v>2.2388702649082392E-2</v>
      </c>
    </row>
    <row r="166" spans="3:10" x14ac:dyDescent="0.25">
      <c r="C166">
        <v>40</v>
      </c>
      <c r="D166">
        <f t="shared" si="9"/>
        <v>24.005704833312411</v>
      </c>
      <c r="G166">
        <f t="shared" si="10"/>
        <v>0.40682760106742988</v>
      </c>
      <c r="I166">
        <f t="shared" si="11"/>
        <v>9.3974914488805517E-2</v>
      </c>
      <c r="J166">
        <f t="shared" si="12"/>
        <v>1.9534866769857717E-2</v>
      </c>
    </row>
    <row r="167" spans="3:10" x14ac:dyDescent="0.25">
      <c r="C167">
        <v>42</v>
      </c>
      <c r="D167">
        <f t="shared" si="9"/>
        <v>25.055779452474756</v>
      </c>
      <c r="G167">
        <f t="shared" si="10"/>
        <v>0.42350038377142923</v>
      </c>
      <c r="I167">
        <f t="shared" si="11"/>
        <v>0.10015886604787359</v>
      </c>
      <c r="J167">
        <f t="shared" si="12"/>
        <v>1.6634122723952233E-2</v>
      </c>
    </row>
    <row r="168" spans="3:10" x14ac:dyDescent="0.25">
      <c r="C168">
        <v>44</v>
      </c>
      <c r="D168">
        <f t="shared" si="9"/>
        <v>26.082010973886451</v>
      </c>
      <c r="G168">
        <f t="shared" si="10"/>
        <v>0.4396571964930362</v>
      </c>
      <c r="I168">
        <f t="shared" si="11"/>
        <v>0.10707938548978699</v>
      </c>
      <c r="J168">
        <f t="shared" si="12"/>
        <v>1.3726826426869447E-2</v>
      </c>
    </row>
    <row r="169" spans="3:10" x14ac:dyDescent="0.25">
      <c r="C169">
        <v>46</v>
      </c>
      <c r="D169">
        <f t="shared" si="9"/>
        <v>27.082845485212761</v>
      </c>
      <c r="G169">
        <f t="shared" si="10"/>
        <v>0.45527835464471583</v>
      </c>
      <c r="I169">
        <f t="shared" si="11"/>
        <v>0.11482916054405959</v>
      </c>
      <c r="J169">
        <f t="shared" si="12"/>
        <v>1.0865075208474673E-2</v>
      </c>
    </row>
    <row r="170" spans="3:10" x14ac:dyDescent="0.25">
      <c r="C170">
        <v>48</v>
      </c>
      <c r="D170">
        <f t="shared" si="9"/>
        <v>28.056682279266845</v>
      </c>
      <c r="G170">
        <f t="shared" si="10"/>
        <v>0.4703448262515153</v>
      </c>
      <c r="I170">
        <f t="shared" si="11"/>
        <v>0.12351418105991559</v>
      </c>
      <c r="J170">
        <f t="shared" si="12"/>
        <v>8.115767001146721E-3</v>
      </c>
    </row>
    <row r="171" spans="3:10" x14ac:dyDescent="0.25">
      <c r="C171">
        <v>50</v>
      </c>
      <c r="D171">
        <f t="shared" si="9"/>
        <v>29.001875870561346</v>
      </c>
      <c r="G171">
        <f t="shared" si="10"/>
        <v>0.48483825513859363</v>
      </c>
      <c r="I171">
        <f t="shared" si="11"/>
        <v>0.13325562699772681</v>
      </c>
      <c r="J171">
        <f t="shared" si="12"/>
        <v>5.5644538369240158E-3</v>
      </c>
    </row>
    <row r="172" spans="3:10" x14ac:dyDescent="0.25">
      <c r="C172">
        <v>52</v>
      </c>
      <c r="D172">
        <f t="shared" si="9"/>
        <v>29.916739023681867</v>
      </c>
      <c r="G172">
        <f t="shared" si="10"/>
        <v>0.49874098329539363</v>
      </c>
      <c r="I172">
        <f t="shared" si="11"/>
        <v>0.14419200546848349</v>
      </c>
      <c r="J172">
        <f t="shared" si="12"/>
        <v>3.3202073149051431E-3</v>
      </c>
    </row>
    <row r="173" spans="3:10" x14ac:dyDescent="0.25">
      <c r="C173">
        <v>54</v>
      </c>
      <c r="D173">
        <f t="shared" si="9"/>
        <v>30.799546917616645</v>
      </c>
      <c r="G173">
        <f t="shared" si="10"/>
        <v>0.51203607238920723</v>
      </c>
      <c r="I173">
        <f t="shared" si="11"/>
        <v>0.15648155908481479</v>
      </c>
      <c r="J173">
        <f t="shared" si="12"/>
        <v>1.5217781276874235E-3</v>
      </c>
    </row>
    <row r="174" spans="3:10" x14ac:dyDescent="0.25">
      <c r="C174">
        <v>56</v>
      </c>
      <c r="D174">
        <f t="shared" si="9"/>
        <v>31.648542566374193</v>
      </c>
      <c r="G174">
        <f t="shared" si="10"/>
        <v>0.52470732440192513</v>
      </c>
      <c r="I174">
        <f t="shared" si="11"/>
        <v>0.17030496629776265</v>
      </c>
      <c r="J174">
        <f t="shared" si="12"/>
        <v>3.4541716485218842E-4</v>
      </c>
    </row>
    <row r="175" spans="3:10" x14ac:dyDescent="0.25">
      <c r="C175">
        <v>58</v>
      </c>
      <c r="D175">
        <f t="shared" si="9"/>
        <v>32.461943606319892</v>
      </c>
      <c r="G175">
        <f t="shared" si="10"/>
        <v>0.5367393013648265</v>
      </c>
      <c r="I175">
        <f t="shared" si="11"/>
        <v>0.1858683513113713</v>
      </c>
      <c r="J175">
        <f t="shared" si="12"/>
        <v>1.4839785034474555E-5</v>
      </c>
    </row>
    <row r="176" spans="3:10" x14ac:dyDescent="0.25">
      <c r="C176">
        <v>60</v>
      </c>
      <c r="D176">
        <f t="shared" si="9"/>
        <v>33.237950543379959</v>
      </c>
      <c r="G176">
        <f t="shared" si="10"/>
        <v>0.54811734416736613</v>
      </c>
      <c r="I176">
        <f t="shared" si="11"/>
        <v>0.20340661617953307</v>
      </c>
      <c r="J176">
        <f t="shared" si="12"/>
        <v>8.1396832624507196E-4</v>
      </c>
    </row>
    <row r="177" spans="3:10" x14ac:dyDescent="0.25">
      <c r="C177">
        <v>62</v>
      </c>
      <c r="D177">
        <f t="shared" si="9"/>
        <v>33.974756527413291</v>
      </c>
      <c r="G177">
        <f t="shared" si="10"/>
        <v>0.55882759041704222</v>
      </c>
      <c r="I177">
        <f t="shared" si="11"/>
        <v>0.22318710034461375</v>
      </c>
      <c r="J177">
        <f t="shared" si="12"/>
        <v>3.1032961042229156E-3</v>
      </c>
    </row>
    <row r="178" spans="3:10" x14ac:dyDescent="0.25">
      <c r="C178">
        <v>64</v>
      </c>
      <c r="D178">
        <f t="shared" si="9"/>
        <v>34.670558685712493</v>
      </c>
      <c r="G178">
        <f t="shared" si="10"/>
        <v>0.56885699132858669</v>
      </c>
      <c r="I178">
        <f t="shared" si="11"/>
        <v>0.24551356270584399</v>
      </c>
      <c r="J178">
        <f t="shared" si="12"/>
        <v>7.3410010000632131E-3</v>
      </c>
    </row>
    <row r="179" spans="3:10" x14ac:dyDescent="0.25">
      <c r="C179">
        <v>66</v>
      </c>
      <c r="D179">
        <f t="shared" si="9"/>
        <v>35.323571002270448</v>
      </c>
      <c r="G179">
        <f t="shared" si="10"/>
        <v>0.57819332762189923</v>
      </c>
      <c r="I179">
        <f t="shared" si="11"/>
        <v>0.27073046785443255</v>
      </c>
      <c r="J179">
        <f t="shared" si="12"/>
        <v>1.411033015055772E-2</v>
      </c>
    </row>
    <row r="180" spans="3:10" x14ac:dyDescent="0.25">
      <c r="C180">
        <v>68</v>
      </c>
      <c r="D180">
        <f t="shared" si="9"/>
        <v>35.932038674281458</v>
      </c>
      <c r="G180">
        <f t="shared" si="10"/>
        <v>0.58682522440935903</v>
      </c>
      <c r="I180">
        <f t="shared" si="11"/>
        <v>0.29922754099276683</v>
      </c>
      <c r="J180">
        <f t="shared" si="12"/>
        <v>2.4155326038502557E-2</v>
      </c>
    </row>
    <row r="181" spans="3:10" x14ac:dyDescent="0.25">
      <c r="C181">
        <v>70</v>
      </c>
      <c r="D181">
        <f t="shared" si="9"/>
        <v>36.494253813316746</v>
      </c>
      <c r="G181">
        <f t="shared" si="10"/>
        <v>0.59474216505437227</v>
      </c>
      <c r="I181">
        <f t="shared" si="11"/>
        <v>0.33144453500303861</v>
      </c>
      <c r="J181">
        <f t="shared" si="12"/>
        <v>3.8427737970411338E-2</v>
      </c>
    </row>
    <row r="182" spans="3:10" x14ac:dyDescent="0.25">
      <c r="C182">
        <v>72</v>
      </c>
      <c r="D182">
        <f t="shared" si="9"/>
        <v>37.008572287713889</v>
      </c>
      <c r="G182">
        <f t="shared" si="10"/>
        <v>0.60193450398427428</v>
      </c>
      <c r="I182">
        <f t="shared" si="11"/>
        <v>0.36787612808086417</v>
      </c>
      <c r="J182">
        <f t="shared" si="12"/>
        <v>5.814906612588526E-2</v>
      </c>
    </row>
    <row r="183" spans="3:10" x14ac:dyDescent="0.25">
      <c r="C183">
        <v>74</v>
      </c>
      <c r="D183">
        <f t="shared" si="9"/>
        <v>37.47343142805105</v>
      </c>
      <c r="G183">
        <f t="shared" si="10"/>
        <v>0.60839347844197389</v>
      </c>
      <c r="I183">
        <f t="shared" si="11"/>
        <v>0.40907684151631712</v>
      </c>
      <c r="J183">
        <f t="shared" si="12"/>
        <v>8.4893277547942625E-2</v>
      </c>
    </row>
    <row r="184" spans="3:10" x14ac:dyDescent="0.25">
      <c r="C184">
        <v>76</v>
      </c>
      <c r="D184">
        <f t="shared" si="9"/>
        <v>37.887368243357749</v>
      </c>
      <c r="G184">
        <f t="shared" si="10"/>
        <v>0.61411121916202305</v>
      </c>
      <c r="I184">
        <f t="shared" si="11"/>
        <v>0.45566583516287534</v>
      </c>
      <c r="J184">
        <f t="shared" si="12"/>
        <v>0.12069806131148915</v>
      </c>
    </row>
    <row r="185" spans="3:10" x14ac:dyDescent="0.25">
      <c r="C185">
        <v>78</v>
      </c>
      <c r="D185">
        <f t="shared" si="9"/>
        <v>38.249037727118484</v>
      </c>
      <c r="G185">
        <f t="shared" si="10"/>
        <v>0.61908075995810474</v>
      </c>
      <c r="I185">
        <f t="shared" si="11"/>
        <v>0.50833140388853282</v>
      </c>
      <c r="J185">
        <f t="shared" si="12"/>
        <v>0.16821594123890557</v>
      </c>
    </row>
    <row r="186" spans="3:10" x14ac:dyDescent="0.25">
      <c r="C186">
        <v>80</v>
      </c>
      <c r="D186">
        <f t="shared" si="9"/>
        <v>38.557230774973377</v>
      </c>
      <c r="G186">
        <f t="shared" si="10"/>
        <v>0.62329604621025814</v>
      </c>
      <c r="I186">
        <f t="shared" si="11"/>
        <v>0.56783496333086547</v>
      </c>
      <c r="J186">
        <f t="shared" si="12"/>
        <v>0.23092175817767993</v>
      </c>
    </row>
    <row r="187" spans="3:10" x14ac:dyDescent="0.25">
      <c r="C187">
        <v>82</v>
      </c>
      <c r="D187">
        <f t="shared" si="9"/>
        <v>38.810891196277936</v>
      </c>
      <c r="G187">
        <f t="shared" si="10"/>
        <v>0.62675194224150022</v>
      </c>
      <c r="I187">
        <f t="shared" si="11"/>
        <v>0.63501427953529066</v>
      </c>
      <c r="J187">
        <f t="shared" si="12"/>
        <v>0.31340097761354085</v>
      </c>
    </row>
    <row r="188" spans="3:10" x14ac:dyDescent="0.25">
      <c r="C188">
        <v>84</v>
      </c>
      <c r="D188">
        <f t="shared" si="9"/>
        <v>39.009131284836975</v>
      </c>
      <c r="G188">
        <f t="shared" si="10"/>
        <v>0.62944423757485646</v>
      </c>
      <c r="I188">
        <f t="shared" si="11"/>
        <v>0.71078566692763701</v>
      </c>
      <c r="J188">
        <f t="shared" si="12"/>
        <v>0.42175564459753212</v>
      </c>
    </row>
    <row r="189" spans="3:10" x14ac:dyDescent="0.25">
      <c r="C189">
        <v>86</v>
      </c>
      <c r="D189">
        <f t="shared" si="9"/>
        <v>39.151245424468364</v>
      </c>
      <c r="G189">
        <f t="shared" si="10"/>
        <v>0.63136965206317985</v>
      </c>
      <c r="I189">
        <f t="shared" si="11"/>
        <v>0.79614485525971246</v>
      </c>
      <c r="J189">
        <f t="shared" si="12"/>
        <v>0.56418443297643128</v>
      </c>
    </row>
    <row r="190" spans="3:10" x14ac:dyDescent="0.25">
      <c r="C190">
        <v>88</v>
      </c>
      <c r="D190">
        <f t="shared" si="9"/>
        <v>39.236721245001597</v>
      </c>
      <c r="G190">
        <f t="shared" si="10"/>
        <v>0.63252583988550359</v>
      </c>
      <c r="I190">
        <f t="shared" si="11"/>
        <v>0.89216621151246145</v>
      </c>
      <c r="J190">
        <f t="shared" si="12"/>
        <v>0.7518250457962502</v>
      </c>
    </row>
    <row r="191" spans="3:10" x14ac:dyDescent="0.25">
      <c r="C191">
        <v>90</v>
      </c>
      <c r="D191">
        <f t="shared" si="9"/>
        <v>39.265247913879456</v>
      </c>
      <c r="G191">
        <f t="shared" si="10"/>
        <v>0.63291139240506322</v>
      </c>
      <c r="I191">
        <f t="shared" si="11"/>
        <v>0.99999999999999978</v>
      </c>
      <c r="J191">
        <f t="shared" si="12"/>
        <v>0.99999999999999933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S16" sqref="S1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Hansen</dc:creator>
  <cp:lastModifiedBy>Christoph Hansen</cp:lastModifiedBy>
  <dcterms:created xsi:type="dcterms:W3CDTF">2014-11-08T13:40:29Z</dcterms:created>
  <dcterms:modified xsi:type="dcterms:W3CDTF">2015-01-14T14:23:33Z</dcterms:modified>
</cp:coreProperties>
</file>