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2DCBA6F7-EE13-46C5-A16E-BAD77E8BC21A}" xr6:coauthVersionLast="31" xr6:coauthVersionMax="31" xr10:uidLastSave="{00000000-0000-0000-0000-000000000000}"/>
  <bookViews>
    <workbookView xWindow="720" yWindow="375" windowWidth="16035" windowHeight="7470" xr2:uid="{00000000-000D-0000-FFFF-FFFF00000000}"/>
  </bookViews>
  <sheets>
    <sheet name="Filter" sheetId="2" r:id="rId1"/>
  </sheets>
  <calcPr calcId="179017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I3" i="2"/>
  <c r="H3" i="2"/>
  <c r="J3" i="2" s="1"/>
  <c r="C3" i="2" s="1"/>
  <c r="G3" i="2"/>
  <c r="F3" i="2"/>
  <c r="J2" i="2"/>
  <c r="I2" i="2"/>
  <c r="H2" i="2"/>
  <c r="G2" i="2"/>
  <c r="F2" i="2"/>
  <c r="H4" i="2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5" i="2"/>
  <c r="J5" i="2" l="1"/>
  <c r="C5" i="2" s="1"/>
  <c r="H6" i="2"/>
  <c r="J6" i="2" s="1"/>
  <c r="C6" i="2" s="1"/>
  <c r="J4" i="2"/>
  <c r="C4" i="2" s="1"/>
  <c r="H7" i="2"/>
  <c r="J7" i="2" l="1"/>
  <c r="C7" i="2" s="1"/>
  <c r="H8" i="2"/>
  <c r="J8" i="2" l="1"/>
  <c r="C8" i="2" s="1"/>
  <c r="H9" i="2"/>
  <c r="J9" i="2" l="1"/>
  <c r="C9" i="2" s="1"/>
  <c r="H10" i="2"/>
  <c r="J10" i="2" l="1"/>
  <c r="C10" i="2" s="1"/>
  <c r="H11" i="2"/>
  <c r="J11" i="2" l="1"/>
  <c r="C11" i="2" s="1"/>
  <c r="H12" i="2"/>
  <c r="J12" i="2" l="1"/>
  <c r="C12" i="2" s="1"/>
  <c r="H13" i="2"/>
  <c r="J13" i="2" l="1"/>
  <c r="C13" i="2" s="1"/>
  <c r="H14" i="2"/>
  <c r="J14" i="2" l="1"/>
  <c r="C14" i="2" s="1"/>
  <c r="H15" i="2"/>
  <c r="J15" i="2" l="1"/>
  <c r="C15" i="2" s="1"/>
  <c r="H16" i="2"/>
  <c r="J16" i="2" l="1"/>
  <c r="C16" i="2" s="1"/>
  <c r="H17" i="2"/>
  <c r="J17" i="2" l="1"/>
  <c r="C17" i="2" s="1"/>
  <c r="H18" i="2"/>
  <c r="J18" i="2" l="1"/>
  <c r="C18" i="2" s="1"/>
  <c r="H19" i="2"/>
  <c r="J19" i="2" l="1"/>
  <c r="C19" i="2" s="1"/>
  <c r="H20" i="2"/>
  <c r="J20" i="2" l="1"/>
  <c r="C20" i="2" s="1"/>
  <c r="H21" i="2"/>
  <c r="J21" i="2" s="1"/>
  <c r="C21" i="2" s="1"/>
</calcChain>
</file>

<file path=xl/sharedStrings.xml><?xml version="1.0" encoding="utf-8"?>
<sst xmlns="http://schemas.openxmlformats.org/spreadsheetml/2006/main" count="12" uniqueCount="10">
  <si>
    <t>raw</t>
  </si>
  <si>
    <t>X</t>
  </si>
  <si>
    <t>Y</t>
  </si>
  <si>
    <t>LP-Filter</t>
  </si>
  <si>
    <t>Kalman</t>
  </si>
  <si>
    <t>alpha</t>
  </si>
  <si>
    <t>LPF-X</t>
  </si>
  <si>
    <t>LPF-Y</t>
  </si>
  <si>
    <t>Kal-0.0125</t>
  </si>
  <si>
    <t>Kal-0.008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</si>
</sst>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17152230971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Filter!$C$1</c:f>
              <c:strCache>
                <c:ptCount val="1"/>
                <c:pt idx="0">
                  <c:v>LP-Filter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Filter!$C$2:$C$21</c:f>
              <c:numCache>
                <c:formatCode>General</c:formatCode>
                <c:ptCount val="20"/>
                <c:pt idx="0">
                  <c:v>365</c:v>
                </c:pt>
                <c:pt idx="1">
                  <c:v>363.75059523917491</c:v>
                </c:pt>
                <c:pt idx="2">
                  <c:v>363.56284793741418</c:v>
                </c:pt>
                <c:pt idx="3">
                  <c:v>364.17231912861018</c:v>
                </c:pt>
                <c:pt idx="4">
                  <c:v>363.37904429618385</c:v>
                </c:pt>
                <c:pt idx="5">
                  <c:v>360.78820381099376</c:v>
                </c:pt>
                <c:pt idx="6">
                  <c:v>359.58842019866717</c:v>
                </c:pt>
                <c:pt idx="7">
                  <c:v>359.94219483745576</c:v>
                </c:pt>
                <c:pt idx="8">
                  <c:v>362.45667432558656</c:v>
                </c:pt>
                <c:pt idx="9">
                  <c:v>361.8403481221589</c:v>
                </c:pt>
                <c:pt idx="10">
                  <c:v>361.62966553427782</c:v>
                </c:pt>
                <c:pt idx="11">
                  <c:v>359.47067203516707</c:v>
                </c:pt>
                <c:pt idx="12">
                  <c:v>361.85653418192805</c:v>
                </c:pt>
                <c:pt idx="13">
                  <c:v>360.88846872852207</c:v>
                </c:pt>
                <c:pt idx="14">
                  <c:v>362.92108597638719</c:v>
                </c:pt>
                <c:pt idx="15">
                  <c:v>359.93665688783392</c:v>
                </c:pt>
                <c:pt idx="16">
                  <c:v>358.44437742312419</c:v>
                </c:pt>
                <c:pt idx="17">
                  <c:v>359.08662633807518</c:v>
                </c:pt>
                <c:pt idx="18">
                  <c:v>359.3159144658909</c:v>
                </c:pt>
                <c:pt idx="19">
                  <c:v>360.74050930090795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7-4E9F-829A-E693D565F80F}"/>
            </c:ext>
          </c:extLst>
        </c:ser>
        <c:ser>
          <c:idx val="1"/>
          <c:order val="1"/>
          <c:tx>
            <c:strRef>
              <c:f>Filter!$D$1</c:f>
              <c:strCache>
                <c:ptCount val="1"/>
                <c:pt idx="0">
                  <c:v>Kal-0.0125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Filter!$D$2:$D$21</c:f>
              <c:numCache>
                <c:formatCode>General</c:formatCode>
                <c:ptCount val="20"/>
                <c:pt idx="0">
                  <c:v>365</c:v>
                </c:pt>
                <c:pt idx="1">
                  <c:v>362.39729999999997</c:v>
                </c:pt>
                <c:pt idx="2">
                  <c:v>362.58929999999998</c:v>
                </c:pt>
                <c:pt idx="3">
                  <c:v>363.4511</c:v>
                </c:pt>
                <c:pt idx="4">
                  <c:v>362.93880000000001</c:v>
                </c:pt>
                <c:pt idx="5">
                  <c:v>361.20600000000002</c:v>
                </c:pt>
                <c:pt idx="6">
                  <c:v>360.37520000000001</c:v>
                </c:pt>
                <c:pt idx="7">
                  <c:v>360.46559999999999</c:v>
                </c:pt>
                <c:pt idx="8">
                  <c:v>361.66050000000001</c:v>
                </c:pt>
                <c:pt idx="9">
                  <c:v>361.46140000000003</c:v>
                </c:pt>
                <c:pt idx="10">
                  <c:v>361.41149999999999</c:v>
                </c:pt>
                <c:pt idx="11">
                  <c:v>360.36130000000003</c:v>
                </c:pt>
                <c:pt idx="12">
                  <c:v>361.38819999999998</c:v>
                </c:pt>
                <c:pt idx="13">
                  <c:v>361.07299999999998</c:v>
                </c:pt>
                <c:pt idx="14">
                  <c:v>361.97699999999998</c:v>
                </c:pt>
                <c:pt idx="15">
                  <c:v>360.59899999999999</c:v>
                </c:pt>
                <c:pt idx="16">
                  <c:v>359.70800000000003</c:v>
                </c:pt>
                <c:pt idx="17">
                  <c:v>359.88</c:v>
                </c:pt>
                <c:pt idx="18">
                  <c:v>359.89</c:v>
                </c:pt>
                <c:pt idx="19">
                  <c:v>360.44833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47-4E9F-829A-E693D565F80F}"/>
            </c:ext>
          </c:extLst>
        </c:ser>
        <c:ser>
          <c:idx val="2"/>
          <c:order val="2"/>
          <c:tx>
            <c:strRef>
              <c:f>Filter!$E$1</c:f>
              <c:strCache>
                <c:ptCount val="1"/>
                <c:pt idx="0">
                  <c:v>Kal-0.008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Filter!$E$2:$E$21</c:f>
              <c:numCache>
                <c:formatCode>General</c:formatCode>
                <c:ptCount val="20"/>
                <c:pt idx="0">
                  <c:v>365</c:v>
                </c:pt>
                <c:pt idx="1">
                  <c:v>362.44499999999999</c:v>
                </c:pt>
                <c:pt idx="2">
                  <c:v>362.62400000000002</c:v>
                </c:pt>
                <c:pt idx="3">
                  <c:v>363.47</c:v>
                </c:pt>
                <c:pt idx="4">
                  <c:v>362.96499999999997</c:v>
                </c:pt>
                <c:pt idx="5">
                  <c:v>361.26929999999999</c:v>
                </c:pt>
                <c:pt idx="6">
                  <c:v>360.47289999999998</c:v>
                </c:pt>
                <c:pt idx="7">
                  <c:v>360.54360000000003</c:v>
                </c:pt>
                <c:pt idx="8">
                  <c:v>361.66</c:v>
                </c:pt>
                <c:pt idx="9">
                  <c:v>361.47770000000003</c:v>
                </c:pt>
                <c:pt idx="10">
                  <c:v>361.43</c:v>
                </c:pt>
                <c:pt idx="11">
                  <c:v>360.66680000000002</c:v>
                </c:pt>
                <c:pt idx="12">
                  <c:v>361.38240000000002</c:v>
                </c:pt>
                <c:pt idx="13">
                  <c:v>361.10539999999997</c:v>
                </c:pt>
                <c:pt idx="14">
                  <c:v>361.71026000000001</c:v>
                </c:pt>
                <c:pt idx="15">
                  <c:v>360.92520000000002</c:v>
                </c:pt>
                <c:pt idx="16">
                  <c:v>360.43009999999998</c:v>
                </c:pt>
                <c:pt idx="17">
                  <c:v>360.46940000000001</c:v>
                </c:pt>
                <c:pt idx="18">
                  <c:v>360.43920000000003</c:v>
                </c:pt>
                <c:pt idx="19">
                  <c:v>360.7158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47-4E9F-829A-E693D565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26160"/>
        <c:axId val="576823536"/>
      </c:scatterChart>
      <c:valAx>
        <c:axId val="5768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3536"/>
        <c:crosses val="autoZero"/>
        <c:crossBetween val="midCat"/>
      </c:valAx>
      <c:valAx>
        <c:axId val="576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109537</xdr:rowOff>
    </xdr:from>
    <xdr:to>
      <xdr:col>20</xdr:col>
      <xdr:colOff>38100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5A5EB-800C-47E9-9160-7FB9117D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FAEF-5EB3-4E71-A7C5-DA793265DA75}">
  <dimension ref="A1:V21"/>
  <sheetViews>
    <sheetView tabSelected="1" workbookViewId="0">
      <selection activeCell="O19" sqref="O1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</v>
      </c>
      <c r="G1" t="s">
        <v>2</v>
      </c>
      <c r="H1" t="s">
        <v>6</v>
      </c>
      <c r="I1" t="s">
        <v>7</v>
      </c>
      <c r="J1" t="s">
        <v>3</v>
      </c>
      <c r="K1" t="s">
        <v>4</v>
      </c>
      <c r="M1" t="s">
        <v>5</v>
      </c>
      <c r="N1">
        <v>0.25</v>
      </c>
    </row>
    <row r="2" spans="1:22" x14ac:dyDescent="0.25">
      <c r="A2">
        <v>5</v>
      </c>
      <c r="B2">
        <v>1</v>
      </c>
      <c r="C2">
        <f>IF(J2&gt;300,J2,J2+360)</f>
        <v>365</v>
      </c>
      <c r="D2">
        <f>IF(K2&gt;300,K2,K2+360)</f>
        <v>365</v>
      </c>
      <c r="E2">
        <f>IF(L2&gt;300,L2,L2+360)</f>
        <v>365</v>
      </c>
      <c r="F2">
        <f>COS(RADIANS(A2))</f>
        <v>0.99619469809174555</v>
      </c>
      <c r="G2">
        <f>SIN(RADIANS(A2))</f>
        <v>8.7155742747658166E-2</v>
      </c>
      <c r="H2">
        <f>F2</f>
        <v>0.99619469809174555</v>
      </c>
      <c r="I2">
        <f>G2</f>
        <v>8.7155742747658166E-2</v>
      </c>
      <c r="J2" s="1">
        <f>MOD((DEGREES(ATAN2(H2,I2))+360),360)</f>
        <v>5</v>
      </c>
      <c r="K2">
        <v>5</v>
      </c>
      <c r="L2">
        <v>5</v>
      </c>
      <c r="V2">
        <v>5</v>
      </c>
    </row>
    <row r="3" spans="1:22" x14ac:dyDescent="0.25">
      <c r="A3">
        <v>0</v>
      </c>
      <c r="B3">
        <f>B2+1</f>
        <v>2</v>
      </c>
      <c r="C3">
        <f t="shared" ref="C3:C21" si="0">IF(J3&gt;300,J3,J3+360)</f>
        <v>363.75059523917491</v>
      </c>
      <c r="D3">
        <f t="shared" ref="D3:E21" si="1">IF(K3&gt;300,K3,K3+360)</f>
        <v>362.39729999999997</v>
      </c>
      <c r="E3">
        <f t="shared" si="1"/>
        <v>362.44499999999999</v>
      </c>
      <c r="F3">
        <f>COS(RADIANS(A3))</f>
        <v>1</v>
      </c>
      <c r="G3">
        <f>SIN(RADIANS(A3))</f>
        <v>0</v>
      </c>
      <c r="H3">
        <f>F3*$N$1+H2*(1-$N$1)</f>
        <v>0.99714602356880921</v>
      </c>
      <c r="I3">
        <f>G3*$N$1+I2*(1-$N$1)</f>
        <v>6.5366807060743631E-2</v>
      </c>
      <c r="J3" s="1">
        <f>MOD((DEGREES(ATAN2(H3,I3))+360),360)</f>
        <v>3.7505952391749133</v>
      </c>
      <c r="K3">
        <v>2.3973</v>
      </c>
      <c r="L3">
        <v>2.4449999999999998</v>
      </c>
      <c r="V3">
        <v>2.3973</v>
      </c>
    </row>
    <row r="4" spans="1:22" x14ac:dyDescent="0.25">
      <c r="A4">
        <v>3</v>
      </c>
      <c r="B4">
        <f t="shared" ref="B4:B21" si="2">B3+1</f>
        <v>3</v>
      </c>
      <c r="C4">
        <f t="shared" si="0"/>
        <v>363.56284793741418</v>
      </c>
      <c r="D4">
        <f t="shared" si="1"/>
        <v>362.58929999999998</v>
      </c>
      <c r="E4">
        <f t="shared" si="1"/>
        <v>362.62400000000002</v>
      </c>
      <c r="F4">
        <f t="shared" ref="F4:F21" si="3">COS(RADIANS(A4))</f>
        <v>0.99862953475457383</v>
      </c>
      <c r="G4">
        <f t="shared" ref="G4:G21" si="4">SIN(RADIANS(A4))</f>
        <v>5.2335956242943835E-2</v>
      </c>
      <c r="H4">
        <f t="shared" ref="H4:H21" si="5">F4*$N$1+H3*(1-$N$1)</f>
        <v>0.9975169013652504</v>
      </c>
      <c r="I4">
        <f t="shared" ref="I4:I21" si="6">G4*$N$1+I3*(1-$N$1)</f>
        <v>6.2109094356293679E-2</v>
      </c>
      <c r="J4" s="1">
        <f t="shared" ref="J4:J21" si="7">MOD((DEGREES(ATAN2(H4,I4))+360),360)</f>
        <v>3.5628479374141762</v>
      </c>
      <c r="K4">
        <v>2.5893000000000002</v>
      </c>
      <c r="L4">
        <v>2.6240000000000001</v>
      </c>
      <c r="V4">
        <v>2.5893000000000002</v>
      </c>
    </row>
    <row r="5" spans="1:22" x14ac:dyDescent="0.25">
      <c r="A5">
        <v>6</v>
      </c>
      <c r="B5">
        <f t="shared" si="2"/>
        <v>4</v>
      </c>
      <c r="C5">
        <f t="shared" si="0"/>
        <v>364.17231912861018</v>
      </c>
      <c r="D5">
        <f t="shared" si="1"/>
        <v>363.4511</v>
      </c>
      <c r="E5">
        <f t="shared" si="1"/>
        <v>363.47</v>
      </c>
      <c r="F5">
        <f t="shared" si="3"/>
        <v>0.99452189536827329</v>
      </c>
      <c r="G5">
        <f t="shared" si="4"/>
        <v>0.10452846326765347</v>
      </c>
      <c r="H5">
        <f t="shared" si="5"/>
        <v>0.99676814986600615</v>
      </c>
      <c r="I5">
        <f t="shared" si="6"/>
        <v>7.2713936584133623E-2</v>
      </c>
      <c r="J5" s="1">
        <f t="shared" si="7"/>
        <v>4.1723191286101837</v>
      </c>
      <c r="K5">
        <v>3.4510999999999998</v>
      </c>
      <c r="L5">
        <v>3.47</v>
      </c>
      <c r="V5">
        <v>3.4510999999999998</v>
      </c>
    </row>
    <row r="6" spans="1:22" x14ac:dyDescent="0.25">
      <c r="A6">
        <v>1</v>
      </c>
      <c r="B6">
        <f t="shared" si="2"/>
        <v>5</v>
      </c>
      <c r="C6">
        <f t="shared" si="0"/>
        <v>363.37904429618385</v>
      </c>
      <c r="D6">
        <f t="shared" si="1"/>
        <v>362.93880000000001</v>
      </c>
      <c r="E6">
        <f t="shared" si="1"/>
        <v>362.96499999999997</v>
      </c>
      <c r="F6">
        <f t="shared" si="3"/>
        <v>0.99984769515639127</v>
      </c>
      <c r="G6">
        <f t="shared" si="4"/>
        <v>1.7452406437283512E-2</v>
      </c>
      <c r="H6">
        <f t="shared" si="5"/>
        <v>0.99753803618860237</v>
      </c>
      <c r="I6">
        <f t="shared" si="6"/>
        <v>5.8898554047421101E-2</v>
      </c>
      <c r="J6" s="1">
        <f t="shared" si="7"/>
        <v>3.3790442961838494</v>
      </c>
      <c r="K6">
        <v>2.9388000000000001</v>
      </c>
      <c r="L6">
        <v>2.9649999999999999</v>
      </c>
      <c r="V6">
        <v>2.9388000000000001</v>
      </c>
    </row>
    <row r="7" spans="1:22" x14ac:dyDescent="0.25">
      <c r="A7">
        <v>353</v>
      </c>
      <c r="B7">
        <f t="shared" si="2"/>
        <v>6</v>
      </c>
      <c r="C7">
        <f t="shared" si="0"/>
        <v>360.78820381099376</v>
      </c>
      <c r="D7">
        <f t="shared" si="1"/>
        <v>361.20600000000002</v>
      </c>
      <c r="E7">
        <f t="shared" si="1"/>
        <v>361.26929999999999</v>
      </c>
      <c r="F7">
        <f t="shared" si="3"/>
        <v>0.99254615164132209</v>
      </c>
      <c r="G7">
        <f t="shared" si="4"/>
        <v>-0.12186934340514723</v>
      </c>
      <c r="H7">
        <f t="shared" si="5"/>
        <v>0.9962900650517823</v>
      </c>
      <c r="I7">
        <f t="shared" si="6"/>
        <v>1.3706579684279015E-2</v>
      </c>
      <c r="J7" s="1">
        <f t="shared" si="7"/>
        <v>0.78820381099376391</v>
      </c>
      <c r="K7">
        <v>1.206</v>
      </c>
      <c r="L7">
        <v>1.2693000000000001</v>
      </c>
      <c r="V7">
        <v>1.206</v>
      </c>
    </row>
    <row r="8" spans="1:22" x14ac:dyDescent="0.25">
      <c r="A8">
        <v>356</v>
      </c>
      <c r="B8">
        <f t="shared" si="2"/>
        <v>7</v>
      </c>
      <c r="C8">
        <f t="shared" si="0"/>
        <v>359.58842019866717</v>
      </c>
      <c r="D8">
        <f t="shared" si="1"/>
        <v>360.37520000000001</v>
      </c>
      <c r="E8">
        <f t="shared" si="1"/>
        <v>360.47289999999998</v>
      </c>
      <c r="F8">
        <f t="shared" si="3"/>
        <v>0.9975640502598242</v>
      </c>
      <c r="G8">
        <f t="shared" si="4"/>
        <v>-6.9756473744125636E-2</v>
      </c>
      <c r="H8">
        <f t="shared" si="5"/>
        <v>0.99660856135379272</v>
      </c>
      <c r="I8">
        <f t="shared" si="6"/>
        <v>-7.1591836728221482E-3</v>
      </c>
      <c r="J8" s="1">
        <f t="shared" si="7"/>
        <v>359.58842019866717</v>
      </c>
      <c r="K8">
        <v>0.37519999999999998</v>
      </c>
      <c r="L8">
        <v>0.47289999999999999</v>
      </c>
      <c r="V8">
        <v>0.37519999999999998</v>
      </c>
    </row>
    <row r="9" spans="1:22" x14ac:dyDescent="0.25">
      <c r="A9">
        <v>1</v>
      </c>
      <c r="B9">
        <f t="shared" si="2"/>
        <v>8</v>
      </c>
      <c r="C9">
        <f t="shared" si="0"/>
        <v>359.94219483745576</v>
      </c>
      <c r="D9">
        <f t="shared" si="1"/>
        <v>360.46559999999999</v>
      </c>
      <c r="E9">
        <f t="shared" si="1"/>
        <v>360.54360000000003</v>
      </c>
      <c r="F9">
        <f t="shared" si="3"/>
        <v>0.99984769515639127</v>
      </c>
      <c r="G9">
        <f t="shared" si="4"/>
        <v>1.7452406437283512E-2</v>
      </c>
      <c r="H9">
        <f t="shared" si="5"/>
        <v>0.99741834480444225</v>
      </c>
      <c r="I9">
        <f t="shared" si="6"/>
        <v>-1.0062861452957332E-3</v>
      </c>
      <c r="J9" s="1">
        <f t="shared" si="7"/>
        <v>359.94219483745576</v>
      </c>
      <c r="K9">
        <v>0.46560000000000001</v>
      </c>
      <c r="L9">
        <v>0.54359999999999997</v>
      </c>
      <c r="V9">
        <v>0.46560000000000001</v>
      </c>
    </row>
    <row r="10" spans="1:22" x14ac:dyDescent="0.25">
      <c r="A10">
        <v>10</v>
      </c>
      <c r="B10">
        <f t="shared" si="2"/>
        <v>9</v>
      </c>
      <c r="C10">
        <f t="shared" si="0"/>
        <v>362.45667432558656</v>
      </c>
      <c r="D10">
        <f t="shared" si="1"/>
        <v>361.66050000000001</v>
      </c>
      <c r="E10">
        <f t="shared" si="1"/>
        <v>361.66</v>
      </c>
      <c r="F10">
        <f t="shared" si="3"/>
        <v>0.98480775301220802</v>
      </c>
      <c r="G10">
        <f t="shared" si="4"/>
        <v>0.17364817766693033</v>
      </c>
      <c r="H10">
        <f t="shared" si="5"/>
        <v>0.99426569685638366</v>
      </c>
      <c r="I10">
        <f t="shared" si="6"/>
        <v>4.2657329807760783E-2</v>
      </c>
      <c r="J10" s="1">
        <f t="shared" si="7"/>
        <v>2.4566743255865617</v>
      </c>
      <c r="K10">
        <v>1.6605000000000001</v>
      </c>
      <c r="L10">
        <v>1.66</v>
      </c>
      <c r="V10">
        <v>1.6605000000000001</v>
      </c>
    </row>
    <row r="11" spans="1:22" x14ac:dyDescent="0.25">
      <c r="A11">
        <v>0</v>
      </c>
      <c r="B11">
        <f t="shared" si="2"/>
        <v>10</v>
      </c>
      <c r="C11">
        <f t="shared" si="0"/>
        <v>361.8403481221589</v>
      </c>
      <c r="D11">
        <f t="shared" si="1"/>
        <v>361.46140000000003</v>
      </c>
      <c r="E11">
        <f t="shared" si="1"/>
        <v>361.47770000000003</v>
      </c>
      <c r="F11">
        <f t="shared" si="3"/>
        <v>1</v>
      </c>
      <c r="G11">
        <f t="shared" si="4"/>
        <v>0</v>
      </c>
      <c r="H11">
        <f t="shared" si="5"/>
        <v>0.99569927264228775</v>
      </c>
      <c r="I11">
        <f t="shared" si="6"/>
        <v>3.199299735582059E-2</v>
      </c>
      <c r="J11" s="1">
        <f t="shared" si="7"/>
        <v>1.8403481221589004</v>
      </c>
      <c r="K11">
        <v>1.4614</v>
      </c>
      <c r="L11">
        <v>1.4777</v>
      </c>
      <c r="V11">
        <v>1.4614</v>
      </c>
    </row>
    <row r="12" spans="1:22" x14ac:dyDescent="0.25">
      <c r="A12">
        <v>1</v>
      </c>
      <c r="B12">
        <f t="shared" si="2"/>
        <v>11</v>
      </c>
      <c r="C12">
        <f t="shared" si="0"/>
        <v>361.62966553427782</v>
      </c>
      <c r="D12">
        <f t="shared" si="1"/>
        <v>361.41149999999999</v>
      </c>
      <c r="E12">
        <f t="shared" si="1"/>
        <v>361.43</v>
      </c>
      <c r="F12">
        <f t="shared" si="3"/>
        <v>0.99984769515639127</v>
      </c>
      <c r="G12">
        <f t="shared" si="4"/>
        <v>1.7452406437283512E-2</v>
      </c>
      <c r="H12">
        <f t="shared" si="5"/>
        <v>0.99673637827081363</v>
      </c>
      <c r="I12">
        <f t="shared" si="6"/>
        <v>2.8357849626186322E-2</v>
      </c>
      <c r="J12" s="1">
        <f t="shared" si="7"/>
        <v>1.6296655342778195</v>
      </c>
      <c r="K12">
        <v>1.4115</v>
      </c>
      <c r="L12">
        <v>1.43</v>
      </c>
      <c r="V12">
        <v>1.4115</v>
      </c>
    </row>
    <row r="13" spans="1:22" x14ac:dyDescent="0.25">
      <c r="A13">
        <v>353</v>
      </c>
      <c r="B13">
        <f t="shared" si="2"/>
        <v>12</v>
      </c>
      <c r="C13">
        <f t="shared" si="0"/>
        <v>359.47067203516707</v>
      </c>
      <c r="D13">
        <f t="shared" si="1"/>
        <v>360.36130000000003</v>
      </c>
      <c r="E13">
        <f t="shared" si="1"/>
        <v>360.66680000000002</v>
      </c>
      <c r="F13">
        <f t="shared" si="3"/>
        <v>0.99254615164132209</v>
      </c>
      <c r="G13">
        <f t="shared" si="4"/>
        <v>-0.12186934340514723</v>
      </c>
      <c r="H13">
        <f t="shared" si="5"/>
        <v>0.99568882161344074</v>
      </c>
      <c r="I13">
        <f t="shared" si="6"/>
        <v>-9.198948631647063E-3</v>
      </c>
      <c r="J13" s="1">
        <f t="shared" si="7"/>
        <v>359.47067203516707</v>
      </c>
      <c r="K13">
        <v>0.36130000000000001</v>
      </c>
      <c r="L13">
        <v>0.66679999999999995</v>
      </c>
      <c r="V13">
        <v>0.58699999999999997</v>
      </c>
    </row>
    <row r="14" spans="1:22" x14ac:dyDescent="0.25">
      <c r="A14">
        <v>9</v>
      </c>
      <c r="B14">
        <f t="shared" si="2"/>
        <v>13</v>
      </c>
      <c r="C14">
        <f t="shared" si="0"/>
        <v>361.85653418192805</v>
      </c>
      <c r="D14">
        <f t="shared" si="1"/>
        <v>361.38819999999998</v>
      </c>
      <c r="E14">
        <f t="shared" si="1"/>
        <v>361.38240000000002</v>
      </c>
      <c r="F14">
        <f t="shared" si="3"/>
        <v>0.98768834059513777</v>
      </c>
      <c r="G14">
        <f t="shared" si="4"/>
        <v>0.15643446504023087</v>
      </c>
      <c r="H14">
        <f t="shared" si="5"/>
        <v>0.993688701358865</v>
      </c>
      <c r="I14">
        <f t="shared" si="6"/>
        <v>3.2209404786322421E-2</v>
      </c>
      <c r="J14" s="1">
        <f t="shared" si="7"/>
        <v>1.8565341819280547</v>
      </c>
      <c r="K14">
        <v>1.3882000000000001</v>
      </c>
      <c r="L14">
        <v>1.3824000000000001</v>
      </c>
      <c r="V14">
        <v>1.3882000000000001</v>
      </c>
    </row>
    <row r="15" spans="1:22" x14ac:dyDescent="0.25">
      <c r="A15">
        <v>358</v>
      </c>
      <c r="B15">
        <f t="shared" si="2"/>
        <v>14</v>
      </c>
      <c r="C15">
        <f t="shared" si="0"/>
        <v>360.88846872852207</v>
      </c>
      <c r="D15">
        <f t="shared" si="1"/>
        <v>361.07299999999998</v>
      </c>
      <c r="E15">
        <f t="shared" si="1"/>
        <v>361.10539999999997</v>
      </c>
      <c r="F15">
        <f t="shared" si="3"/>
        <v>0.99939082701909576</v>
      </c>
      <c r="G15">
        <f t="shared" si="4"/>
        <v>-3.4899496702500823E-2</v>
      </c>
      <c r="H15">
        <f t="shared" si="5"/>
        <v>0.99511423277392275</v>
      </c>
      <c r="I15">
        <f t="shared" si="6"/>
        <v>1.543217941411661E-2</v>
      </c>
      <c r="J15" s="1">
        <f t="shared" si="7"/>
        <v>0.88846872852207071</v>
      </c>
      <c r="K15">
        <v>1.073</v>
      </c>
      <c r="L15">
        <v>1.1053999999999999</v>
      </c>
      <c r="V15">
        <v>1.073</v>
      </c>
    </row>
    <row r="16" spans="1:22" x14ac:dyDescent="0.25">
      <c r="A16">
        <v>9</v>
      </c>
      <c r="B16">
        <f t="shared" si="2"/>
        <v>15</v>
      </c>
      <c r="C16">
        <f t="shared" si="0"/>
        <v>362.92108597638719</v>
      </c>
      <c r="D16">
        <f t="shared" si="1"/>
        <v>361.97699999999998</v>
      </c>
      <c r="E16">
        <f t="shared" si="1"/>
        <v>361.71026000000001</v>
      </c>
      <c r="F16">
        <f t="shared" si="3"/>
        <v>0.98768834059513777</v>
      </c>
      <c r="G16">
        <f t="shared" si="4"/>
        <v>0.15643446504023087</v>
      </c>
      <c r="H16">
        <f t="shared" si="5"/>
        <v>0.99325775972922647</v>
      </c>
      <c r="I16">
        <f t="shared" si="6"/>
        <v>5.0682750820645175E-2</v>
      </c>
      <c r="J16" s="1">
        <f t="shared" si="7"/>
        <v>2.9210859763871895</v>
      </c>
      <c r="K16">
        <v>1.9770000000000001</v>
      </c>
      <c r="L16">
        <v>1.7102599999999999</v>
      </c>
      <c r="V16">
        <v>1.7646999999999999</v>
      </c>
    </row>
    <row r="17" spans="1:22" x14ac:dyDescent="0.25">
      <c r="A17">
        <v>351</v>
      </c>
      <c r="B17">
        <f t="shared" si="2"/>
        <v>16</v>
      </c>
      <c r="C17">
        <f t="shared" si="0"/>
        <v>359.93665688783392</v>
      </c>
      <c r="D17">
        <f t="shared" si="1"/>
        <v>360.59899999999999</v>
      </c>
      <c r="E17">
        <f t="shared" si="1"/>
        <v>360.92520000000002</v>
      </c>
      <c r="F17">
        <f t="shared" si="3"/>
        <v>0.98768834059513766</v>
      </c>
      <c r="G17">
        <f t="shared" si="4"/>
        <v>-0.15643446504023112</v>
      </c>
      <c r="H17">
        <f t="shared" si="5"/>
        <v>0.9918654049457043</v>
      </c>
      <c r="I17">
        <f t="shared" si="6"/>
        <v>-1.0965531445738946E-3</v>
      </c>
      <c r="J17" s="1">
        <f t="shared" si="7"/>
        <v>359.93665688783392</v>
      </c>
      <c r="K17">
        <v>0.59899999999999998</v>
      </c>
      <c r="L17">
        <v>0.92520000000000002</v>
      </c>
      <c r="V17">
        <v>0.84819999999999995</v>
      </c>
    </row>
    <row r="18" spans="1:22" x14ac:dyDescent="0.25">
      <c r="A18">
        <v>354</v>
      </c>
      <c r="B18">
        <f t="shared" si="2"/>
        <v>17</v>
      </c>
      <c r="C18">
        <f t="shared" si="0"/>
        <v>358.44437742312419</v>
      </c>
      <c r="D18">
        <f t="shared" si="1"/>
        <v>359.70800000000003</v>
      </c>
      <c r="E18">
        <f t="shared" si="1"/>
        <v>360.43009999999998</v>
      </c>
      <c r="F18">
        <f t="shared" si="3"/>
        <v>0.99452189536827329</v>
      </c>
      <c r="G18">
        <f t="shared" si="4"/>
        <v>-0.10452846326765342</v>
      </c>
      <c r="H18">
        <f t="shared" si="5"/>
        <v>0.9925295275513466</v>
      </c>
      <c r="I18">
        <f t="shared" si="6"/>
        <v>-2.6954530675343775E-2</v>
      </c>
      <c r="J18" s="1">
        <f t="shared" si="7"/>
        <v>358.44437742312419</v>
      </c>
      <c r="K18">
        <v>359.70800000000003</v>
      </c>
      <c r="L18">
        <v>0.43009999999999998</v>
      </c>
      <c r="V18">
        <v>0.26290000000000002</v>
      </c>
    </row>
    <row r="19" spans="1:22" x14ac:dyDescent="0.25">
      <c r="A19">
        <v>1</v>
      </c>
      <c r="B19">
        <f t="shared" si="2"/>
        <v>18</v>
      </c>
      <c r="C19">
        <f t="shared" si="0"/>
        <v>359.08662633807518</v>
      </c>
      <c r="D19">
        <f t="shared" si="1"/>
        <v>359.88</v>
      </c>
      <c r="E19">
        <f t="shared" si="1"/>
        <v>360.46940000000001</v>
      </c>
      <c r="F19">
        <f t="shared" si="3"/>
        <v>0.99984769515639127</v>
      </c>
      <c r="G19">
        <f t="shared" si="4"/>
        <v>1.7452406437283512E-2</v>
      </c>
      <c r="H19">
        <f t="shared" si="5"/>
        <v>0.99435906945260766</v>
      </c>
      <c r="I19">
        <f t="shared" si="6"/>
        <v>-1.5852796397186952E-2</v>
      </c>
      <c r="J19" s="1">
        <f t="shared" si="7"/>
        <v>359.08662633807518</v>
      </c>
      <c r="K19">
        <v>359.88</v>
      </c>
      <c r="L19">
        <v>0.46939999999999998</v>
      </c>
      <c r="V19">
        <v>0.32440000000000002</v>
      </c>
    </row>
    <row r="20" spans="1:22" x14ac:dyDescent="0.25">
      <c r="A20">
        <v>0</v>
      </c>
      <c r="B20">
        <f t="shared" si="2"/>
        <v>19</v>
      </c>
      <c r="C20">
        <f t="shared" si="0"/>
        <v>359.3159144658909</v>
      </c>
      <c r="D20">
        <f t="shared" si="1"/>
        <v>359.89</v>
      </c>
      <c r="E20">
        <f t="shared" si="1"/>
        <v>360.43920000000003</v>
      </c>
      <c r="F20">
        <f t="shared" si="3"/>
        <v>1</v>
      </c>
      <c r="G20">
        <f t="shared" si="4"/>
        <v>0</v>
      </c>
      <c r="H20">
        <f t="shared" si="5"/>
        <v>0.9957693020894558</v>
      </c>
      <c r="I20">
        <f t="shared" si="6"/>
        <v>-1.1889597297890214E-2</v>
      </c>
      <c r="J20" s="1">
        <f t="shared" si="7"/>
        <v>359.3159144658909</v>
      </c>
      <c r="K20">
        <v>359.89</v>
      </c>
      <c r="L20">
        <v>0.43919999999999998</v>
      </c>
      <c r="V20">
        <v>0.2994</v>
      </c>
    </row>
    <row r="21" spans="1:22" x14ac:dyDescent="0.25">
      <c r="A21">
        <v>5</v>
      </c>
      <c r="B21">
        <f t="shared" si="2"/>
        <v>20</v>
      </c>
      <c r="C21">
        <f t="shared" si="0"/>
        <v>360.74050930090795</v>
      </c>
      <c r="D21">
        <f t="shared" si="1"/>
        <v>360.44833</v>
      </c>
      <c r="E21">
        <f t="shared" si="1"/>
        <v>360.7158</v>
      </c>
      <c r="F21">
        <f t="shared" si="3"/>
        <v>0.99619469809174555</v>
      </c>
      <c r="G21">
        <f t="shared" si="4"/>
        <v>8.7155742747658166E-2</v>
      </c>
      <c r="H21">
        <f t="shared" si="5"/>
        <v>0.99587565109002818</v>
      </c>
      <c r="I21">
        <f t="shared" si="6"/>
        <v>1.2871737713496881E-2</v>
      </c>
      <c r="J21" s="1">
        <f t="shared" si="7"/>
        <v>0.74050930090794509</v>
      </c>
      <c r="K21">
        <v>0.44833000000000001</v>
      </c>
      <c r="L21">
        <v>0.71579999999999999</v>
      </c>
      <c r="V21">
        <v>0.63739999999999997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Petersen</cp:lastModifiedBy>
  <dcterms:created xsi:type="dcterms:W3CDTF">2018-08-04T17:25:05Z</dcterms:created>
  <dcterms:modified xsi:type="dcterms:W3CDTF">2018-08-30T15:34:41Z</dcterms:modified>
</cp:coreProperties>
</file>