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djdjd\Desktop\"/>
    </mc:Choice>
  </mc:AlternateContent>
  <xr:revisionPtr revIDLastSave="0" documentId="13_ncr:1_{5FC3688D-4FFA-4E82-AB2C-7D4A843495D4}" xr6:coauthVersionLast="47" xr6:coauthVersionMax="47" xr10:uidLastSave="{00000000-0000-0000-0000-000000000000}"/>
  <bookViews>
    <workbookView xWindow="2100" yWindow="1470" windowWidth="7920" windowHeight="8590" tabRatio="905" activeTab="1" xr2:uid="{00000000-000D-0000-FFFF-FFFF00000000}"/>
  </bookViews>
  <sheets>
    <sheet name="메뉴" sheetId="1" r:id="rId1"/>
    <sheet name="정산" sheetId="4" r:id="rId2"/>
    <sheet name="회계보고" sheetId="6" r:id="rId3"/>
    <sheet name="알바정산" sheetId="7" r:id="rId4"/>
    <sheet name="납부내역" sheetId="8" r:id="rId5"/>
    <sheet name="납부_은행원본" sheetId="9" r:id="rId6"/>
    <sheet name="Sheet1" sheetId="5" r:id="rId7"/>
  </sheets>
  <externalReferences>
    <externalReference r:id="rId8"/>
  </externalReferences>
  <definedNames>
    <definedName name="_xlnm._FilterDatabase" localSheetId="4" hidden="1">납부내역!$B$2:$E$158</definedName>
    <definedName name="_xlnm._FilterDatabase" localSheetId="2" hidden="1">회계보고!$T$4:$V$41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1" i="8" l="1"/>
  <c r="D147" i="8"/>
  <c r="D50" i="8"/>
  <c r="D46" i="8"/>
  <c r="D38" i="8"/>
  <c r="D32" i="8"/>
  <c r="D23" i="8"/>
  <c r="D131" i="8"/>
  <c r="D125" i="8"/>
  <c r="D123" i="8"/>
  <c r="D121" i="8"/>
  <c r="D114" i="8"/>
  <c r="D110" i="8"/>
  <c r="D105" i="8"/>
  <c r="D98" i="8"/>
  <c r="D93" i="8"/>
  <c r="D91" i="8"/>
  <c r="D87" i="8"/>
  <c r="D85" i="8"/>
  <c r="D83" i="8"/>
  <c r="D82" i="8"/>
  <c r="D76" i="8"/>
  <c r="D65" i="8"/>
  <c r="D55" i="8"/>
  <c r="D21" i="8"/>
  <c r="D20" i="8"/>
  <c r="D19" i="8"/>
  <c r="D16" i="8"/>
  <c r="D15" i="8"/>
  <c r="D12" i="8"/>
  <c r="D11" i="8"/>
  <c r="B50" i="9"/>
  <c r="B49" i="9"/>
  <c r="B48" i="9"/>
  <c r="B47" i="9"/>
  <c r="B46" i="9"/>
  <c r="B45" i="9"/>
  <c r="B44" i="9"/>
  <c r="B43" i="9"/>
  <c r="B42" i="9"/>
  <c r="B41" i="9"/>
  <c r="B40" i="9"/>
  <c r="B39" i="9"/>
  <c r="B38" i="9"/>
  <c r="B37" i="9"/>
  <c r="B36" i="9"/>
  <c r="B35" i="9"/>
  <c r="B34" i="9"/>
  <c r="B33" i="9"/>
  <c r="B32" i="9"/>
  <c r="B31" i="9"/>
  <c r="B30" i="9"/>
  <c r="B29" i="9"/>
  <c r="B28" i="9"/>
  <c r="B27" i="9"/>
  <c r="B26" i="9"/>
  <c r="B25" i="9"/>
  <c r="H24" i="7" l="1"/>
  <c r="H23" i="7"/>
  <c r="H22" i="7"/>
  <c r="D158" i="8" l="1"/>
  <c r="C158" i="8"/>
  <c r="E158" i="8" s="1"/>
  <c r="D157" i="8"/>
  <c r="C157" i="8"/>
  <c r="D156" i="8"/>
  <c r="C156" i="8"/>
  <c r="D155" i="8"/>
  <c r="C155" i="8"/>
  <c r="E155" i="8" s="1"/>
  <c r="D154" i="8"/>
  <c r="C154" i="8"/>
  <c r="E154" i="8" s="1"/>
  <c r="D153" i="8"/>
  <c r="C153" i="8"/>
  <c r="D152" i="8"/>
  <c r="C152" i="8"/>
  <c r="C151" i="8"/>
  <c r="E151" i="8" s="1"/>
  <c r="D150" i="8"/>
  <c r="C150" i="8"/>
  <c r="D149" i="8"/>
  <c r="C149" i="8"/>
  <c r="D148" i="8"/>
  <c r="C148" i="8"/>
  <c r="C147" i="8"/>
  <c r="E147" i="8" s="1"/>
  <c r="D146" i="8"/>
  <c r="C146" i="8"/>
  <c r="D145" i="8"/>
  <c r="C145" i="8"/>
  <c r="E145" i="8" s="1"/>
  <c r="D144" i="8"/>
  <c r="C144" i="8"/>
  <c r="D143" i="8"/>
  <c r="C143" i="8"/>
  <c r="D142" i="8"/>
  <c r="C142" i="8"/>
  <c r="E142" i="8" s="1"/>
  <c r="D141" i="8"/>
  <c r="C141" i="8"/>
  <c r="E141" i="8" s="1"/>
  <c r="D140" i="8"/>
  <c r="C140" i="8"/>
  <c r="D139" i="8"/>
  <c r="C139" i="8"/>
  <c r="D138" i="8"/>
  <c r="C138" i="8"/>
  <c r="E138" i="8" s="1"/>
  <c r="D137" i="8"/>
  <c r="C137" i="8"/>
  <c r="D136" i="8"/>
  <c r="C136" i="8"/>
  <c r="D135" i="8"/>
  <c r="C135" i="8"/>
  <c r="D134" i="8"/>
  <c r="C134" i="8"/>
  <c r="D133" i="8"/>
  <c r="C133" i="8"/>
  <c r="E133" i="8" s="1"/>
  <c r="D132" i="8"/>
  <c r="C132" i="8"/>
  <c r="C131" i="8"/>
  <c r="B10" i="9" s="1"/>
  <c r="D130" i="8"/>
  <c r="C130" i="8"/>
  <c r="D129" i="8"/>
  <c r="C129" i="8"/>
  <c r="D128" i="8"/>
  <c r="C128" i="8"/>
  <c r="D127" i="8"/>
  <c r="C127" i="8"/>
  <c r="E127" i="8" s="1"/>
  <c r="D126" i="8"/>
  <c r="C126" i="8"/>
  <c r="E126" i="8" s="1"/>
  <c r="C125" i="8"/>
  <c r="B16" i="9" s="1"/>
  <c r="D124" i="8"/>
  <c r="C124" i="8"/>
  <c r="C123" i="8"/>
  <c r="D122" i="8"/>
  <c r="C122" i="8"/>
  <c r="E122" i="8" s="1"/>
  <c r="C121" i="8"/>
  <c r="E121" i="8" s="1"/>
  <c r="D120" i="8"/>
  <c r="C120" i="8"/>
  <c r="D119" i="8"/>
  <c r="C119" i="8"/>
  <c r="D118" i="8"/>
  <c r="C118" i="8"/>
  <c r="E118" i="8" s="1"/>
  <c r="D117" i="8"/>
  <c r="C117" i="8"/>
  <c r="E117" i="8" s="1"/>
  <c r="D116" i="8"/>
  <c r="C116" i="8"/>
  <c r="D115" i="8"/>
  <c r="C115" i="8"/>
  <c r="C114" i="8"/>
  <c r="E114" i="8" s="1"/>
  <c r="D113" i="8"/>
  <c r="C113" i="8"/>
  <c r="D112" i="8"/>
  <c r="C112" i="8"/>
  <c r="D111" i="8"/>
  <c r="C111" i="8"/>
  <c r="C110" i="8"/>
  <c r="B13" i="9" s="1"/>
  <c r="D109" i="8"/>
  <c r="C109" i="8"/>
  <c r="D108" i="8"/>
  <c r="C108" i="8"/>
  <c r="D107" i="8"/>
  <c r="C107" i="8"/>
  <c r="E107" i="8" s="1"/>
  <c r="D106" i="8"/>
  <c r="C106" i="8"/>
  <c r="C105" i="8"/>
  <c r="E105" i="8" s="1"/>
  <c r="D104" i="8"/>
  <c r="C104" i="8"/>
  <c r="D103" i="8"/>
  <c r="C103" i="8"/>
  <c r="E103" i="8" s="1"/>
  <c r="D102" i="8"/>
  <c r="C102" i="8"/>
  <c r="D101" i="8"/>
  <c r="C101" i="8"/>
  <c r="D100" i="8"/>
  <c r="C100" i="8"/>
  <c r="D99" i="8"/>
  <c r="C99" i="8"/>
  <c r="E99" i="8" s="1"/>
  <c r="C98" i="8"/>
  <c r="D97" i="8"/>
  <c r="C97" i="8"/>
  <c r="D96" i="8"/>
  <c r="C96" i="8"/>
  <c r="D95" i="8"/>
  <c r="C95" i="8"/>
  <c r="D94" i="8"/>
  <c r="C94" i="8"/>
  <c r="C93" i="8"/>
  <c r="D92" i="8"/>
  <c r="C92" i="8"/>
  <c r="C91" i="8"/>
  <c r="D90" i="8"/>
  <c r="C90" i="8"/>
  <c r="D89" i="8"/>
  <c r="C89" i="8"/>
  <c r="D88" i="8"/>
  <c r="C88" i="8"/>
  <c r="C87" i="8"/>
  <c r="D86" i="8"/>
  <c r="C86" i="8"/>
  <c r="C85" i="8"/>
  <c r="D84" i="8"/>
  <c r="C84" i="8"/>
  <c r="C83" i="8"/>
  <c r="C82" i="8"/>
  <c r="B24" i="9" s="1"/>
  <c r="D81" i="8"/>
  <c r="C81" i="8"/>
  <c r="E81" i="8" s="1"/>
  <c r="D80" i="8"/>
  <c r="C80" i="8"/>
  <c r="D79" i="8"/>
  <c r="C79" i="8"/>
  <c r="D78" i="8"/>
  <c r="C78" i="8"/>
  <c r="E78" i="8" s="1"/>
  <c r="D77" i="8"/>
  <c r="C77" i="8"/>
  <c r="E77" i="8" s="1"/>
  <c r="C76" i="8"/>
  <c r="B4" i="9" s="1"/>
  <c r="D75" i="8"/>
  <c r="C75" i="8"/>
  <c r="D74" i="8"/>
  <c r="C74" i="8"/>
  <c r="D73" i="8"/>
  <c r="C73" i="8"/>
  <c r="D72" i="8"/>
  <c r="C72" i="8"/>
  <c r="D71" i="8"/>
  <c r="C71" i="8"/>
  <c r="E71" i="8" s="1"/>
  <c r="D70" i="8"/>
  <c r="C70" i="8"/>
  <c r="D69" i="8"/>
  <c r="C69" i="8"/>
  <c r="D68" i="8"/>
  <c r="C68" i="8"/>
  <c r="D67" i="8"/>
  <c r="C67" i="8"/>
  <c r="D66" i="8"/>
  <c r="C66" i="8"/>
  <c r="C65" i="8"/>
  <c r="D64" i="8"/>
  <c r="C64" i="8"/>
  <c r="D63" i="8"/>
  <c r="C63" i="8"/>
  <c r="E63" i="8" s="1"/>
  <c r="D62" i="8"/>
  <c r="C62" i="8"/>
  <c r="E62" i="8" s="1"/>
  <c r="D61" i="8"/>
  <c r="C61" i="8"/>
  <c r="D60" i="8"/>
  <c r="C60" i="8"/>
  <c r="D59" i="8"/>
  <c r="C59" i="8"/>
  <c r="E59" i="8" s="1"/>
  <c r="D58" i="8"/>
  <c r="C58" i="8"/>
  <c r="E58" i="8" s="1"/>
  <c r="D57" i="8"/>
  <c r="C57" i="8"/>
  <c r="E57" i="8" s="1"/>
  <c r="D56" i="8"/>
  <c r="C56" i="8"/>
  <c r="C55" i="8"/>
  <c r="B19" i="9" s="1"/>
  <c r="D54" i="8"/>
  <c r="C54" i="8"/>
  <c r="E54" i="8" s="1"/>
  <c r="D53" i="8"/>
  <c r="C53" i="8"/>
  <c r="D52" i="8"/>
  <c r="C52" i="8"/>
  <c r="D51" i="8"/>
  <c r="C51" i="8"/>
  <c r="C50" i="8"/>
  <c r="D49" i="8"/>
  <c r="C49" i="8"/>
  <c r="D48" i="8"/>
  <c r="C48" i="8"/>
  <c r="D47" i="8"/>
  <c r="C47" i="8"/>
  <c r="E47" i="8" s="1"/>
  <c r="C46" i="8"/>
  <c r="B17" i="9" s="1"/>
  <c r="D45" i="8"/>
  <c r="C45" i="8"/>
  <c r="D44" i="8"/>
  <c r="C44" i="8"/>
  <c r="D43" i="8"/>
  <c r="C43" i="8"/>
  <c r="D42" i="8"/>
  <c r="C42" i="8"/>
  <c r="D41" i="8"/>
  <c r="C41" i="8"/>
  <c r="E41" i="8" s="1"/>
  <c r="D40" i="8"/>
  <c r="C40" i="8"/>
  <c r="D39" i="8"/>
  <c r="C39" i="8"/>
  <c r="C38" i="8"/>
  <c r="D37" i="8"/>
  <c r="C37" i="8"/>
  <c r="D36" i="8"/>
  <c r="C36" i="8"/>
  <c r="D35" i="8"/>
  <c r="C35" i="8"/>
  <c r="E35" i="8" s="1"/>
  <c r="D34" i="8"/>
  <c r="C34" i="8"/>
  <c r="E34" i="8" s="1"/>
  <c r="D33" i="8"/>
  <c r="C33" i="8"/>
  <c r="C32" i="8"/>
  <c r="B21" i="9" s="1"/>
  <c r="D31" i="8"/>
  <c r="C31" i="8"/>
  <c r="D30" i="8"/>
  <c r="C30" i="8"/>
  <c r="D29" i="8"/>
  <c r="C29" i="8"/>
  <c r="D28" i="8"/>
  <c r="C28" i="8"/>
  <c r="D27" i="8"/>
  <c r="C27" i="8"/>
  <c r="D26" i="8"/>
  <c r="C26" i="8"/>
  <c r="D25" i="8"/>
  <c r="C25" i="8"/>
  <c r="E25" i="8" s="1"/>
  <c r="D24" i="8"/>
  <c r="C24" i="8"/>
  <c r="C23" i="8"/>
  <c r="D22" i="8"/>
  <c r="C22" i="8"/>
  <c r="C21" i="8"/>
  <c r="C20" i="8"/>
  <c r="B20" i="9" s="1"/>
  <c r="C19" i="8"/>
  <c r="B15" i="9" s="1"/>
  <c r="D18" i="8"/>
  <c r="C18" i="8"/>
  <c r="D17" i="8"/>
  <c r="C17" i="8"/>
  <c r="C16" i="8"/>
  <c r="C15" i="8"/>
  <c r="B12" i="9" s="1"/>
  <c r="D14" i="8"/>
  <c r="C14" i="8"/>
  <c r="D13" i="8"/>
  <c r="C13" i="8"/>
  <c r="E13" i="8" s="1"/>
  <c r="C12" i="8"/>
  <c r="B11" i="9" s="1"/>
  <c r="C11" i="8"/>
  <c r="B7" i="9" s="1"/>
  <c r="D10" i="8"/>
  <c r="C10" i="8"/>
  <c r="D9" i="8"/>
  <c r="C9" i="8"/>
  <c r="D8" i="8"/>
  <c r="C8" i="8"/>
  <c r="E8" i="8" s="1"/>
  <c r="D7" i="8"/>
  <c r="C7" i="8"/>
  <c r="D6" i="8"/>
  <c r="C6" i="8"/>
  <c r="D5" i="8"/>
  <c r="C5" i="8"/>
  <c r="E5" i="8" s="1"/>
  <c r="D4" i="8"/>
  <c r="C4" i="8"/>
  <c r="D3" i="8"/>
  <c r="C3" i="8"/>
  <c r="I24" i="7"/>
  <c r="I23" i="7"/>
  <c r="I22" i="7"/>
  <c r="H21" i="7"/>
  <c r="I21" i="7" s="1"/>
  <c r="H20" i="7"/>
  <c r="I20" i="7" s="1"/>
  <c r="H19" i="7"/>
  <c r="I19" i="7" s="1"/>
  <c r="J26" i="7" s="1"/>
  <c r="H18" i="7"/>
  <c r="I18" i="7" s="1"/>
  <c r="H17" i="7"/>
  <c r="I17" i="7" s="1"/>
  <c r="H16" i="7"/>
  <c r="I16" i="7" s="1"/>
  <c r="H15" i="7"/>
  <c r="I15" i="7" s="1"/>
  <c r="H14" i="7"/>
  <c r="I14" i="7" s="1"/>
  <c r="H13" i="7"/>
  <c r="I13" i="7" s="1"/>
  <c r="H12" i="7"/>
  <c r="I12" i="7" s="1"/>
  <c r="H11" i="7"/>
  <c r="I11" i="7" s="1"/>
  <c r="H10" i="7"/>
  <c r="I10" i="7" s="1"/>
  <c r="H9" i="7"/>
  <c r="I9" i="7" s="1"/>
  <c r="H8" i="7"/>
  <c r="I8" i="7" s="1"/>
  <c r="H7" i="7"/>
  <c r="I7" i="7" s="1"/>
  <c r="H6" i="7"/>
  <c r="I6" i="7" s="1"/>
  <c r="H5" i="7"/>
  <c r="I5" i="7" s="1"/>
  <c r="H4" i="7"/>
  <c r="V44" i="6"/>
  <c r="V43" i="6"/>
  <c r="U42" i="6"/>
  <c r="O37" i="6"/>
  <c r="P8" i="6" s="1"/>
  <c r="I15" i="6"/>
  <c r="J15" i="6" s="1"/>
  <c r="E15" i="6"/>
  <c r="I14" i="6"/>
  <c r="E14" i="6"/>
  <c r="I13" i="6"/>
  <c r="J13" i="6" s="1"/>
  <c r="E13" i="6"/>
  <c r="I12" i="6"/>
  <c r="J12" i="6" s="1"/>
  <c r="E12" i="6"/>
  <c r="I11" i="6"/>
  <c r="J11" i="6" s="1"/>
  <c r="E11" i="6"/>
  <c r="I10" i="6"/>
  <c r="J10" i="6" s="1"/>
  <c r="E10" i="6"/>
  <c r="I9" i="6"/>
  <c r="J9" i="6" s="1"/>
  <c r="E9" i="6"/>
  <c r="I8" i="6"/>
  <c r="J8" i="6" s="1"/>
  <c r="E8" i="6"/>
  <c r="I7" i="6"/>
  <c r="J7" i="6" s="1"/>
  <c r="E7" i="6"/>
  <c r="V42" i="6"/>
  <c r="I6" i="6"/>
  <c r="J6" i="6" s="1"/>
  <c r="E6" i="6"/>
  <c r="I5" i="6"/>
  <c r="J5" i="6" s="1"/>
  <c r="E5" i="6"/>
  <c r="E6" i="8" l="1"/>
  <c r="E26" i="8"/>
  <c r="E30" i="8"/>
  <c r="E39" i="8"/>
  <c r="E43" i="8"/>
  <c r="E69" i="8"/>
  <c r="E17" i="8"/>
  <c r="E31" i="8"/>
  <c r="E53" i="8"/>
  <c r="E74" i="8"/>
  <c r="E102" i="8"/>
  <c r="E111" i="8"/>
  <c r="E23" i="8"/>
  <c r="B6" i="9"/>
  <c r="E83" i="8"/>
  <c r="B3" i="9"/>
  <c r="E87" i="8"/>
  <c r="B9" i="9"/>
  <c r="E123" i="8"/>
  <c r="B5" i="9"/>
  <c r="E48" i="8"/>
  <c r="E56" i="8"/>
  <c r="E72" i="8"/>
  <c r="E88" i="8"/>
  <c r="E96" i="8"/>
  <c r="E112" i="8"/>
  <c r="E120" i="8"/>
  <c r="E136" i="8"/>
  <c r="E16" i="8"/>
  <c r="B8" i="9"/>
  <c r="E93" i="8"/>
  <c r="B22" i="9"/>
  <c r="E38" i="8"/>
  <c r="B14" i="9"/>
  <c r="E50" i="8"/>
  <c r="B18" i="9"/>
  <c r="E98" i="8"/>
  <c r="B23" i="9"/>
  <c r="E36" i="8"/>
  <c r="E60" i="8"/>
  <c r="E84" i="8"/>
  <c r="E100" i="8"/>
  <c r="E49" i="8"/>
  <c r="E113" i="8"/>
  <c r="E68" i="8"/>
  <c r="E76" i="8"/>
  <c r="E92" i="8"/>
  <c r="E3" i="8"/>
  <c r="E11" i="8"/>
  <c r="E27" i="8"/>
  <c r="H25" i="7"/>
  <c r="E12" i="8"/>
  <c r="E19" i="8"/>
  <c r="E89" i="8"/>
  <c r="E97" i="8"/>
  <c r="E124" i="8"/>
  <c r="E132" i="8"/>
  <c r="E140" i="8"/>
  <c r="E148" i="8"/>
  <c r="E152" i="8"/>
  <c r="E156" i="8"/>
  <c r="E129" i="8"/>
  <c r="E137" i="8"/>
  <c r="E9" i="8"/>
  <c r="E24" i="8"/>
  <c r="E28" i="8"/>
  <c r="E153" i="8"/>
  <c r="E4" i="8"/>
  <c r="E73" i="8"/>
  <c r="E20" i="8"/>
  <c r="E44" i="8"/>
  <c r="E52" i="8"/>
  <c r="E65" i="8"/>
  <c r="E108" i="8"/>
  <c r="E116" i="8"/>
  <c r="I4" i="6"/>
  <c r="O6" i="6" s="1"/>
  <c r="D4" i="6"/>
  <c r="E7" i="8"/>
  <c r="E10" i="8"/>
  <c r="E14" i="8"/>
  <c r="E21" i="8"/>
  <c r="E32" i="8"/>
  <c r="E40" i="8"/>
  <c r="E51" i="8"/>
  <c r="E55" i="8"/>
  <c r="E66" i="8"/>
  <c r="E70" i="8"/>
  <c r="E85" i="8"/>
  <c r="E104" i="8"/>
  <c r="E115" i="8"/>
  <c r="E119" i="8"/>
  <c r="E130" i="8"/>
  <c r="E134" i="8"/>
  <c r="E149" i="8"/>
  <c r="E15" i="8"/>
  <c r="E18" i="8"/>
  <c r="E22" i="8"/>
  <c r="E29" i="8"/>
  <c r="E33" i="8"/>
  <c r="E37" i="8"/>
  <c r="E67" i="8"/>
  <c r="E82" i="8"/>
  <c r="E86" i="8"/>
  <c r="E101" i="8"/>
  <c r="E131" i="8"/>
  <c r="E135" i="8"/>
  <c r="E146" i="8"/>
  <c r="E150" i="8"/>
  <c r="E157" i="8"/>
  <c r="E45" i="8"/>
  <c r="E64" i="8"/>
  <c r="E75" i="8"/>
  <c r="E79" i="8"/>
  <c r="E90" i="8"/>
  <c r="E94" i="8"/>
  <c r="E109" i="8"/>
  <c r="E128" i="8"/>
  <c r="E139" i="8"/>
  <c r="E143" i="8"/>
  <c r="E42" i="8"/>
  <c r="E46" i="8"/>
  <c r="E61" i="8"/>
  <c r="E80" i="8"/>
  <c r="E91" i="8"/>
  <c r="E95" i="8"/>
  <c r="E106" i="8"/>
  <c r="E110" i="8"/>
  <c r="E125" i="8"/>
  <c r="E144" i="8"/>
  <c r="J27" i="7"/>
  <c r="K22" i="7"/>
  <c r="I4" i="7"/>
  <c r="J25" i="7" s="1"/>
  <c r="J28" i="7" s="1"/>
  <c r="E4" i="6"/>
  <c r="J14" i="6"/>
  <c r="J4" i="6" s="1"/>
  <c r="P6" i="6" s="1"/>
  <c r="O7" i="6" l="1"/>
  <c r="I25" i="7"/>
  <c r="P13" i="6" s="1"/>
  <c r="V47" i="6" s="1"/>
  <c r="V48" i="6" s="1"/>
  <c r="P7" i="6"/>
  <c r="P10" i="6" s="1"/>
  <c r="Z3" i="6" l="1"/>
  <c r="Z4" i="6" s="1"/>
  <c r="Z6" i="6" s="1"/>
</calcChain>
</file>

<file path=xl/sharedStrings.xml><?xml version="1.0" encoding="utf-8"?>
<sst xmlns="http://schemas.openxmlformats.org/spreadsheetml/2006/main" count="558" uniqueCount="381">
  <si>
    <t>메뉴(음료)</t>
  </si>
  <si>
    <t xml:space="preserve"> 가격 </t>
  </si>
  <si>
    <t>메뉴(스콘)</t>
  </si>
  <si>
    <t>아메리카노</t>
  </si>
  <si>
    <t>호두</t>
  </si>
  <si>
    <t>조정</t>
  </si>
  <si>
    <t>스콘</t>
  </si>
  <si>
    <t>라떼</t>
  </si>
  <si>
    <t>에그타르트</t>
  </si>
  <si>
    <t>에이드</t>
  </si>
  <si>
    <t>피칸파이</t>
  </si>
  <si>
    <t>베리고</t>
  </si>
  <si>
    <t>치즈케잌</t>
  </si>
  <si>
    <t>더치</t>
  </si>
  <si>
    <t>탄산수</t>
  </si>
  <si>
    <t>월</t>
  </si>
  <si>
    <t>이름</t>
  </si>
  <si>
    <t>정영경</t>
  </si>
  <si>
    <t>장미애</t>
  </si>
  <si>
    <t>이지연</t>
  </si>
  <si>
    <t>이주현</t>
  </si>
  <si>
    <t>박혜인</t>
  </si>
  <si>
    <t>데이빗</t>
  </si>
  <si>
    <t>김서인</t>
  </si>
  <si>
    <t>싸리</t>
  </si>
  <si>
    <t>임순환</t>
  </si>
  <si>
    <t>윤자</t>
  </si>
  <si>
    <t>김미정</t>
  </si>
  <si>
    <t>황지희</t>
  </si>
  <si>
    <t>박세범</t>
  </si>
  <si>
    <t>김미애</t>
  </si>
  <si>
    <t>정진</t>
  </si>
  <si>
    <t>금자</t>
  </si>
  <si>
    <t>안수현</t>
  </si>
  <si>
    <t>정승민</t>
  </si>
  <si>
    <t>이동하</t>
  </si>
  <si>
    <t>하원</t>
  </si>
  <si>
    <t>선주리</t>
  </si>
  <si>
    <t>서신영</t>
  </si>
  <si>
    <t>단디</t>
  </si>
  <si>
    <t>오완택</t>
  </si>
  <si>
    <t>진선</t>
  </si>
  <si>
    <t>캐나다섬김팀</t>
  </si>
  <si>
    <t>주영준</t>
  </si>
  <si>
    <t>츄츄</t>
  </si>
  <si>
    <t>공동체손님</t>
  </si>
  <si>
    <t>정혜영</t>
  </si>
  <si>
    <t>김보라</t>
  </si>
  <si>
    <t>장미성</t>
  </si>
  <si>
    <t>김영민</t>
  </si>
  <si>
    <t>하루나</t>
  </si>
  <si>
    <t>교사페이</t>
  </si>
  <si>
    <t>장진실</t>
  </si>
  <si>
    <t>찰스</t>
  </si>
  <si>
    <t>김미선</t>
  </si>
  <si>
    <t>위세량</t>
  </si>
  <si>
    <t>송보영</t>
  </si>
  <si>
    <t>김정옥</t>
  </si>
  <si>
    <t>오세현</t>
  </si>
  <si>
    <t>변철환</t>
  </si>
  <si>
    <t>임성은</t>
  </si>
  <si>
    <t>오주현</t>
  </si>
  <si>
    <t>최윤미</t>
  </si>
  <si>
    <t>김호</t>
  </si>
  <si>
    <t>하루</t>
  </si>
  <si>
    <t>이경현</t>
  </si>
  <si>
    <t>정진호</t>
  </si>
  <si>
    <t>박민수</t>
  </si>
  <si>
    <t>스텝팀</t>
  </si>
  <si>
    <t>정현아</t>
  </si>
  <si>
    <t>규온</t>
  </si>
  <si>
    <t>이익희</t>
  </si>
  <si>
    <t>하이</t>
  </si>
  <si>
    <t>고유빈</t>
  </si>
  <si>
    <t>강은경</t>
  </si>
  <si>
    <t>고상준</t>
  </si>
  <si>
    <t>고유진</t>
  </si>
  <si>
    <t>김남현</t>
  </si>
  <si>
    <t>김보미</t>
  </si>
  <si>
    <t>김선애</t>
  </si>
  <si>
    <t>김소리</t>
  </si>
  <si>
    <t>김유신</t>
  </si>
  <si>
    <t>김정연</t>
  </si>
  <si>
    <t>김중열</t>
  </si>
  <si>
    <t>김향</t>
  </si>
  <si>
    <t>류제원</t>
  </si>
  <si>
    <t>문승규</t>
  </si>
  <si>
    <t>박미소</t>
  </si>
  <si>
    <t>박민희</t>
  </si>
  <si>
    <t>박서희</t>
  </si>
  <si>
    <t>박윤희</t>
  </si>
  <si>
    <t>박지우</t>
  </si>
  <si>
    <t>박혜린</t>
  </si>
  <si>
    <t>박환희</t>
  </si>
  <si>
    <t>변예진</t>
  </si>
  <si>
    <t>서윤구</t>
  </si>
  <si>
    <t>서윤지</t>
  </si>
  <si>
    <t>송다진</t>
  </si>
  <si>
    <t>송정화</t>
  </si>
  <si>
    <t>신종훈</t>
  </si>
  <si>
    <t>신지온</t>
  </si>
  <si>
    <t>안지현</t>
  </si>
  <si>
    <t>안지훈</t>
  </si>
  <si>
    <t>오경욱</t>
  </si>
  <si>
    <t>오봉엽</t>
  </si>
  <si>
    <t>오준영</t>
  </si>
  <si>
    <t>위한나</t>
  </si>
  <si>
    <t>위한비</t>
  </si>
  <si>
    <t>이서은</t>
  </si>
  <si>
    <t>이선영</t>
  </si>
  <si>
    <t>이승엽</t>
  </si>
  <si>
    <t>이영섭</t>
  </si>
  <si>
    <t>이은혜</t>
  </si>
  <si>
    <t>이주원</t>
  </si>
  <si>
    <t>이혜원</t>
  </si>
  <si>
    <t>정설</t>
  </si>
  <si>
    <t>정우신</t>
  </si>
  <si>
    <t>정은수</t>
  </si>
  <si>
    <t>정준</t>
  </si>
  <si>
    <t>정지현</t>
  </si>
  <si>
    <t>최선경</t>
  </si>
  <si>
    <t>최종문</t>
  </si>
  <si>
    <t>황선화</t>
  </si>
  <si>
    <t>황성욱</t>
  </si>
  <si>
    <t>홍정현</t>
  </si>
  <si>
    <t>농사팀</t>
  </si>
  <si>
    <t>준 선물</t>
  </si>
  <si>
    <t>문찬서</t>
  </si>
  <si>
    <t>신병근</t>
  </si>
  <si>
    <t>문채원</t>
  </si>
  <si>
    <t>이충희</t>
  </si>
  <si>
    <t>정원영</t>
  </si>
  <si>
    <t>김자애</t>
  </si>
  <si>
    <t>장재순</t>
  </si>
  <si>
    <t>최종윤</t>
  </si>
  <si>
    <t>오늘교육원</t>
  </si>
  <si>
    <t>변진영</t>
  </si>
  <si>
    <t>정성하</t>
  </si>
  <si>
    <t>주혜인</t>
  </si>
  <si>
    <t>임지윤</t>
  </si>
  <si>
    <t>주다인</t>
  </si>
  <si>
    <t>오성현</t>
  </si>
  <si>
    <t>박정현</t>
  </si>
  <si>
    <t>변진수</t>
  </si>
  <si>
    <t>정아인</t>
  </si>
  <si>
    <t>하리</t>
  </si>
  <si>
    <t>임서윤</t>
  </si>
  <si>
    <t>쿄타</t>
  </si>
  <si>
    <t>선물단가</t>
  </si>
  <si>
    <t>□ 매출 정산</t>
  </si>
  <si>
    <t>5월</t>
  </si>
  <si>
    <t>납부
금액</t>
  </si>
  <si>
    <t>미납금</t>
  </si>
  <si>
    <t>받은</t>
  </si>
  <si>
    <t>선물차감</t>
  </si>
  <si>
    <t>남은</t>
  </si>
  <si>
    <t>주문금액</t>
  </si>
  <si>
    <t>합계금액</t>
  </si>
  <si>
    <t>선물</t>
  </si>
  <si>
    <t>잔액</t>
  </si>
  <si>
    <t>선물금액</t>
  </si>
  <si>
    <t>고은미</t>
  </si>
  <si>
    <t>김규열</t>
  </si>
  <si>
    <t>김하연</t>
  </si>
  <si>
    <t>송연정</t>
  </si>
  <si>
    <t>윤보라</t>
  </si>
  <si>
    <t>이상원</t>
  </si>
  <si>
    <t>장호중</t>
  </si>
  <si>
    <t>전민율</t>
  </si>
  <si>
    <t>김장호</t>
  </si>
  <si>
    <t>근희</t>
  </si>
  <si>
    <t>김정민</t>
  </si>
  <si>
    <t>박현진</t>
  </si>
  <si>
    <t>정단비</t>
  </si>
  <si>
    <t>이섬결</t>
  </si>
  <si>
    <t>앙상블</t>
  </si>
  <si>
    <t>거숨</t>
  </si>
  <si>
    <t>봉독대</t>
  </si>
  <si>
    <t>연극모임</t>
  </si>
  <si>
    <t>글쓰기모임</t>
  </si>
  <si>
    <t>안골청연</t>
  </si>
  <si>
    <t>숨</t>
  </si>
  <si>
    <t>휴먼스</t>
  </si>
  <si>
    <t>알바부족</t>
  </si>
  <si>
    <t>데코팀</t>
  </si>
  <si>
    <t>1부족</t>
  </si>
  <si>
    <t>2부족</t>
  </si>
  <si>
    <t>3부족</t>
  </si>
  <si>
    <t>4부족</t>
  </si>
  <si>
    <t>5부족</t>
  </si>
  <si>
    <t>6부족</t>
  </si>
  <si>
    <t>7부족</t>
  </si>
  <si>
    <t>□ 매출 내역</t>
    <phoneticPr fontId="4" type="noConversion"/>
  </si>
  <si>
    <t>□5월 회계보고</t>
    <phoneticPr fontId="4" type="noConversion"/>
  </si>
  <si>
    <t>수량</t>
    <phoneticPr fontId="4" type="noConversion"/>
  </si>
  <si>
    <t>매출</t>
    <phoneticPr fontId="4" type="noConversion"/>
  </si>
  <si>
    <t>매출 내역</t>
  </si>
  <si>
    <t>지출 내역</t>
    <phoneticPr fontId="4" type="noConversion"/>
  </si>
  <si>
    <t>매출-지출</t>
    <phoneticPr fontId="4" type="noConversion"/>
  </si>
  <si>
    <t>계</t>
    <phoneticPr fontId="4" type="noConversion"/>
  </si>
  <si>
    <t>구분</t>
    <phoneticPr fontId="4" type="noConversion"/>
  </si>
  <si>
    <t>단위</t>
  </si>
  <si>
    <t>금액</t>
  </si>
  <si>
    <t>이용/수익</t>
    <phoneticPr fontId="4" type="noConversion"/>
  </si>
  <si>
    <t>커피</t>
    <phoneticPr fontId="4" type="noConversion"/>
  </si>
  <si>
    <t>우유</t>
    <phoneticPr fontId="4" type="noConversion"/>
  </si>
  <si>
    <t>스콘</t>
    <phoneticPr fontId="4" type="noConversion"/>
  </si>
  <si>
    <t>디저트</t>
    <phoneticPr fontId="4" type="noConversion"/>
  </si>
  <si>
    <t>더치</t>
    <phoneticPr fontId="4" type="noConversion"/>
  </si>
  <si>
    <t>소계</t>
    <phoneticPr fontId="4" type="noConversion"/>
  </si>
  <si>
    <t>에이드</t>
    <phoneticPr fontId="4" type="noConversion"/>
  </si>
  <si>
    <t>에그타르트</t>
    <phoneticPr fontId="4" type="noConversion"/>
  </si>
  <si>
    <t>기부 페이</t>
    <phoneticPr fontId="4" type="noConversion"/>
  </si>
  <si>
    <t>실이체금액</t>
    <phoneticPr fontId="4" type="noConversion"/>
  </si>
  <si>
    <t>르뱅</t>
    <phoneticPr fontId="4" type="noConversion"/>
  </si>
  <si>
    <t>원두교육용 사용</t>
    <phoneticPr fontId="4" type="noConversion"/>
  </si>
  <si>
    <t>하나43991001841205</t>
  </si>
  <si>
    <t>탄산수</t>
    <phoneticPr fontId="4" type="noConversion"/>
  </si>
  <si>
    <t>치즈케잌</t>
    <phoneticPr fontId="4" type="noConversion"/>
  </si>
  <si>
    <t>매출 계</t>
    <phoneticPr fontId="4" type="noConversion"/>
  </si>
  <si>
    <t>조정</t>
    <phoneticPr fontId="4" type="noConversion"/>
  </si>
  <si>
    <t>-</t>
    <phoneticPr fontId="4" type="noConversion"/>
  </si>
  <si>
    <t>카페지기</t>
    <phoneticPr fontId="15" type="noConversion"/>
  </si>
  <si>
    <t>유튜브사용 비용</t>
    <phoneticPr fontId="4" type="noConversion"/>
  </si>
  <si>
    <t>매월</t>
    <phoneticPr fontId="4" type="noConversion"/>
  </si>
  <si>
    <t>2024 유튜브정산완료</t>
    <phoneticPr fontId="4" type="noConversion"/>
  </si>
  <si>
    <t>과자비용</t>
    <phoneticPr fontId="4" type="noConversion"/>
  </si>
  <si>
    <t>월 20만원</t>
    <phoneticPr fontId="4" type="noConversion"/>
  </si>
  <si>
    <t>페이기부내역</t>
    <phoneticPr fontId="4" type="noConversion"/>
  </si>
  <si>
    <t>과자기부</t>
    <phoneticPr fontId="4" type="noConversion"/>
  </si>
  <si>
    <t>정영경</t>
    <phoneticPr fontId="4" type="noConversion"/>
  </si>
  <si>
    <t>영섭</t>
    <phoneticPr fontId="4" type="noConversion"/>
  </si>
  <si>
    <t>김미선</t>
    <phoneticPr fontId="4" type="noConversion"/>
  </si>
  <si>
    <t>규온0304</t>
    <phoneticPr fontId="4" type="noConversion"/>
  </si>
  <si>
    <t>윤자</t>
    <phoneticPr fontId="4" type="noConversion"/>
  </si>
  <si>
    <t>종윤</t>
    <phoneticPr fontId="4" type="noConversion"/>
  </si>
  <si>
    <t>합계</t>
    <phoneticPr fontId="4" type="noConversion"/>
  </si>
  <si>
    <t>유투브사용비용</t>
    <phoneticPr fontId="4" type="noConversion"/>
  </si>
  <si>
    <t>급여</t>
    <phoneticPr fontId="4" type="noConversion"/>
  </si>
  <si>
    <t>지연</t>
    <phoneticPr fontId="4" type="noConversion"/>
  </si>
  <si>
    <t>카페지기</t>
    <phoneticPr fontId="4" type="noConversion"/>
  </si>
  <si>
    <t>지출 계</t>
    <phoneticPr fontId="4" type="noConversion"/>
  </si>
  <si>
    <t>□ 알바내역</t>
    <phoneticPr fontId="4" type="noConversion"/>
  </si>
  <si>
    <t>□ 정산</t>
    <phoneticPr fontId="4" type="noConversion"/>
  </si>
  <si>
    <t>일자</t>
    <phoneticPr fontId="4" type="noConversion"/>
  </si>
  <si>
    <t>시간</t>
    <phoneticPr fontId="4" type="noConversion"/>
  </si>
  <si>
    <t>이름</t>
    <phoneticPr fontId="15" type="noConversion"/>
  </si>
  <si>
    <t>시간</t>
    <phoneticPr fontId="15" type="noConversion"/>
  </si>
  <si>
    <t>합계</t>
    <phoneticPr fontId="15" type="noConversion"/>
  </si>
  <si>
    <t>계좌</t>
    <phoneticPr fontId="4" type="noConversion"/>
  </si>
  <si>
    <t>강은경</t>
    <phoneticPr fontId="4" type="noConversion"/>
  </si>
  <si>
    <t>기부</t>
    <phoneticPr fontId="4" type="noConversion"/>
  </si>
  <si>
    <t>고유빈</t>
    <phoneticPr fontId="4" type="noConversion"/>
  </si>
  <si>
    <t>고유진</t>
    <phoneticPr fontId="4" type="noConversion"/>
  </si>
  <si>
    <t>김미애</t>
    <phoneticPr fontId="4" type="noConversion"/>
  </si>
  <si>
    <t>김선애</t>
    <phoneticPr fontId="4" type="noConversion"/>
  </si>
  <si>
    <t>김유신</t>
    <phoneticPr fontId="4" type="noConversion"/>
  </si>
  <si>
    <t>박세범</t>
    <phoneticPr fontId="4" type="noConversion"/>
  </si>
  <si>
    <t>김정연</t>
    <phoneticPr fontId="4" type="noConversion"/>
  </si>
  <si>
    <t>우리은행 1002-234-071481 김정연</t>
  </si>
  <si>
    <t>선주리</t>
    <phoneticPr fontId="4" type="noConversion"/>
  </si>
  <si>
    <t>오봉엽</t>
    <phoneticPr fontId="4" type="noConversion"/>
  </si>
  <si>
    <t>박혜인</t>
    <phoneticPr fontId="4" type="noConversion"/>
  </si>
  <si>
    <t>우리은행 1002-653-494961 박혜인</t>
    <phoneticPr fontId="4" type="noConversion"/>
  </si>
  <si>
    <t>이선영</t>
    <phoneticPr fontId="4" type="noConversion"/>
  </si>
  <si>
    <t>이익희</t>
    <phoneticPr fontId="4" type="noConversion"/>
  </si>
  <si>
    <t>오경욱</t>
    <phoneticPr fontId="4" type="noConversion"/>
  </si>
  <si>
    <t>이지연</t>
    <phoneticPr fontId="4" type="noConversion"/>
  </si>
  <si>
    <t>정현아</t>
    <phoneticPr fontId="4" type="noConversion"/>
  </si>
  <si>
    <t>최윤미</t>
    <phoneticPr fontId="4" type="noConversion"/>
  </si>
  <si>
    <t>정은수</t>
    <phoneticPr fontId="4" type="noConversion"/>
  </si>
  <si>
    <t>규온</t>
    <phoneticPr fontId="4" type="noConversion"/>
  </si>
  <si>
    <t>우리 463-114843-02-001 정현아</t>
    <phoneticPr fontId="4" type="noConversion"/>
  </si>
  <si>
    <t>*</t>
    <phoneticPr fontId="4" type="noConversion"/>
  </si>
  <si>
    <t>이영섭</t>
    <phoneticPr fontId="4" type="noConversion"/>
  </si>
  <si>
    <t>농협 302 0746 1977 61</t>
    <phoneticPr fontId="4" type="noConversion"/>
  </si>
  <si>
    <t>기부/반은 과자값으로/</t>
    <phoneticPr fontId="4" type="noConversion"/>
  </si>
  <si>
    <t>토스뱅크 1000 3486 8600</t>
    <phoneticPr fontId="4" type="noConversion"/>
  </si>
  <si>
    <t>하나 6599 1005 9524 07</t>
    <phoneticPr fontId="4" type="noConversion"/>
  </si>
  <si>
    <t>※ 시급 :</t>
    <phoneticPr fontId="4" type="noConversion"/>
  </si>
  <si>
    <t>지급</t>
    <phoneticPr fontId="4" type="noConversion"/>
  </si>
  <si>
    <t>총합</t>
    <phoneticPr fontId="4" type="noConversion"/>
  </si>
  <si>
    <t>납부할 금액</t>
    <phoneticPr fontId="4" type="noConversion"/>
  </si>
  <si>
    <t>입금액</t>
    <phoneticPr fontId="4" type="noConversion"/>
  </si>
  <si>
    <t>차월 미납금</t>
    <phoneticPr fontId="4" type="noConversion"/>
  </si>
  <si>
    <t>고은미</t>
    <phoneticPr fontId="4" type="noConversion"/>
  </si>
  <si>
    <t>김규열</t>
    <phoneticPr fontId="4" type="noConversion"/>
  </si>
  <si>
    <t>김서인</t>
    <phoneticPr fontId="4" type="noConversion"/>
  </si>
  <si>
    <t>김아인</t>
    <phoneticPr fontId="4" type="noConversion"/>
  </si>
  <si>
    <t>김하연</t>
    <phoneticPr fontId="4" type="noConversion"/>
  </si>
  <si>
    <t>박정현</t>
    <phoneticPr fontId="4" type="noConversion"/>
  </si>
  <si>
    <t>박지우</t>
    <phoneticPr fontId="4" type="noConversion"/>
  </si>
  <si>
    <t>변예진</t>
    <phoneticPr fontId="4" type="noConversion"/>
  </si>
  <si>
    <t>변진수</t>
    <phoneticPr fontId="4" type="noConversion"/>
  </si>
  <si>
    <t>변진영</t>
    <phoneticPr fontId="4" type="noConversion"/>
  </si>
  <si>
    <t>변철환</t>
    <phoneticPr fontId="4" type="noConversion"/>
  </si>
  <si>
    <t>송연정</t>
    <phoneticPr fontId="4" type="noConversion"/>
  </si>
  <si>
    <t>오세응</t>
    <phoneticPr fontId="4" type="noConversion"/>
  </si>
  <si>
    <t>윤보라</t>
    <phoneticPr fontId="4" type="noConversion"/>
  </si>
  <si>
    <t>이경현</t>
    <phoneticPr fontId="4" type="noConversion"/>
  </si>
  <si>
    <t>이동하</t>
    <phoneticPr fontId="4" type="noConversion"/>
  </si>
  <si>
    <t>임서윤</t>
    <phoneticPr fontId="4" type="noConversion"/>
  </si>
  <si>
    <t>장호중</t>
    <phoneticPr fontId="4" type="noConversion"/>
  </si>
  <si>
    <t>전민율</t>
    <phoneticPr fontId="4" type="noConversion"/>
  </si>
  <si>
    <t>정설</t>
    <phoneticPr fontId="4" type="noConversion"/>
  </si>
  <si>
    <t>정성하</t>
    <phoneticPr fontId="4" type="noConversion"/>
  </si>
  <si>
    <t>정승민</t>
    <phoneticPr fontId="4" type="noConversion"/>
  </si>
  <si>
    <t>정아인</t>
    <phoneticPr fontId="4" type="noConversion"/>
  </si>
  <si>
    <t>정원영</t>
    <phoneticPr fontId="4" type="noConversion"/>
  </si>
  <si>
    <t>정준</t>
    <phoneticPr fontId="4" type="noConversion"/>
  </si>
  <si>
    <t>정지현</t>
    <phoneticPr fontId="4" type="noConversion"/>
  </si>
  <si>
    <t>정진호</t>
    <phoneticPr fontId="4" type="noConversion"/>
  </si>
  <si>
    <t>주다인</t>
    <phoneticPr fontId="4" type="noConversion"/>
  </si>
  <si>
    <t>주영준</t>
    <phoneticPr fontId="4" type="noConversion"/>
  </si>
  <si>
    <t>주혜인</t>
    <phoneticPr fontId="4" type="noConversion"/>
  </si>
  <si>
    <t>쿄타</t>
    <phoneticPr fontId="4" type="noConversion"/>
  </si>
  <si>
    <t>황선화</t>
    <phoneticPr fontId="4" type="noConversion"/>
  </si>
  <si>
    <t>황지희</t>
    <phoneticPr fontId="4" type="noConversion"/>
  </si>
  <si>
    <t>하원</t>
    <phoneticPr fontId="4" type="noConversion"/>
  </si>
  <si>
    <t>하루나</t>
    <phoneticPr fontId="4" type="noConversion"/>
  </si>
  <si>
    <t>하이</t>
    <phoneticPr fontId="4" type="noConversion"/>
  </si>
  <si>
    <t>홍정현</t>
    <phoneticPr fontId="4" type="noConversion"/>
  </si>
  <si>
    <t>단디</t>
    <phoneticPr fontId="4" type="noConversion"/>
  </si>
  <si>
    <t>정진</t>
    <phoneticPr fontId="4" type="noConversion"/>
  </si>
  <si>
    <t>진선</t>
    <phoneticPr fontId="4" type="noConversion"/>
  </si>
  <si>
    <t>데이빗</t>
    <phoneticPr fontId="4" type="noConversion"/>
  </si>
  <si>
    <t>금자</t>
    <phoneticPr fontId="4" type="noConversion"/>
  </si>
  <si>
    <t>거숨</t>
    <phoneticPr fontId="4" type="noConversion"/>
  </si>
  <si>
    <t>봉독대</t>
    <phoneticPr fontId="4" type="noConversion"/>
  </si>
  <si>
    <t>연극모임</t>
    <phoneticPr fontId="4" type="noConversion"/>
  </si>
  <si>
    <t>글쓰기모임</t>
    <phoneticPr fontId="4" type="noConversion"/>
  </si>
  <si>
    <t>안골청연</t>
    <phoneticPr fontId="4" type="noConversion"/>
  </si>
  <si>
    <t>농사팀</t>
    <phoneticPr fontId="4" type="noConversion"/>
  </si>
  <si>
    <t>숨</t>
    <phoneticPr fontId="4" type="noConversion"/>
  </si>
  <si>
    <t>휴먼스</t>
    <phoneticPr fontId="4" type="noConversion"/>
  </si>
  <si>
    <t>안골교사</t>
    <phoneticPr fontId="4" type="noConversion"/>
  </si>
  <si>
    <t>알바부족</t>
    <phoneticPr fontId="4" type="noConversion"/>
  </si>
  <si>
    <t>오늘교육원</t>
    <phoneticPr fontId="4" type="noConversion"/>
  </si>
  <si>
    <t>데코팀</t>
    <phoneticPr fontId="4" type="noConversion"/>
  </si>
  <si>
    <t>스텝팀</t>
    <phoneticPr fontId="4" type="noConversion"/>
  </si>
  <si>
    <t>캐나다섬김팀</t>
    <phoneticPr fontId="4" type="noConversion"/>
  </si>
  <si>
    <t>공동체손님</t>
    <phoneticPr fontId="4" type="noConversion"/>
  </si>
  <si>
    <t>1부족</t>
    <phoneticPr fontId="4" type="noConversion"/>
  </si>
  <si>
    <t>2부족</t>
    <phoneticPr fontId="4" type="noConversion"/>
  </si>
  <si>
    <t>납부할 금액</t>
    <phoneticPr fontId="23" type="noConversion"/>
  </si>
  <si>
    <t>구분</t>
    <phoneticPr fontId="23" type="noConversion"/>
  </si>
  <si>
    <t>이름</t>
    <phoneticPr fontId="23" type="noConversion"/>
  </si>
  <si>
    <t>거래금액</t>
    <phoneticPr fontId="23" type="noConversion"/>
  </si>
  <si>
    <t>메모</t>
    <phoneticPr fontId="23" type="noConversion"/>
  </si>
  <si>
    <t>2406_20만차감완료</t>
    <phoneticPr fontId="4" type="noConversion"/>
  </si>
  <si>
    <t>보고일(240605) 잔액</t>
    <phoneticPr fontId="4" type="noConversion"/>
  </si>
  <si>
    <t xml:space="preserve">정진 </t>
    <phoneticPr fontId="4" type="noConversion"/>
  </si>
  <si>
    <t>탄산수</t>
    <phoneticPr fontId="4" type="noConversion"/>
  </si>
  <si>
    <t>빨대</t>
    <phoneticPr fontId="4" type="noConversion"/>
  </si>
  <si>
    <t>우유</t>
    <phoneticPr fontId="4" type="noConversion"/>
  </si>
  <si>
    <t>냉동망고</t>
    <phoneticPr fontId="4" type="noConversion"/>
  </si>
  <si>
    <t>더치</t>
    <phoneticPr fontId="4" type="noConversion"/>
  </si>
  <si>
    <t>라벤더</t>
    <phoneticPr fontId="4" type="noConversion"/>
  </si>
  <si>
    <t>포춘쿠키</t>
    <phoneticPr fontId="4" type="noConversion"/>
  </si>
  <si>
    <t>제주누보</t>
    <phoneticPr fontId="4" type="noConversion"/>
  </si>
  <si>
    <t>원두더치</t>
    <phoneticPr fontId="4" type="noConversion"/>
  </si>
  <si>
    <t>아이스크림</t>
    <phoneticPr fontId="4" type="noConversion"/>
  </si>
  <si>
    <t>바닐라시럽</t>
    <phoneticPr fontId="4" type="noConversion"/>
  </si>
  <si>
    <t>과자</t>
    <phoneticPr fontId="4" type="noConversion"/>
  </si>
  <si>
    <t>티백설탕</t>
    <phoneticPr fontId="4" type="noConversion"/>
  </si>
  <si>
    <t>과일</t>
    <phoneticPr fontId="4" type="noConversion"/>
  </si>
  <si>
    <t>원두</t>
    <phoneticPr fontId="4" type="noConversion"/>
  </si>
  <si>
    <t>쌍화탕</t>
    <phoneticPr fontId="4" type="noConversion"/>
  </si>
  <si>
    <t>설거지비누</t>
    <phoneticPr fontId="4" type="noConversion"/>
  </si>
  <si>
    <t>우리 1002757 297 235</t>
    <phoneticPr fontId="4" type="noConversion"/>
  </si>
  <si>
    <t>규온05</t>
    <phoneticPr fontId="4" type="noConversion"/>
  </si>
  <si>
    <t>*</t>
    <phoneticPr fontId="4" type="noConversion"/>
  </si>
  <si>
    <t>김정옥</t>
    <phoneticPr fontId="4" type="noConversion"/>
  </si>
  <si>
    <t>임순환</t>
    <phoneticPr fontId="4" type="noConversion"/>
  </si>
  <si>
    <t>김미정</t>
    <phoneticPr fontId="4" type="noConversion"/>
  </si>
  <si>
    <t>김영민</t>
    <phoneticPr fontId="4" type="noConversion"/>
  </si>
  <si>
    <t>신병근</t>
    <phoneticPr fontId="4" type="noConversion"/>
  </si>
  <si>
    <t>박미소</t>
    <phoneticPr fontId="4" type="noConversion"/>
  </si>
  <si>
    <t>장진실</t>
    <phoneticPr fontId="4" type="noConversion"/>
  </si>
  <si>
    <t>이주현</t>
    <phoneticPr fontId="4" type="noConversion"/>
  </si>
  <si>
    <t>*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</si>
</sst>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0&quot;월&quot;"/>
    <numFmt numFmtId="177" formatCode="#,##0_ "/>
    <numFmt numFmtId="178" formatCode="#,##0.0_ "/>
  </numFmts>
  <fonts count="24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b/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0000FF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b/>
      <sz val="11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1"/>
      <color theme="3"/>
      <name val="맑은 고딕"/>
      <family val="3"/>
      <charset val="129"/>
    </font>
    <font>
      <b/>
      <sz val="7"/>
      <color theme="1"/>
      <name val="맑은 고딕"/>
      <family val="3"/>
      <charset val="129"/>
      <scheme val="minor"/>
    </font>
    <font>
      <b/>
      <sz val="11"/>
      <color theme="5" tint="-0.249977111117893"/>
      <name val="맑은 고딕"/>
      <family val="3"/>
      <charset val="129"/>
    </font>
    <font>
      <sz val="8"/>
      <name val="돋움"/>
      <family val="3"/>
      <charset val="129"/>
    </font>
    <font>
      <b/>
      <sz val="11"/>
      <name val="맑은 고딕"/>
      <family val="3"/>
      <charset val="129"/>
      <scheme val="minor"/>
    </font>
    <font>
      <b/>
      <sz val="11"/>
      <color theme="5" tint="-0.249977111117893"/>
      <name val="맑은 고딕"/>
      <family val="3"/>
      <charset val="129"/>
      <scheme val="minor"/>
    </font>
    <font>
      <b/>
      <sz val="11"/>
      <color rgb="FF7030A0"/>
      <name val="맑은 고딕"/>
      <family val="3"/>
      <charset val="129"/>
      <scheme val="minor"/>
    </font>
    <font>
      <b/>
      <sz val="11"/>
      <color theme="6" tint="-0.249977111117893"/>
      <name val="맑은 고딕"/>
      <family val="3"/>
      <charset val="129"/>
      <scheme val="minor"/>
    </font>
    <font>
      <b/>
      <sz val="11"/>
      <color rgb="FF006100"/>
      <name val="맑은 고딕"/>
      <family val="3"/>
      <charset val="129"/>
      <scheme val="minor"/>
    </font>
    <font>
      <b/>
      <sz val="11"/>
      <color rgb="FF9C5700"/>
      <name val="맑은 고딕"/>
      <family val="3"/>
      <charset val="129"/>
      <scheme val="minor"/>
    </font>
    <font>
      <sz val="10"/>
      <color theme="0"/>
      <name val="맑은 고딕"/>
      <family val="2"/>
      <charset val="129"/>
      <scheme val="minor"/>
    </font>
    <font>
      <sz val="8"/>
      <name val="맑은 고딕"/>
      <family val="2"/>
      <charset val="129"/>
    </font>
  </fonts>
  <fills count="16">
    <fill>
      <patternFill patternType="none"/>
    </fill>
    <fill>
      <patternFill patternType="gray125"/>
    </fill>
    <fill>
      <patternFill patternType="solid">
        <fgColor rgb="FFFDE9D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41" fontId="1" fillId="0" borderId="0">
      <alignment vertical="center"/>
    </xf>
    <xf numFmtId="0" fontId="3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" fillId="7" borderId="30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148"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3" fontId="3" fillId="0" borderId="1" xfId="0" applyNumberFormat="1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0" xfId="0" applyAlignment="1">
      <alignment horizontal="center"/>
    </xf>
    <xf numFmtId="41" fontId="0" fillId="0" borderId="1" xfId="1" applyFont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41" fontId="0" fillId="0" borderId="6" xfId="1" applyFont="1" applyBorder="1" applyAlignment="1">
      <alignment horizontal="center"/>
    </xf>
    <xf numFmtId="41" fontId="0" fillId="0" borderId="12" xfId="1" applyFont="1" applyBorder="1" applyAlignment="1">
      <alignment horizontal="center"/>
    </xf>
    <xf numFmtId="41" fontId="0" fillId="0" borderId="13" xfId="1" applyFont="1" applyBorder="1" applyAlignment="1">
      <alignment horizontal="center"/>
    </xf>
    <xf numFmtId="41" fontId="0" fillId="0" borderId="14" xfId="1" applyFont="1" applyBorder="1" applyAlignment="1">
      <alignment horizontal="center"/>
    </xf>
    <xf numFmtId="41" fontId="0" fillId="0" borderId="15" xfId="1" applyFont="1" applyBorder="1" applyAlignment="1">
      <alignment horizontal="center"/>
    </xf>
    <xf numFmtId="41" fontId="0" fillId="0" borderId="18" xfId="1" applyFont="1" applyBorder="1" applyAlignment="1">
      <alignment horizontal="center"/>
    </xf>
    <xf numFmtId="41" fontId="0" fillId="0" borderId="19" xfId="1" applyFont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176" fontId="5" fillId="3" borderId="8" xfId="1" quotePrefix="1" applyNumberFormat="1" applyFont="1" applyFill="1" applyBorder="1" applyAlignment="1">
      <alignment horizontal="center" vertical="center"/>
    </xf>
    <xf numFmtId="176" fontId="5" fillId="3" borderId="16" xfId="1" quotePrefix="1" applyNumberFormat="1" applyFont="1" applyFill="1" applyBorder="1" applyAlignment="1">
      <alignment horizontal="center" vertical="center"/>
    </xf>
    <xf numFmtId="176" fontId="5" fillId="3" borderId="9" xfId="1" quotePrefix="1" applyNumberFormat="1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0" xfId="0" applyFont="1" applyFill="1" applyAlignment="1">
      <alignment horizontal="center"/>
    </xf>
    <xf numFmtId="0" fontId="5" fillId="3" borderId="17" xfId="0" applyFont="1" applyFill="1" applyBorder="1" applyAlignment="1">
      <alignment horizontal="center"/>
    </xf>
    <xf numFmtId="0" fontId="5" fillId="3" borderId="11" xfId="0" applyFont="1" applyFill="1" applyBorder="1" applyAlignment="1">
      <alignment horizontal="center"/>
    </xf>
    <xf numFmtId="0" fontId="5" fillId="3" borderId="21" xfId="0" applyFont="1" applyFill="1" applyBorder="1" applyAlignment="1">
      <alignment horizontal="center"/>
    </xf>
    <xf numFmtId="41" fontId="0" fillId="0" borderId="22" xfId="1" applyFont="1" applyBorder="1" applyAlignment="1">
      <alignment horizontal="center"/>
    </xf>
    <xf numFmtId="41" fontId="0" fillId="0" borderId="23" xfId="1" applyFon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7" fillId="0" borderId="0" xfId="0" applyFont="1" applyAlignment="1">
      <alignment horizontal="center" vertical="center"/>
    </xf>
    <xf numFmtId="41" fontId="7" fillId="0" borderId="26" xfId="1" applyFont="1" applyBorder="1" applyAlignment="1">
      <alignment horizontal="center" vertical="center"/>
    </xf>
    <xf numFmtId="176" fontId="5" fillId="3" borderId="20" xfId="1" quotePrefix="1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7" fillId="0" borderId="0" xfId="0" applyFont="1"/>
    <xf numFmtId="41" fontId="0" fillId="0" borderId="27" xfId="1" applyFont="1" applyBorder="1" applyAlignment="1">
      <alignment horizontal="center"/>
    </xf>
    <xf numFmtId="0" fontId="5" fillId="3" borderId="28" xfId="0" applyFont="1" applyFill="1" applyBorder="1" applyAlignment="1">
      <alignment horizontal="center"/>
    </xf>
    <xf numFmtId="176" fontId="7" fillId="0" borderId="0" xfId="0" applyNumberFormat="1" applyFont="1" applyAlignment="1">
      <alignment horizontal="center" vertical="center"/>
    </xf>
    <xf numFmtId="177" fontId="3" fillId="0" borderId="1" xfId="0" applyNumberFormat="1" applyFont="1" applyBorder="1" applyAlignment="1">
      <alignment vertical="center" wrapText="1"/>
    </xf>
    <xf numFmtId="0" fontId="7" fillId="0" borderId="0" xfId="0" applyFont="1" applyAlignment="1">
      <alignment horizontal="center"/>
    </xf>
    <xf numFmtId="41" fontId="5" fillId="8" borderId="1" xfId="0" applyNumberFormat="1" applyFont="1" applyFill="1" applyBorder="1"/>
    <xf numFmtId="3" fontId="2" fillId="9" borderId="1" xfId="0" applyNumberFormat="1" applyFont="1" applyFill="1" applyBorder="1" applyAlignment="1">
      <alignment horizontal="center" vertical="center" wrapText="1"/>
    </xf>
    <xf numFmtId="0" fontId="10" fillId="4" borderId="1" xfId="2" applyFont="1" applyFill="1" applyBorder="1" applyAlignment="1">
      <alignment horizontal="center" vertical="center"/>
    </xf>
    <xf numFmtId="0" fontId="10" fillId="4" borderId="1" xfId="2" applyFont="1" applyFill="1" applyBorder="1">
      <alignment vertical="center"/>
    </xf>
    <xf numFmtId="0" fontId="0" fillId="0" borderId="34" xfId="0" applyBorder="1"/>
    <xf numFmtId="0" fontId="0" fillId="0" borderId="6" xfId="0" applyBorder="1" applyAlignment="1">
      <alignment horizontal="center"/>
    </xf>
    <xf numFmtId="41" fontId="0" fillId="0" borderId="1" xfId="0" applyNumberFormat="1" applyBorder="1"/>
    <xf numFmtId="0" fontId="0" fillId="9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41" fontId="0" fillId="0" borderId="1" xfId="6" applyFont="1" applyBorder="1" applyAlignment="1">
      <alignment horizontal="center"/>
    </xf>
    <xf numFmtId="0" fontId="0" fillId="9" borderId="4" xfId="0" applyFill="1" applyBorder="1"/>
    <xf numFmtId="0" fontId="0" fillId="0" borderId="4" xfId="0" applyBorder="1"/>
    <xf numFmtId="0" fontId="11" fillId="0" borderId="1" xfId="2" applyFont="1" applyBorder="1" applyAlignment="1">
      <alignment horizontal="center" vertical="center"/>
    </xf>
    <xf numFmtId="41" fontId="6" fillId="0" borderId="1" xfId="6" applyFont="1" applyBorder="1" applyAlignment="1"/>
    <xf numFmtId="0" fontId="0" fillId="0" borderId="5" xfId="0" applyBorder="1"/>
    <xf numFmtId="0" fontId="0" fillId="9" borderId="34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0" fillId="9" borderId="34" xfId="0" applyFill="1" applyBorder="1"/>
    <xf numFmtId="0" fontId="11" fillId="0" borderId="1" xfId="2" applyFont="1" applyBorder="1" applyAlignment="1">
      <alignment horizontal="center" vertical="center" wrapText="1"/>
    </xf>
    <xf numFmtId="41" fontId="12" fillId="10" borderId="1" xfId="2" applyNumberFormat="1" applyFont="1" applyFill="1" applyBorder="1" applyAlignment="1">
      <alignment horizontal="center" vertical="center"/>
    </xf>
    <xf numFmtId="0" fontId="5" fillId="9" borderId="34" xfId="0" applyFont="1" applyFill="1" applyBorder="1"/>
    <xf numFmtId="41" fontId="5" fillId="0" borderId="1" xfId="0" applyNumberFormat="1" applyFont="1" applyBorder="1"/>
    <xf numFmtId="0" fontId="3" fillId="0" borderId="1" xfId="2" applyBorder="1" applyAlignment="1">
      <alignment horizontal="center" vertical="center"/>
    </xf>
    <xf numFmtId="41" fontId="13" fillId="0" borderId="1" xfId="0" applyNumberFormat="1" applyFont="1" applyBorder="1" applyAlignment="1">
      <alignment wrapText="1"/>
    </xf>
    <xf numFmtId="0" fontId="5" fillId="11" borderId="1" xfId="0" applyFont="1" applyFill="1" applyBorder="1" applyAlignment="1">
      <alignment horizontal="center" vertical="center"/>
    </xf>
    <xf numFmtId="41" fontId="5" fillId="11" borderId="1" xfId="6" applyFont="1" applyFill="1" applyBorder="1" applyAlignment="1">
      <alignment horizontal="right" vertical="center"/>
    </xf>
    <xf numFmtId="14" fontId="0" fillId="0" borderId="0" xfId="0" applyNumberFormat="1"/>
    <xf numFmtId="41" fontId="5" fillId="7" borderId="30" xfId="5" applyNumberFormat="1" applyFont="1" applyAlignment="1"/>
    <xf numFmtId="177" fontId="0" fillId="0" borderId="1" xfId="0" applyNumberFormat="1" applyBorder="1"/>
    <xf numFmtId="0" fontId="5" fillId="9" borderId="1" xfId="0" applyFont="1" applyFill="1" applyBorder="1"/>
    <xf numFmtId="41" fontId="5" fillId="9" borderId="1" xfId="0" applyNumberFormat="1" applyFont="1" applyFill="1" applyBorder="1"/>
    <xf numFmtId="41" fontId="5" fillId="0" borderId="0" xfId="6" applyFont="1" applyFill="1" applyBorder="1" applyAlignment="1">
      <alignment horizontal="right"/>
    </xf>
    <xf numFmtId="0" fontId="0" fillId="0" borderId="1" xfId="0" applyBorder="1"/>
    <xf numFmtId="0" fontId="14" fillId="0" borderId="1" xfId="2" applyFont="1" applyBorder="1" applyAlignment="1">
      <alignment horizontal="center" vertical="center"/>
    </xf>
    <xf numFmtId="41" fontId="3" fillId="0" borderId="1" xfId="6" applyFont="1" applyBorder="1" applyAlignment="1">
      <alignment horizontal="right" vertical="center"/>
    </xf>
    <xf numFmtId="41" fontId="2" fillId="9" borderId="1" xfId="6" applyFont="1" applyFill="1" applyBorder="1">
      <alignment vertical="center"/>
    </xf>
    <xf numFmtId="41" fontId="3" fillId="0" borderId="1" xfId="6" applyFont="1" applyBorder="1">
      <alignment vertical="center"/>
    </xf>
    <xf numFmtId="0" fontId="16" fillId="0" borderId="0" xfId="0" applyFont="1" applyAlignment="1">
      <alignment horizontal="center"/>
    </xf>
    <xf numFmtId="41" fontId="16" fillId="0" borderId="0" xfId="6" applyFont="1" applyFill="1" applyBorder="1" applyAlignment="1">
      <alignment horizontal="right"/>
    </xf>
    <xf numFmtId="0" fontId="17" fillId="0" borderId="1" xfId="0" applyFont="1" applyBorder="1" applyAlignment="1">
      <alignment horizontal="center"/>
    </xf>
    <xf numFmtId="0" fontId="0" fillId="0" borderId="1" xfId="0" applyBorder="1" applyAlignment="1">
      <alignment horizontal="right"/>
    </xf>
    <xf numFmtId="177" fontId="5" fillId="9" borderId="1" xfId="0" applyNumberFormat="1" applyFont="1" applyFill="1" applyBorder="1"/>
    <xf numFmtId="0" fontId="5" fillId="4" borderId="1" xfId="0" applyFont="1" applyFill="1" applyBorder="1" applyAlignment="1">
      <alignment horizontal="center"/>
    </xf>
    <xf numFmtId="41" fontId="5" fillId="4" borderId="1" xfId="6" applyFont="1" applyFill="1" applyBorder="1" applyAlignment="1">
      <alignment horizontal="right"/>
    </xf>
    <xf numFmtId="41" fontId="18" fillId="0" borderId="0" xfId="6" applyFont="1" applyFill="1" applyBorder="1" applyAlignment="1">
      <alignment horizontal="right"/>
    </xf>
    <xf numFmtId="0" fontId="18" fillId="0" borderId="0" xfId="0" applyFont="1" applyAlignment="1">
      <alignment horizontal="center"/>
    </xf>
    <xf numFmtId="0" fontId="19" fillId="4" borderId="1" xfId="0" applyFont="1" applyFill="1" applyBorder="1"/>
    <xf numFmtId="0" fontId="19" fillId="0" borderId="0" xfId="0" applyFont="1"/>
    <xf numFmtId="0" fontId="19" fillId="0" borderId="1" xfId="0" applyFont="1" applyBorder="1"/>
    <xf numFmtId="41" fontId="19" fillId="0" borderId="1" xfId="6" applyFont="1" applyBorder="1" applyAlignment="1"/>
    <xf numFmtId="0" fontId="5" fillId="0" borderId="1" xfId="0" applyFont="1" applyBorder="1"/>
    <xf numFmtId="0" fontId="5" fillId="0" borderId="31" xfId="0" applyFont="1" applyBorder="1" applyAlignment="1">
      <alignment horizontal="center"/>
    </xf>
    <xf numFmtId="178" fontId="0" fillId="0" borderId="0" xfId="6" applyNumberFormat="1" applyFont="1" applyAlignment="1">
      <alignment horizontal="center"/>
    </xf>
    <xf numFmtId="178" fontId="2" fillId="2" borderId="1" xfId="6" applyNumberFormat="1" applyFont="1" applyFill="1" applyBorder="1" applyAlignment="1">
      <alignment horizontal="center" vertical="center" wrapText="1"/>
    </xf>
    <xf numFmtId="0" fontId="20" fillId="5" borderId="1" xfId="3" applyFont="1" applyBorder="1" applyAlignment="1">
      <alignment horizontal="center" vertical="center"/>
    </xf>
    <xf numFmtId="178" fontId="0" fillId="0" borderId="1" xfId="6" applyNumberFormat="1" applyFont="1" applyBorder="1" applyAlignment="1">
      <alignment horizontal="center"/>
    </xf>
    <xf numFmtId="177" fontId="2" fillId="12" borderId="1" xfId="2" applyNumberFormat="1" applyFont="1" applyFill="1" applyBorder="1" applyAlignment="1">
      <alignment horizontal="center" vertical="center"/>
    </xf>
    <xf numFmtId="177" fontId="3" fillId="12" borderId="1" xfId="2" applyNumberFormat="1" applyFill="1" applyBorder="1" applyAlignment="1">
      <alignment horizontal="center" vertical="center"/>
    </xf>
    <xf numFmtId="41" fontId="20" fillId="5" borderId="1" xfId="6" applyFont="1" applyFill="1" applyBorder="1" applyAlignment="1">
      <alignment horizontal="center" vertical="center"/>
    </xf>
    <xf numFmtId="0" fontId="0" fillId="13" borderId="1" xfId="0" applyFill="1" applyBorder="1"/>
    <xf numFmtId="0" fontId="0" fillId="14" borderId="1" xfId="0" applyFill="1" applyBorder="1"/>
    <xf numFmtId="41" fontId="0" fillId="0" borderId="0" xfId="0" applyNumberFormat="1"/>
    <xf numFmtId="178" fontId="0" fillId="0" borderId="1" xfId="6" applyNumberFormat="1" applyFont="1" applyFill="1" applyBorder="1" applyAlignment="1">
      <alignment horizontal="center"/>
    </xf>
    <xf numFmtId="0" fontId="21" fillId="6" borderId="1" xfId="4" applyFont="1" applyBorder="1" applyAlignment="1">
      <alignment horizontal="center" vertical="center"/>
    </xf>
    <xf numFmtId="41" fontId="21" fillId="6" borderId="1" xfId="6" applyFont="1" applyFill="1" applyBorder="1" applyAlignment="1">
      <alignment horizontal="center" vertical="center"/>
    </xf>
    <xf numFmtId="0" fontId="5" fillId="0" borderId="0" xfId="0" applyFont="1" applyAlignment="1">
      <alignment horizontal="right"/>
    </xf>
    <xf numFmtId="177" fontId="5" fillId="0" borderId="0" xfId="6" applyNumberFormat="1" applyFont="1" applyAlignment="1">
      <alignment horizontal="center"/>
    </xf>
    <xf numFmtId="178" fontId="0" fillId="0" borderId="1" xfId="6" quotePrefix="1" applyNumberFormat="1" applyFont="1" applyBorder="1" applyAlignment="1">
      <alignment horizontal="center"/>
    </xf>
    <xf numFmtId="41" fontId="2" fillId="2" borderId="1" xfId="6" applyFont="1" applyFill="1" applyBorder="1" applyAlignment="1">
      <alignment horizontal="center" vertical="center" wrapText="1"/>
    </xf>
    <xf numFmtId="41" fontId="0" fillId="0" borderId="0" xfId="6" applyFont="1" applyAlignment="1">
      <alignment horizontal="center"/>
    </xf>
    <xf numFmtId="0" fontId="22" fillId="15" borderId="33" xfId="0" applyFont="1" applyFill="1" applyBorder="1" applyAlignment="1">
      <alignment horizontal="center" vertical="center"/>
    </xf>
    <xf numFmtId="0" fontId="22" fillId="15" borderId="33" xfId="0" applyFont="1" applyFill="1" applyBorder="1" applyAlignment="1">
      <alignment horizontal="center" vertical="center" wrapText="1"/>
    </xf>
    <xf numFmtId="177" fontId="22" fillId="15" borderId="33" xfId="6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5" fillId="3" borderId="20" xfId="0" applyFont="1" applyFill="1" applyBorder="1" applyAlignment="1">
      <alignment horizontal="center" vertical="center"/>
    </xf>
    <xf numFmtId="0" fontId="0" fillId="0" borderId="21" xfId="0" applyBorder="1"/>
    <xf numFmtId="0" fontId="7" fillId="3" borderId="29" xfId="0" applyFont="1" applyFill="1" applyBorder="1" applyAlignment="1">
      <alignment horizontal="center" vertical="center" wrapText="1"/>
    </xf>
    <xf numFmtId="0" fontId="0" fillId="0" borderId="24" xfId="0" applyBorder="1"/>
    <xf numFmtId="0" fontId="0" fillId="0" borderId="25" xfId="0" applyBorder="1"/>
    <xf numFmtId="0" fontId="10" fillId="4" borderId="6" xfId="2" applyFont="1" applyFill="1" applyBorder="1" applyAlignment="1">
      <alignment horizontal="center" vertical="center"/>
    </xf>
    <xf numFmtId="0" fontId="10" fillId="4" borderId="31" xfId="2" applyFont="1" applyFill="1" applyBorder="1" applyAlignment="1">
      <alignment horizontal="center" vertical="center"/>
    </xf>
    <xf numFmtId="0" fontId="10" fillId="4" borderId="32" xfId="2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/>
    </xf>
    <xf numFmtId="0" fontId="5" fillId="8" borderId="33" xfId="0" applyFont="1" applyFill="1" applyBorder="1" applyAlignment="1">
      <alignment horizontal="center"/>
    </xf>
    <xf numFmtId="0" fontId="2" fillId="9" borderId="6" xfId="0" applyFont="1" applyFill="1" applyBorder="1" applyAlignment="1">
      <alignment horizontal="center" vertical="center" wrapText="1"/>
    </xf>
    <xf numFmtId="0" fontId="2" fillId="9" borderId="32" xfId="0" applyFont="1" applyFill="1" applyBorder="1" applyAlignment="1">
      <alignment horizontal="center" vertical="center" wrapText="1"/>
    </xf>
    <xf numFmtId="0" fontId="10" fillId="4" borderId="1" xfId="2" applyFont="1" applyFill="1" applyBorder="1" applyAlignment="1">
      <alignment horizontal="center" vertical="center"/>
    </xf>
    <xf numFmtId="0" fontId="5" fillId="9" borderId="5" xfId="0" applyFont="1" applyFill="1" applyBorder="1" applyAlignment="1">
      <alignment horizontal="center"/>
    </xf>
    <xf numFmtId="0" fontId="5" fillId="9" borderId="36" xfId="0" applyFont="1" applyFill="1" applyBorder="1" applyAlignment="1">
      <alignment horizontal="center"/>
    </xf>
    <xf numFmtId="0" fontId="5" fillId="9" borderId="35" xfId="0" applyFont="1" applyFill="1" applyBorder="1" applyAlignment="1">
      <alignment horizontal="center"/>
    </xf>
    <xf numFmtId="0" fontId="5" fillId="10" borderId="6" xfId="0" applyFont="1" applyFill="1" applyBorder="1" applyAlignment="1">
      <alignment horizontal="center"/>
    </xf>
    <xf numFmtId="0" fontId="5" fillId="10" borderId="32" xfId="0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32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33" xfId="0" applyFont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</cellXfs>
  <cellStyles count="7">
    <cellStyle name="메모" xfId="5" builtinId="10"/>
    <cellStyle name="보통" xfId="4" builtinId="28"/>
    <cellStyle name="쉼표 [0]" xfId="1" builtinId="6"/>
    <cellStyle name="쉼표 [0] 2" xfId="6" xr:uid="{32A5BC8A-CE79-4DC2-A677-BAFE867B5B5A}"/>
    <cellStyle name="좋음" xfId="3" builtinId="26"/>
    <cellStyle name="표준" xfId="0" builtinId="0"/>
    <cellStyle name="표준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&#45236;%20&#46300;&#46972;&#51060;&#48652;\&#44060;&#51064;\&#44277;&#44048;\2024&#51221;&#49328;\&#52852;&#54168;_3_4&#50900;.xlsx" TargetMode="External"/><Relationship Id="rId1" Type="http://schemas.openxmlformats.org/officeDocument/2006/relationships/externalLinkPath" Target="file:///G:\&#45236;%20&#46300;&#46972;&#51060;&#48652;\&#44060;&#51064;\&#44277;&#44048;\2024&#51221;&#49328;\&#52852;&#54168;_3_4&#5090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메뉴"/>
      <sheetName val="주문내역"/>
      <sheetName val="선물내역"/>
      <sheetName val="납부내역"/>
      <sheetName val="선물_잔액관리"/>
      <sheetName val="납부_은행원본"/>
      <sheetName val="알바정산"/>
      <sheetName val="정산"/>
      <sheetName val="회계보고"/>
      <sheetName val="Sheet1"/>
    </sheetNames>
    <sheetDataSet>
      <sheetData sheetId="0"/>
      <sheetData sheetId="1">
        <row r="2">
          <cell r="G2" t="str">
            <v>메뉴(스콘)</v>
          </cell>
          <cell r="H2"/>
        </row>
        <row r="3">
          <cell r="G3"/>
          <cell r="H3" t="str">
            <v>수량</v>
          </cell>
        </row>
        <row r="4">
          <cell r="G4"/>
          <cell r="H4"/>
        </row>
        <row r="5">
          <cell r="G5"/>
          <cell r="H5"/>
        </row>
        <row r="6">
          <cell r="G6"/>
          <cell r="H6"/>
        </row>
        <row r="7">
          <cell r="G7"/>
          <cell r="H7"/>
        </row>
        <row r="8">
          <cell r="G8"/>
          <cell r="H8"/>
        </row>
        <row r="9">
          <cell r="G9"/>
          <cell r="H9"/>
        </row>
        <row r="10">
          <cell r="G10"/>
          <cell r="H10"/>
        </row>
        <row r="11">
          <cell r="G11"/>
          <cell r="H11"/>
        </row>
        <row r="12">
          <cell r="G12"/>
          <cell r="H12"/>
        </row>
        <row r="13">
          <cell r="G13"/>
          <cell r="H13"/>
        </row>
        <row r="14">
          <cell r="G14"/>
          <cell r="H14"/>
        </row>
        <row r="15">
          <cell r="G15"/>
          <cell r="H15"/>
        </row>
        <row r="16">
          <cell r="G16"/>
          <cell r="H16"/>
        </row>
        <row r="17">
          <cell r="G17"/>
          <cell r="H17"/>
        </row>
        <row r="18">
          <cell r="G18"/>
          <cell r="H18"/>
        </row>
        <row r="19">
          <cell r="G19"/>
          <cell r="H19"/>
        </row>
        <row r="20">
          <cell r="G20"/>
          <cell r="H20"/>
        </row>
        <row r="21">
          <cell r="G21"/>
          <cell r="H21"/>
        </row>
        <row r="22">
          <cell r="G22"/>
          <cell r="H22"/>
        </row>
        <row r="23">
          <cell r="G23"/>
          <cell r="H23"/>
        </row>
        <row r="24">
          <cell r="G24"/>
          <cell r="H24"/>
        </row>
        <row r="25">
          <cell r="G25"/>
          <cell r="H25"/>
        </row>
        <row r="26">
          <cell r="G26"/>
          <cell r="H26"/>
        </row>
        <row r="27">
          <cell r="G27"/>
          <cell r="H27"/>
        </row>
        <row r="28">
          <cell r="G28"/>
          <cell r="H28"/>
        </row>
        <row r="29">
          <cell r="G29"/>
          <cell r="H29"/>
        </row>
        <row r="30">
          <cell r="G30"/>
          <cell r="H30"/>
        </row>
        <row r="31">
          <cell r="G31"/>
          <cell r="H31"/>
        </row>
        <row r="32">
          <cell r="G32"/>
          <cell r="H32"/>
        </row>
        <row r="33">
          <cell r="G33"/>
          <cell r="H33"/>
        </row>
        <row r="34">
          <cell r="G34"/>
          <cell r="H34"/>
        </row>
        <row r="35">
          <cell r="G35"/>
          <cell r="H35"/>
        </row>
        <row r="36">
          <cell r="G36"/>
          <cell r="H36"/>
        </row>
        <row r="37">
          <cell r="G37"/>
          <cell r="H37"/>
        </row>
        <row r="38">
          <cell r="G38"/>
          <cell r="H38"/>
        </row>
        <row r="39">
          <cell r="G39"/>
          <cell r="H39"/>
        </row>
        <row r="40">
          <cell r="G40"/>
          <cell r="H40"/>
        </row>
        <row r="41">
          <cell r="G41"/>
          <cell r="H41"/>
        </row>
        <row r="42">
          <cell r="G42"/>
          <cell r="H42"/>
        </row>
        <row r="43">
          <cell r="G43"/>
          <cell r="H43"/>
        </row>
        <row r="44">
          <cell r="G44"/>
          <cell r="H44"/>
        </row>
        <row r="45">
          <cell r="G45"/>
          <cell r="H45"/>
        </row>
        <row r="46">
          <cell r="G46"/>
          <cell r="H46"/>
        </row>
        <row r="47">
          <cell r="G47"/>
          <cell r="H47"/>
        </row>
        <row r="48">
          <cell r="G48"/>
          <cell r="H48"/>
        </row>
        <row r="49">
          <cell r="G49"/>
          <cell r="H49"/>
        </row>
        <row r="50">
          <cell r="G50"/>
          <cell r="H50"/>
        </row>
        <row r="51">
          <cell r="G51"/>
          <cell r="H51"/>
        </row>
        <row r="52">
          <cell r="G52"/>
          <cell r="H52"/>
        </row>
        <row r="53">
          <cell r="G53"/>
          <cell r="H53"/>
        </row>
        <row r="54">
          <cell r="G54"/>
          <cell r="H54"/>
        </row>
        <row r="55">
          <cell r="G55"/>
          <cell r="H55"/>
        </row>
        <row r="56">
          <cell r="G56"/>
          <cell r="H56"/>
        </row>
        <row r="57">
          <cell r="G57"/>
          <cell r="H57"/>
        </row>
        <row r="58">
          <cell r="G58"/>
          <cell r="H58"/>
        </row>
        <row r="59">
          <cell r="G59"/>
          <cell r="H59"/>
        </row>
        <row r="60">
          <cell r="G60"/>
          <cell r="H60"/>
        </row>
        <row r="61">
          <cell r="G61"/>
          <cell r="H61"/>
        </row>
        <row r="62">
          <cell r="G62"/>
          <cell r="H62"/>
        </row>
        <row r="63">
          <cell r="G63"/>
          <cell r="H63"/>
        </row>
        <row r="64">
          <cell r="G64"/>
          <cell r="H64"/>
        </row>
        <row r="65">
          <cell r="G65"/>
          <cell r="H65"/>
        </row>
        <row r="66">
          <cell r="G66"/>
          <cell r="H66"/>
        </row>
        <row r="67">
          <cell r="G67"/>
          <cell r="H67"/>
        </row>
        <row r="68">
          <cell r="G68"/>
          <cell r="H68"/>
        </row>
        <row r="69">
          <cell r="G69"/>
          <cell r="H69"/>
        </row>
        <row r="70">
          <cell r="G70"/>
          <cell r="H70"/>
        </row>
        <row r="71">
          <cell r="G71"/>
          <cell r="H71"/>
        </row>
        <row r="72">
          <cell r="G72"/>
          <cell r="H72"/>
        </row>
        <row r="73">
          <cell r="G73"/>
          <cell r="H73"/>
        </row>
        <row r="74">
          <cell r="G74"/>
          <cell r="H74"/>
        </row>
        <row r="75">
          <cell r="G75"/>
          <cell r="H75"/>
        </row>
        <row r="76">
          <cell r="G76"/>
          <cell r="H76"/>
        </row>
        <row r="77">
          <cell r="G77"/>
          <cell r="H77"/>
        </row>
        <row r="78">
          <cell r="G78"/>
          <cell r="H78"/>
        </row>
        <row r="79">
          <cell r="G79"/>
          <cell r="H79"/>
        </row>
        <row r="80">
          <cell r="G80"/>
          <cell r="H80"/>
        </row>
        <row r="81">
          <cell r="G81"/>
          <cell r="H81"/>
        </row>
        <row r="82">
          <cell r="G82"/>
          <cell r="H82"/>
        </row>
        <row r="83">
          <cell r="G83"/>
          <cell r="H83"/>
        </row>
        <row r="84">
          <cell r="G84"/>
          <cell r="H84"/>
        </row>
        <row r="85">
          <cell r="G85"/>
          <cell r="H85"/>
        </row>
        <row r="86">
          <cell r="G86"/>
          <cell r="H86"/>
        </row>
        <row r="87">
          <cell r="G87"/>
          <cell r="H87"/>
        </row>
        <row r="88">
          <cell r="G88"/>
          <cell r="H88"/>
        </row>
        <row r="89">
          <cell r="G89"/>
          <cell r="H89"/>
        </row>
        <row r="90">
          <cell r="G90"/>
          <cell r="H90"/>
        </row>
        <row r="91">
          <cell r="G91"/>
          <cell r="H91"/>
        </row>
        <row r="92">
          <cell r="G92"/>
          <cell r="H92"/>
        </row>
        <row r="93">
          <cell r="G93"/>
          <cell r="H93"/>
        </row>
        <row r="94">
          <cell r="G94"/>
          <cell r="H94"/>
        </row>
        <row r="95">
          <cell r="G95"/>
          <cell r="H95"/>
        </row>
        <row r="96">
          <cell r="G96"/>
          <cell r="H96"/>
        </row>
        <row r="97">
          <cell r="G97"/>
          <cell r="H97"/>
        </row>
        <row r="98">
          <cell r="G98"/>
          <cell r="H98"/>
        </row>
        <row r="99">
          <cell r="G99"/>
          <cell r="H99"/>
        </row>
        <row r="100">
          <cell r="G100"/>
          <cell r="H100"/>
        </row>
        <row r="101">
          <cell r="G101"/>
          <cell r="H101"/>
        </row>
        <row r="102">
          <cell r="G102"/>
          <cell r="H102"/>
        </row>
        <row r="103">
          <cell r="G103"/>
          <cell r="H103"/>
        </row>
        <row r="104">
          <cell r="G104"/>
          <cell r="H104"/>
        </row>
        <row r="105">
          <cell r="G105"/>
          <cell r="H105"/>
        </row>
        <row r="106">
          <cell r="G106"/>
          <cell r="H106"/>
        </row>
        <row r="107">
          <cell r="G107"/>
          <cell r="H107"/>
        </row>
        <row r="108">
          <cell r="G108"/>
          <cell r="H108"/>
        </row>
        <row r="109">
          <cell r="G109"/>
          <cell r="H109"/>
        </row>
        <row r="110">
          <cell r="G110"/>
          <cell r="H110"/>
        </row>
        <row r="111">
          <cell r="G111"/>
          <cell r="H111"/>
        </row>
        <row r="112">
          <cell r="G112"/>
          <cell r="H112"/>
        </row>
        <row r="113">
          <cell r="G113"/>
          <cell r="H113"/>
        </row>
        <row r="114">
          <cell r="G114"/>
          <cell r="H114"/>
        </row>
        <row r="115">
          <cell r="G115"/>
          <cell r="H115"/>
        </row>
        <row r="116">
          <cell r="G116"/>
          <cell r="H116"/>
        </row>
        <row r="117">
          <cell r="G117"/>
          <cell r="H117"/>
        </row>
        <row r="118">
          <cell r="G118"/>
          <cell r="H118"/>
        </row>
        <row r="119">
          <cell r="G119"/>
          <cell r="H119"/>
        </row>
        <row r="120">
          <cell r="G120"/>
          <cell r="H120"/>
        </row>
        <row r="121">
          <cell r="G121"/>
          <cell r="H121"/>
        </row>
        <row r="122">
          <cell r="G122"/>
          <cell r="H122"/>
        </row>
        <row r="123">
          <cell r="G123"/>
          <cell r="H123"/>
        </row>
        <row r="124">
          <cell r="G124"/>
          <cell r="H124"/>
        </row>
        <row r="125">
          <cell r="G125"/>
          <cell r="H125"/>
        </row>
        <row r="126">
          <cell r="G126"/>
          <cell r="H126"/>
        </row>
        <row r="127">
          <cell r="G127"/>
          <cell r="H127"/>
        </row>
        <row r="128">
          <cell r="G128"/>
          <cell r="H128"/>
        </row>
        <row r="129">
          <cell r="G129"/>
          <cell r="H129"/>
        </row>
        <row r="130">
          <cell r="G130"/>
          <cell r="H130"/>
        </row>
        <row r="131">
          <cell r="G131"/>
          <cell r="H131"/>
        </row>
        <row r="132">
          <cell r="G132"/>
          <cell r="H132"/>
        </row>
        <row r="133">
          <cell r="G133"/>
          <cell r="H133"/>
        </row>
        <row r="134">
          <cell r="G134"/>
          <cell r="H134"/>
        </row>
        <row r="135">
          <cell r="G135"/>
          <cell r="H135"/>
        </row>
        <row r="136">
          <cell r="G136"/>
          <cell r="H136"/>
        </row>
        <row r="137">
          <cell r="G137"/>
          <cell r="H137"/>
        </row>
        <row r="138">
          <cell r="G138"/>
          <cell r="H138"/>
        </row>
        <row r="139">
          <cell r="G139"/>
          <cell r="H139"/>
        </row>
        <row r="140">
          <cell r="G140"/>
          <cell r="H140"/>
        </row>
        <row r="141">
          <cell r="G141"/>
          <cell r="H141"/>
        </row>
        <row r="142">
          <cell r="G142"/>
          <cell r="H142"/>
        </row>
        <row r="143">
          <cell r="G143"/>
          <cell r="H143"/>
        </row>
        <row r="144">
          <cell r="G144"/>
          <cell r="H144"/>
        </row>
        <row r="145">
          <cell r="G145"/>
          <cell r="H145"/>
        </row>
        <row r="146">
          <cell r="G146"/>
          <cell r="H146"/>
        </row>
        <row r="147">
          <cell r="G147"/>
          <cell r="H147"/>
        </row>
        <row r="148">
          <cell r="G148"/>
          <cell r="H148"/>
        </row>
        <row r="149">
          <cell r="G149"/>
          <cell r="H149"/>
        </row>
        <row r="150">
          <cell r="G150"/>
          <cell r="H150"/>
        </row>
        <row r="151">
          <cell r="G151"/>
          <cell r="H151"/>
        </row>
        <row r="152">
          <cell r="G152"/>
          <cell r="H152"/>
        </row>
        <row r="153">
          <cell r="G153"/>
          <cell r="H153"/>
        </row>
        <row r="154">
          <cell r="G154"/>
          <cell r="H154"/>
        </row>
        <row r="155">
          <cell r="G155"/>
          <cell r="H155"/>
        </row>
        <row r="156">
          <cell r="G156"/>
          <cell r="H156"/>
        </row>
        <row r="157">
          <cell r="G157"/>
          <cell r="H157"/>
        </row>
        <row r="158">
          <cell r="G158"/>
          <cell r="H158"/>
        </row>
        <row r="159">
          <cell r="G159"/>
          <cell r="H159"/>
        </row>
        <row r="160">
          <cell r="G160"/>
          <cell r="H160"/>
        </row>
        <row r="161">
          <cell r="G161"/>
          <cell r="H161"/>
        </row>
        <row r="162">
          <cell r="G162"/>
          <cell r="H162"/>
        </row>
        <row r="163">
          <cell r="G163"/>
          <cell r="H163"/>
        </row>
        <row r="164">
          <cell r="G164"/>
          <cell r="H164"/>
        </row>
        <row r="165">
          <cell r="G165"/>
          <cell r="H165"/>
        </row>
        <row r="166">
          <cell r="G166"/>
          <cell r="H166"/>
        </row>
        <row r="167">
          <cell r="G167"/>
          <cell r="H167"/>
        </row>
        <row r="168">
          <cell r="G168"/>
          <cell r="H168"/>
        </row>
        <row r="169">
          <cell r="G169"/>
          <cell r="H169"/>
        </row>
        <row r="170">
          <cell r="G170"/>
          <cell r="H170"/>
        </row>
        <row r="171">
          <cell r="G171"/>
          <cell r="H171"/>
        </row>
        <row r="172">
          <cell r="G172"/>
          <cell r="H172"/>
        </row>
        <row r="173">
          <cell r="G173"/>
          <cell r="H173"/>
        </row>
        <row r="174">
          <cell r="G174"/>
          <cell r="H174"/>
        </row>
        <row r="175">
          <cell r="G175"/>
          <cell r="H175"/>
        </row>
        <row r="176">
          <cell r="G176"/>
          <cell r="H176"/>
        </row>
        <row r="177">
          <cell r="G177"/>
          <cell r="H177"/>
        </row>
        <row r="178">
          <cell r="G178"/>
          <cell r="H178"/>
        </row>
        <row r="179">
          <cell r="G179"/>
          <cell r="H179"/>
        </row>
        <row r="180">
          <cell r="G180"/>
          <cell r="H180"/>
        </row>
        <row r="181">
          <cell r="G181"/>
          <cell r="H181"/>
        </row>
        <row r="182">
          <cell r="G182"/>
          <cell r="H182"/>
        </row>
        <row r="183">
          <cell r="G183"/>
          <cell r="H183"/>
        </row>
        <row r="184">
          <cell r="G184"/>
          <cell r="H184"/>
        </row>
        <row r="185">
          <cell r="G185"/>
          <cell r="H185"/>
        </row>
        <row r="186">
          <cell r="G186"/>
          <cell r="H186"/>
        </row>
        <row r="187">
          <cell r="G187"/>
          <cell r="H187"/>
        </row>
        <row r="188">
          <cell r="G188"/>
          <cell r="H188"/>
        </row>
        <row r="189">
          <cell r="G189"/>
          <cell r="H189"/>
        </row>
        <row r="190">
          <cell r="G190"/>
          <cell r="H190"/>
        </row>
        <row r="191">
          <cell r="G191"/>
          <cell r="H191"/>
        </row>
        <row r="192">
          <cell r="G192"/>
          <cell r="H192"/>
        </row>
        <row r="193">
          <cell r="G193"/>
          <cell r="H193"/>
        </row>
        <row r="194">
          <cell r="G194"/>
          <cell r="H194"/>
        </row>
        <row r="195">
          <cell r="G195"/>
          <cell r="H195"/>
        </row>
        <row r="196">
          <cell r="G196"/>
          <cell r="H196"/>
        </row>
        <row r="197">
          <cell r="G197"/>
          <cell r="H197"/>
        </row>
        <row r="198">
          <cell r="G198"/>
          <cell r="H198"/>
        </row>
        <row r="199">
          <cell r="G199"/>
          <cell r="H199"/>
        </row>
        <row r="200">
          <cell r="G200"/>
          <cell r="H200"/>
        </row>
        <row r="201">
          <cell r="G201"/>
          <cell r="H201"/>
        </row>
        <row r="202">
          <cell r="G202"/>
          <cell r="H202"/>
        </row>
        <row r="203">
          <cell r="G203"/>
          <cell r="H203"/>
        </row>
        <row r="204">
          <cell r="G204"/>
          <cell r="H204"/>
        </row>
        <row r="205">
          <cell r="G205"/>
          <cell r="H205"/>
        </row>
        <row r="206">
          <cell r="G206"/>
          <cell r="H206"/>
        </row>
        <row r="207">
          <cell r="G207"/>
          <cell r="H207"/>
        </row>
        <row r="208">
          <cell r="G208"/>
          <cell r="H208"/>
        </row>
        <row r="209">
          <cell r="G209"/>
          <cell r="H209"/>
        </row>
        <row r="210">
          <cell r="G210"/>
          <cell r="H210"/>
        </row>
        <row r="211">
          <cell r="G211"/>
          <cell r="H211"/>
        </row>
        <row r="212">
          <cell r="G212"/>
          <cell r="H212"/>
        </row>
        <row r="213">
          <cell r="G213"/>
          <cell r="H213"/>
        </row>
        <row r="214">
          <cell r="G214"/>
          <cell r="H214"/>
        </row>
        <row r="215">
          <cell r="G215"/>
          <cell r="H215"/>
        </row>
        <row r="216">
          <cell r="G216"/>
          <cell r="H216"/>
        </row>
        <row r="217">
          <cell r="G217"/>
          <cell r="H217"/>
        </row>
        <row r="218">
          <cell r="G218"/>
          <cell r="H218"/>
        </row>
        <row r="219">
          <cell r="G219"/>
          <cell r="H219"/>
        </row>
        <row r="220">
          <cell r="G220"/>
          <cell r="H220"/>
        </row>
        <row r="221">
          <cell r="G221"/>
          <cell r="H221"/>
        </row>
        <row r="222">
          <cell r="G222"/>
          <cell r="H222"/>
        </row>
        <row r="223">
          <cell r="G223"/>
          <cell r="H223"/>
        </row>
        <row r="224">
          <cell r="G224"/>
          <cell r="H224"/>
        </row>
        <row r="225">
          <cell r="G225"/>
          <cell r="H225"/>
        </row>
        <row r="226">
          <cell r="G226"/>
          <cell r="H226"/>
        </row>
        <row r="227">
          <cell r="G227"/>
          <cell r="H227"/>
        </row>
        <row r="228">
          <cell r="G228"/>
          <cell r="H228"/>
        </row>
        <row r="229">
          <cell r="G229"/>
          <cell r="H229"/>
        </row>
        <row r="230">
          <cell r="G230"/>
          <cell r="H230"/>
        </row>
        <row r="231">
          <cell r="G231"/>
          <cell r="H231"/>
        </row>
        <row r="232">
          <cell r="G232"/>
          <cell r="H232"/>
        </row>
        <row r="233">
          <cell r="G233"/>
          <cell r="H233"/>
        </row>
        <row r="234">
          <cell r="G234"/>
          <cell r="H234"/>
        </row>
        <row r="235">
          <cell r="G235"/>
          <cell r="H235"/>
        </row>
        <row r="236">
          <cell r="G236"/>
          <cell r="H236"/>
        </row>
        <row r="237">
          <cell r="G237"/>
          <cell r="H237"/>
        </row>
        <row r="238">
          <cell r="G238"/>
          <cell r="H238"/>
        </row>
        <row r="239">
          <cell r="G239"/>
          <cell r="H239"/>
        </row>
        <row r="240">
          <cell r="G240"/>
          <cell r="H240"/>
        </row>
        <row r="241">
          <cell r="G241"/>
          <cell r="H241"/>
        </row>
        <row r="242">
          <cell r="G242"/>
          <cell r="H242"/>
        </row>
        <row r="243">
          <cell r="G243"/>
          <cell r="H243"/>
        </row>
        <row r="244">
          <cell r="G244"/>
          <cell r="H244"/>
        </row>
        <row r="245">
          <cell r="G245"/>
          <cell r="H245"/>
        </row>
        <row r="246">
          <cell r="G246"/>
          <cell r="H246"/>
        </row>
        <row r="247">
          <cell r="G247"/>
          <cell r="H247"/>
        </row>
        <row r="248">
          <cell r="G248"/>
          <cell r="H248"/>
        </row>
        <row r="249">
          <cell r="G249"/>
          <cell r="H249"/>
        </row>
        <row r="250">
          <cell r="G250"/>
          <cell r="H250"/>
        </row>
        <row r="251">
          <cell r="G251"/>
          <cell r="H251"/>
        </row>
        <row r="252">
          <cell r="G252"/>
          <cell r="H252"/>
        </row>
        <row r="253">
          <cell r="G253"/>
          <cell r="H253"/>
        </row>
        <row r="254">
          <cell r="G254"/>
          <cell r="H254"/>
        </row>
        <row r="255">
          <cell r="G255"/>
          <cell r="H255"/>
        </row>
        <row r="256">
          <cell r="G256"/>
          <cell r="H256"/>
        </row>
        <row r="257">
          <cell r="G257"/>
          <cell r="H257"/>
        </row>
        <row r="258">
          <cell r="G258"/>
          <cell r="H258"/>
        </row>
        <row r="259">
          <cell r="G259"/>
          <cell r="H259"/>
        </row>
        <row r="260">
          <cell r="G260"/>
          <cell r="H260"/>
        </row>
        <row r="261">
          <cell r="G261"/>
          <cell r="H261"/>
        </row>
        <row r="262">
          <cell r="G262"/>
          <cell r="H262"/>
        </row>
        <row r="263">
          <cell r="G263"/>
          <cell r="H263"/>
        </row>
        <row r="264">
          <cell r="G264"/>
          <cell r="H264"/>
        </row>
        <row r="265">
          <cell r="G265"/>
          <cell r="H265"/>
        </row>
        <row r="266">
          <cell r="G266"/>
          <cell r="H266"/>
        </row>
        <row r="267">
          <cell r="G267"/>
          <cell r="H267"/>
        </row>
        <row r="268">
          <cell r="G268"/>
          <cell r="H268"/>
        </row>
        <row r="269">
          <cell r="G269"/>
          <cell r="H269"/>
        </row>
        <row r="270">
          <cell r="G270"/>
          <cell r="H270"/>
        </row>
        <row r="271">
          <cell r="G271"/>
          <cell r="H271"/>
        </row>
        <row r="272">
          <cell r="G272"/>
          <cell r="H272"/>
        </row>
        <row r="273">
          <cell r="G273"/>
          <cell r="H273"/>
        </row>
        <row r="274">
          <cell r="G274"/>
          <cell r="H274"/>
        </row>
        <row r="275">
          <cell r="G275"/>
          <cell r="H275"/>
        </row>
        <row r="276">
          <cell r="G276"/>
          <cell r="H276"/>
        </row>
        <row r="277">
          <cell r="G277"/>
          <cell r="H277"/>
        </row>
        <row r="278">
          <cell r="G278"/>
          <cell r="H278"/>
        </row>
        <row r="279">
          <cell r="G279"/>
          <cell r="H279"/>
        </row>
        <row r="280">
          <cell r="G280"/>
          <cell r="H280"/>
        </row>
        <row r="281">
          <cell r="G281"/>
          <cell r="H281"/>
        </row>
        <row r="282">
          <cell r="G282"/>
          <cell r="H282"/>
        </row>
        <row r="283">
          <cell r="G283"/>
          <cell r="H283"/>
        </row>
        <row r="284">
          <cell r="G284"/>
          <cell r="H284"/>
        </row>
        <row r="285">
          <cell r="G285"/>
          <cell r="H285"/>
        </row>
        <row r="286">
          <cell r="G286"/>
          <cell r="H286"/>
        </row>
        <row r="287">
          <cell r="G287"/>
          <cell r="H287"/>
        </row>
        <row r="288">
          <cell r="G288"/>
          <cell r="H288"/>
        </row>
        <row r="289">
          <cell r="G289"/>
          <cell r="H289"/>
        </row>
        <row r="290">
          <cell r="G290"/>
          <cell r="H290"/>
        </row>
        <row r="291">
          <cell r="G291"/>
          <cell r="H291"/>
        </row>
        <row r="292">
          <cell r="G292"/>
          <cell r="H292"/>
        </row>
        <row r="293">
          <cell r="G293"/>
          <cell r="H293"/>
        </row>
        <row r="294">
          <cell r="G294"/>
          <cell r="H294"/>
        </row>
        <row r="295">
          <cell r="G295"/>
          <cell r="H295"/>
        </row>
        <row r="296">
          <cell r="G296"/>
          <cell r="H296"/>
        </row>
        <row r="297">
          <cell r="G297"/>
          <cell r="H297"/>
        </row>
        <row r="298">
          <cell r="G298"/>
          <cell r="H298"/>
        </row>
        <row r="299">
          <cell r="G299"/>
          <cell r="H299"/>
        </row>
        <row r="300">
          <cell r="G300"/>
          <cell r="H300"/>
        </row>
        <row r="301">
          <cell r="G301"/>
          <cell r="H301"/>
        </row>
        <row r="302">
          <cell r="G302"/>
          <cell r="H302"/>
        </row>
        <row r="303">
          <cell r="G303"/>
          <cell r="H303"/>
        </row>
        <row r="304">
          <cell r="G304"/>
          <cell r="H304"/>
        </row>
        <row r="305">
          <cell r="G305"/>
          <cell r="H305"/>
        </row>
        <row r="306">
          <cell r="G306"/>
          <cell r="H306"/>
        </row>
        <row r="307">
          <cell r="G307"/>
          <cell r="H307"/>
        </row>
        <row r="308">
          <cell r="G308"/>
          <cell r="H308"/>
        </row>
        <row r="309">
          <cell r="G309"/>
          <cell r="H309"/>
        </row>
        <row r="310">
          <cell r="G310"/>
          <cell r="H310"/>
        </row>
        <row r="311">
          <cell r="G311"/>
          <cell r="H311"/>
        </row>
        <row r="312">
          <cell r="G312"/>
          <cell r="H312"/>
        </row>
        <row r="313">
          <cell r="G313"/>
          <cell r="H313"/>
        </row>
        <row r="314">
          <cell r="G314"/>
          <cell r="H314"/>
        </row>
        <row r="315">
          <cell r="G315"/>
          <cell r="H315"/>
        </row>
        <row r="316">
          <cell r="G316"/>
          <cell r="H316"/>
        </row>
        <row r="317">
          <cell r="G317"/>
          <cell r="H317"/>
        </row>
        <row r="318">
          <cell r="G318"/>
          <cell r="H318"/>
        </row>
        <row r="319">
          <cell r="G319"/>
          <cell r="H319"/>
        </row>
        <row r="320">
          <cell r="G320"/>
          <cell r="H320"/>
        </row>
        <row r="321">
          <cell r="G321"/>
          <cell r="H321"/>
        </row>
        <row r="322">
          <cell r="G322"/>
          <cell r="H322"/>
        </row>
        <row r="323">
          <cell r="G323"/>
          <cell r="H323"/>
        </row>
        <row r="324">
          <cell r="G324"/>
          <cell r="H324"/>
        </row>
        <row r="325">
          <cell r="G325"/>
          <cell r="H325"/>
        </row>
        <row r="326">
          <cell r="G326"/>
          <cell r="H326"/>
        </row>
        <row r="327">
          <cell r="G327"/>
          <cell r="H327"/>
        </row>
        <row r="328">
          <cell r="G328"/>
          <cell r="H328"/>
        </row>
        <row r="329">
          <cell r="G329"/>
          <cell r="H329"/>
        </row>
        <row r="330">
          <cell r="G330"/>
          <cell r="H330"/>
        </row>
        <row r="331">
          <cell r="G331"/>
          <cell r="H331"/>
        </row>
        <row r="332">
          <cell r="G332"/>
          <cell r="H332"/>
        </row>
        <row r="333">
          <cell r="G333"/>
          <cell r="H333"/>
        </row>
        <row r="334">
          <cell r="G334"/>
          <cell r="H334"/>
        </row>
        <row r="335">
          <cell r="G335"/>
          <cell r="H335"/>
        </row>
        <row r="336">
          <cell r="G336"/>
          <cell r="H336"/>
        </row>
        <row r="337">
          <cell r="G337"/>
          <cell r="H337"/>
        </row>
        <row r="338">
          <cell r="G338"/>
          <cell r="H338"/>
        </row>
        <row r="339">
          <cell r="G339"/>
          <cell r="H339"/>
        </row>
        <row r="340">
          <cell r="G340"/>
          <cell r="H340"/>
        </row>
        <row r="341">
          <cell r="G341"/>
          <cell r="H341"/>
        </row>
        <row r="342">
          <cell r="G342"/>
          <cell r="H342"/>
        </row>
        <row r="343">
          <cell r="G343"/>
          <cell r="H343"/>
        </row>
        <row r="344">
          <cell r="G344"/>
          <cell r="H344"/>
        </row>
        <row r="345">
          <cell r="G345"/>
          <cell r="H345"/>
        </row>
        <row r="346">
          <cell r="G346"/>
          <cell r="H346"/>
        </row>
        <row r="347">
          <cell r="G347"/>
          <cell r="H347"/>
        </row>
        <row r="348">
          <cell r="G348"/>
          <cell r="H348"/>
        </row>
        <row r="349">
          <cell r="G349"/>
          <cell r="H349"/>
        </row>
        <row r="350">
          <cell r="G350"/>
          <cell r="H350"/>
        </row>
        <row r="351">
          <cell r="G351"/>
          <cell r="H351"/>
        </row>
        <row r="352">
          <cell r="G352"/>
          <cell r="H352"/>
        </row>
        <row r="353">
          <cell r="G353"/>
          <cell r="H353"/>
        </row>
        <row r="354">
          <cell r="G354"/>
          <cell r="H354"/>
        </row>
        <row r="355">
          <cell r="G355"/>
          <cell r="H355"/>
        </row>
        <row r="356">
          <cell r="G356"/>
          <cell r="H356"/>
        </row>
        <row r="357">
          <cell r="G357"/>
          <cell r="H357"/>
        </row>
        <row r="358">
          <cell r="G358"/>
          <cell r="H358"/>
        </row>
        <row r="359">
          <cell r="G359"/>
          <cell r="H359"/>
        </row>
        <row r="360">
          <cell r="G360"/>
          <cell r="H360"/>
        </row>
        <row r="361">
          <cell r="G361"/>
          <cell r="H361"/>
        </row>
        <row r="362">
          <cell r="G362"/>
          <cell r="H362"/>
        </row>
        <row r="363">
          <cell r="G363"/>
          <cell r="H363"/>
        </row>
        <row r="364">
          <cell r="G364"/>
          <cell r="H364"/>
        </row>
        <row r="365">
          <cell r="G365"/>
          <cell r="H365"/>
        </row>
        <row r="366">
          <cell r="G366"/>
          <cell r="H366"/>
        </row>
        <row r="367">
          <cell r="G367"/>
          <cell r="H367"/>
        </row>
        <row r="368">
          <cell r="G368"/>
          <cell r="H368"/>
        </row>
        <row r="369">
          <cell r="G369"/>
          <cell r="H369"/>
        </row>
        <row r="370">
          <cell r="G370"/>
          <cell r="H370"/>
        </row>
        <row r="371">
          <cell r="G371"/>
          <cell r="H371"/>
        </row>
        <row r="372">
          <cell r="G372"/>
          <cell r="H372"/>
        </row>
        <row r="373">
          <cell r="G373"/>
          <cell r="H373"/>
        </row>
        <row r="374">
          <cell r="G374"/>
          <cell r="H374"/>
        </row>
        <row r="375">
          <cell r="G375"/>
          <cell r="H375"/>
        </row>
        <row r="376">
          <cell r="G376"/>
          <cell r="H376"/>
        </row>
        <row r="377">
          <cell r="G377"/>
          <cell r="H377"/>
        </row>
        <row r="378">
          <cell r="G378"/>
          <cell r="H378"/>
        </row>
        <row r="379">
          <cell r="G379"/>
          <cell r="H379"/>
        </row>
        <row r="380">
          <cell r="G380"/>
          <cell r="H380"/>
        </row>
        <row r="381">
          <cell r="G381"/>
          <cell r="H381"/>
        </row>
        <row r="382">
          <cell r="G382"/>
          <cell r="H382"/>
        </row>
        <row r="383">
          <cell r="G383"/>
          <cell r="H383"/>
        </row>
        <row r="384">
          <cell r="G384"/>
          <cell r="H384"/>
        </row>
        <row r="385">
          <cell r="G385"/>
          <cell r="H385"/>
        </row>
        <row r="386">
          <cell r="G386"/>
          <cell r="H386"/>
        </row>
        <row r="387">
          <cell r="G387"/>
          <cell r="H387"/>
        </row>
        <row r="388">
          <cell r="G388"/>
          <cell r="H388"/>
        </row>
        <row r="389">
          <cell r="G389"/>
          <cell r="H389"/>
        </row>
        <row r="390">
          <cell r="G390"/>
          <cell r="H390"/>
        </row>
        <row r="391">
          <cell r="G391"/>
          <cell r="H391"/>
        </row>
        <row r="392">
          <cell r="G392"/>
          <cell r="H392"/>
        </row>
        <row r="393">
          <cell r="G393"/>
          <cell r="H393"/>
        </row>
        <row r="394">
          <cell r="G394"/>
          <cell r="H394"/>
        </row>
        <row r="395">
          <cell r="G395"/>
          <cell r="H395"/>
        </row>
        <row r="396">
          <cell r="G396"/>
          <cell r="H396"/>
        </row>
        <row r="397">
          <cell r="G397"/>
          <cell r="H397"/>
        </row>
        <row r="398">
          <cell r="G398"/>
          <cell r="H398"/>
        </row>
        <row r="399">
          <cell r="G399"/>
          <cell r="H399"/>
        </row>
        <row r="400">
          <cell r="G400"/>
          <cell r="H400"/>
        </row>
        <row r="401">
          <cell r="G401"/>
          <cell r="H401"/>
        </row>
        <row r="402">
          <cell r="G402"/>
          <cell r="H402"/>
        </row>
        <row r="403">
          <cell r="G403"/>
          <cell r="H403"/>
        </row>
        <row r="404">
          <cell r="G404"/>
          <cell r="H404"/>
        </row>
        <row r="405">
          <cell r="G405"/>
          <cell r="H405"/>
        </row>
        <row r="406">
          <cell r="G406"/>
          <cell r="H406"/>
        </row>
        <row r="407">
          <cell r="G407"/>
          <cell r="H407"/>
        </row>
        <row r="408">
          <cell r="G408"/>
          <cell r="H408"/>
        </row>
        <row r="409">
          <cell r="G409"/>
          <cell r="H409"/>
        </row>
        <row r="410">
          <cell r="G410"/>
          <cell r="H410"/>
        </row>
        <row r="411">
          <cell r="G411"/>
          <cell r="H411"/>
        </row>
        <row r="412">
          <cell r="G412"/>
          <cell r="H412"/>
        </row>
        <row r="413">
          <cell r="G413"/>
          <cell r="H413"/>
        </row>
        <row r="414">
          <cell r="G414"/>
          <cell r="H414"/>
        </row>
        <row r="415">
          <cell r="G415"/>
          <cell r="H415"/>
        </row>
        <row r="416">
          <cell r="G416"/>
          <cell r="H416"/>
        </row>
        <row r="417">
          <cell r="G417"/>
          <cell r="H417"/>
        </row>
        <row r="418">
          <cell r="G418"/>
          <cell r="H418"/>
        </row>
        <row r="419">
          <cell r="G419"/>
          <cell r="H419"/>
        </row>
        <row r="420">
          <cell r="G420"/>
          <cell r="H420"/>
        </row>
        <row r="421">
          <cell r="G421"/>
          <cell r="H421"/>
        </row>
        <row r="422">
          <cell r="G422"/>
          <cell r="H422"/>
        </row>
        <row r="423">
          <cell r="G423"/>
          <cell r="H423"/>
        </row>
        <row r="424">
          <cell r="G424"/>
          <cell r="H424"/>
        </row>
        <row r="425">
          <cell r="G425"/>
          <cell r="H425"/>
        </row>
        <row r="426">
          <cell r="G426"/>
          <cell r="H426"/>
        </row>
        <row r="427">
          <cell r="G427"/>
          <cell r="H427"/>
        </row>
        <row r="428">
          <cell r="G428"/>
          <cell r="H428"/>
        </row>
        <row r="429">
          <cell r="G429"/>
          <cell r="H429"/>
        </row>
        <row r="430">
          <cell r="G430"/>
          <cell r="H430"/>
        </row>
        <row r="431">
          <cell r="G431"/>
          <cell r="H431"/>
        </row>
        <row r="432">
          <cell r="G432"/>
          <cell r="H432"/>
        </row>
        <row r="433">
          <cell r="G433"/>
          <cell r="H433"/>
        </row>
        <row r="434">
          <cell r="G434"/>
          <cell r="H434"/>
        </row>
        <row r="435">
          <cell r="G435"/>
          <cell r="H435"/>
        </row>
        <row r="436">
          <cell r="G436"/>
          <cell r="H436"/>
        </row>
        <row r="437">
          <cell r="G437"/>
          <cell r="H437"/>
        </row>
        <row r="438">
          <cell r="G438"/>
          <cell r="H438"/>
        </row>
        <row r="439">
          <cell r="G439"/>
          <cell r="H439"/>
        </row>
        <row r="440">
          <cell r="G440"/>
          <cell r="H440"/>
        </row>
        <row r="441">
          <cell r="G441"/>
          <cell r="H441"/>
        </row>
        <row r="442">
          <cell r="G442"/>
          <cell r="H442"/>
        </row>
        <row r="443">
          <cell r="G443"/>
          <cell r="H443"/>
        </row>
        <row r="444">
          <cell r="G444"/>
          <cell r="H444"/>
        </row>
        <row r="445">
          <cell r="G445"/>
          <cell r="H445"/>
        </row>
        <row r="446">
          <cell r="G446"/>
          <cell r="H446"/>
        </row>
        <row r="447">
          <cell r="G447"/>
          <cell r="H447"/>
        </row>
        <row r="448">
          <cell r="G448"/>
          <cell r="H448"/>
        </row>
        <row r="449">
          <cell r="G449"/>
          <cell r="H449"/>
        </row>
        <row r="450">
          <cell r="G450"/>
          <cell r="H450"/>
        </row>
        <row r="451">
          <cell r="G451"/>
          <cell r="H451"/>
        </row>
        <row r="452">
          <cell r="G452"/>
          <cell r="H452"/>
        </row>
        <row r="453">
          <cell r="G453"/>
          <cell r="H453"/>
        </row>
        <row r="454">
          <cell r="G454"/>
          <cell r="H454"/>
        </row>
        <row r="455">
          <cell r="G455"/>
          <cell r="H455"/>
        </row>
        <row r="456">
          <cell r="G456"/>
          <cell r="H456"/>
        </row>
        <row r="457">
          <cell r="G457"/>
          <cell r="H457"/>
        </row>
        <row r="458">
          <cell r="G458"/>
          <cell r="H458"/>
        </row>
        <row r="459">
          <cell r="G459"/>
          <cell r="H459"/>
        </row>
        <row r="460">
          <cell r="G460"/>
          <cell r="H460"/>
        </row>
        <row r="461">
          <cell r="G461"/>
          <cell r="H461"/>
        </row>
        <row r="462">
          <cell r="G462"/>
          <cell r="H462"/>
        </row>
        <row r="463">
          <cell r="G463"/>
          <cell r="H463"/>
        </row>
        <row r="464">
          <cell r="G464"/>
          <cell r="H464"/>
        </row>
        <row r="465">
          <cell r="G465"/>
          <cell r="H465"/>
        </row>
        <row r="466">
          <cell r="G466"/>
          <cell r="H466"/>
        </row>
        <row r="467">
          <cell r="G467"/>
          <cell r="H467"/>
        </row>
        <row r="468">
          <cell r="G468"/>
          <cell r="H468"/>
        </row>
        <row r="469">
          <cell r="G469"/>
          <cell r="H469"/>
        </row>
        <row r="470">
          <cell r="G470"/>
          <cell r="H470"/>
        </row>
        <row r="471">
          <cell r="G471"/>
          <cell r="H471"/>
        </row>
        <row r="472">
          <cell r="G472"/>
          <cell r="H472"/>
        </row>
        <row r="473">
          <cell r="G473"/>
          <cell r="H473"/>
        </row>
        <row r="474">
          <cell r="G474"/>
          <cell r="H474"/>
        </row>
        <row r="475">
          <cell r="G475"/>
          <cell r="H475"/>
        </row>
        <row r="476">
          <cell r="G476"/>
          <cell r="H476"/>
        </row>
        <row r="477">
          <cell r="G477"/>
          <cell r="H477"/>
        </row>
        <row r="478">
          <cell r="G478"/>
          <cell r="H478"/>
        </row>
        <row r="479">
          <cell r="G479"/>
          <cell r="H479"/>
        </row>
        <row r="480">
          <cell r="G480"/>
          <cell r="H480"/>
        </row>
        <row r="481">
          <cell r="G481"/>
          <cell r="H481"/>
        </row>
        <row r="482">
          <cell r="G482"/>
          <cell r="H482"/>
        </row>
        <row r="483">
          <cell r="G483"/>
          <cell r="H483"/>
        </row>
        <row r="484">
          <cell r="G484"/>
          <cell r="H484"/>
        </row>
        <row r="485">
          <cell r="G485"/>
          <cell r="H485"/>
        </row>
        <row r="486">
          <cell r="G486"/>
          <cell r="H486"/>
        </row>
        <row r="487">
          <cell r="G487"/>
          <cell r="H487"/>
        </row>
        <row r="488">
          <cell r="G488"/>
          <cell r="H488"/>
        </row>
        <row r="489">
          <cell r="G489"/>
          <cell r="H489"/>
        </row>
        <row r="490">
          <cell r="G490"/>
          <cell r="H490"/>
        </row>
        <row r="491">
          <cell r="G491"/>
          <cell r="H491"/>
        </row>
        <row r="492">
          <cell r="G492"/>
          <cell r="H492"/>
        </row>
        <row r="493">
          <cell r="G493"/>
          <cell r="H493"/>
        </row>
        <row r="494">
          <cell r="G494"/>
          <cell r="H494"/>
        </row>
        <row r="495">
          <cell r="G495"/>
          <cell r="H495"/>
        </row>
        <row r="496">
          <cell r="G496"/>
          <cell r="H496"/>
        </row>
        <row r="497">
          <cell r="G497"/>
          <cell r="H497"/>
        </row>
        <row r="498">
          <cell r="G498"/>
          <cell r="H498"/>
        </row>
        <row r="499">
          <cell r="G499"/>
          <cell r="H499"/>
        </row>
        <row r="500">
          <cell r="G500"/>
          <cell r="H500"/>
        </row>
        <row r="501">
          <cell r="G501"/>
          <cell r="H501"/>
        </row>
        <row r="502">
          <cell r="G502"/>
          <cell r="H502"/>
        </row>
        <row r="503">
          <cell r="G503"/>
          <cell r="H503"/>
        </row>
        <row r="504">
          <cell r="G504"/>
          <cell r="H504"/>
        </row>
        <row r="505">
          <cell r="G505"/>
          <cell r="H505"/>
        </row>
        <row r="506">
          <cell r="G506"/>
          <cell r="H506"/>
        </row>
        <row r="507">
          <cell r="G507"/>
          <cell r="H507"/>
        </row>
        <row r="508">
          <cell r="G508"/>
          <cell r="H508"/>
        </row>
        <row r="509">
          <cell r="G509"/>
          <cell r="H509"/>
        </row>
        <row r="510">
          <cell r="G510"/>
          <cell r="H510"/>
        </row>
        <row r="511">
          <cell r="G511"/>
          <cell r="H511"/>
        </row>
        <row r="512">
          <cell r="G512"/>
          <cell r="H512"/>
        </row>
        <row r="513">
          <cell r="G513"/>
          <cell r="H513"/>
        </row>
        <row r="514">
          <cell r="G514"/>
          <cell r="H514"/>
        </row>
        <row r="515">
          <cell r="G515"/>
          <cell r="H515"/>
        </row>
        <row r="516">
          <cell r="G516"/>
          <cell r="H516"/>
        </row>
        <row r="517">
          <cell r="G517"/>
          <cell r="H517"/>
        </row>
        <row r="518">
          <cell r="G518"/>
          <cell r="H518"/>
        </row>
        <row r="519">
          <cell r="G519"/>
          <cell r="H519"/>
        </row>
        <row r="520">
          <cell r="G520"/>
          <cell r="H520"/>
        </row>
        <row r="521">
          <cell r="G521"/>
          <cell r="H521"/>
        </row>
        <row r="522">
          <cell r="G522"/>
          <cell r="H522"/>
        </row>
        <row r="523">
          <cell r="G523"/>
          <cell r="H523"/>
        </row>
        <row r="524">
          <cell r="G524"/>
          <cell r="H524"/>
        </row>
        <row r="525">
          <cell r="G525"/>
          <cell r="H525"/>
        </row>
        <row r="526">
          <cell r="G526"/>
          <cell r="H526"/>
        </row>
        <row r="527">
          <cell r="G527"/>
          <cell r="H527"/>
        </row>
        <row r="528">
          <cell r="G528"/>
          <cell r="H528"/>
        </row>
        <row r="529">
          <cell r="G529"/>
          <cell r="H529"/>
        </row>
        <row r="530">
          <cell r="G530"/>
          <cell r="H530"/>
        </row>
        <row r="531">
          <cell r="G531"/>
          <cell r="H531"/>
        </row>
        <row r="532">
          <cell r="G532"/>
          <cell r="H532"/>
        </row>
        <row r="533">
          <cell r="G533"/>
          <cell r="H533"/>
        </row>
        <row r="534">
          <cell r="G534"/>
          <cell r="H534"/>
        </row>
        <row r="535">
          <cell r="G535"/>
          <cell r="H535"/>
        </row>
        <row r="536">
          <cell r="G536"/>
          <cell r="H536"/>
        </row>
        <row r="537">
          <cell r="G537"/>
          <cell r="H537"/>
        </row>
        <row r="538">
          <cell r="G538"/>
          <cell r="H538"/>
        </row>
        <row r="539">
          <cell r="G539"/>
          <cell r="H539"/>
        </row>
        <row r="540">
          <cell r="G540"/>
          <cell r="H540"/>
        </row>
        <row r="541">
          <cell r="G541"/>
          <cell r="H541"/>
        </row>
        <row r="542">
          <cell r="G542"/>
          <cell r="H542"/>
        </row>
        <row r="543">
          <cell r="G543"/>
          <cell r="H543"/>
        </row>
        <row r="544">
          <cell r="G544"/>
          <cell r="H544"/>
        </row>
        <row r="545">
          <cell r="G545"/>
          <cell r="H545"/>
        </row>
        <row r="546">
          <cell r="G546"/>
          <cell r="H546"/>
        </row>
        <row r="547">
          <cell r="G547"/>
          <cell r="H547"/>
        </row>
        <row r="548">
          <cell r="G548"/>
          <cell r="H548"/>
        </row>
        <row r="549">
          <cell r="G549"/>
          <cell r="H549"/>
        </row>
        <row r="550">
          <cell r="G550"/>
          <cell r="H550"/>
        </row>
        <row r="551">
          <cell r="G551"/>
          <cell r="H551"/>
        </row>
        <row r="552">
          <cell r="G552"/>
          <cell r="H552"/>
        </row>
        <row r="553">
          <cell r="G553"/>
          <cell r="H553"/>
        </row>
        <row r="554">
          <cell r="G554"/>
          <cell r="H554"/>
        </row>
        <row r="555">
          <cell r="G555"/>
          <cell r="H555"/>
        </row>
        <row r="556">
          <cell r="G556"/>
          <cell r="H556"/>
        </row>
        <row r="557">
          <cell r="G557"/>
          <cell r="H557"/>
        </row>
        <row r="558">
          <cell r="G558"/>
          <cell r="H558"/>
        </row>
        <row r="559">
          <cell r="G559"/>
          <cell r="H559"/>
        </row>
        <row r="560">
          <cell r="G560"/>
          <cell r="H560"/>
        </row>
        <row r="561">
          <cell r="G561"/>
          <cell r="H561"/>
        </row>
        <row r="562">
          <cell r="G562"/>
          <cell r="H562"/>
        </row>
        <row r="563">
          <cell r="G563"/>
          <cell r="H563"/>
        </row>
        <row r="564">
          <cell r="G564"/>
          <cell r="H564"/>
        </row>
        <row r="565">
          <cell r="G565"/>
          <cell r="H565"/>
        </row>
        <row r="566">
          <cell r="G566"/>
          <cell r="H566"/>
        </row>
        <row r="567">
          <cell r="G567"/>
          <cell r="H567"/>
        </row>
        <row r="568">
          <cell r="G568"/>
          <cell r="H568"/>
        </row>
        <row r="569">
          <cell r="G569"/>
          <cell r="H569"/>
        </row>
        <row r="570">
          <cell r="G570"/>
          <cell r="H570"/>
        </row>
        <row r="571">
          <cell r="G571"/>
          <cell r="H571"/>
        </row>
        <row r="572">
          <cell r="G572"/>
          <cell r="H572"/>
        </row>
        <row r="573">
          <cell r="G573"/>
          <cell r="H573"/>
        </row>
        <row r="574">
          <cell r="G574"/>
          <cell r="H574"/>
        </row>
        <row r="575">
          <cell r="G575"/>
          <cell r="H575"/>
        </row>
        <row r="576">
          <cell r="G576"/>
          <cell r="H576"/>
        </row>
        <row r="577">
          <cell r="G577"/>
          <cell r="H577"/>
        </row>
        <row r="578">
          <cell r="G578"/>
          <cell r="H578"/>
        </row>
        <row r="579">
          <cell r="G579"/>
          <cell r="H579"/>
        </row>
        <row r="580">
          <cell r="G580"/>
          <cell r="H580"/>
        </row>
        <row r="581">
          <cell r="G581"/>
          <cell r="H581"/>
        </row>
        <row r="582">
          <cell r="G582"/>
          <cell r="H582"/>
        </row>
        <row r="583">
          <cell r="G583"/>
          <cell r="H583"/>
        </row>
        <row r="584">
          <cell r="G584"/>
          <cell r="H584"/>
        </row>
        <row r="585">
          <cell r="G585"/>
          <cell r="H585"/>
        </row>
        <row r="586">
          <cell r="G586"/>
          <cell r="H586"/>
        </row>
        <row r="587">
          <cell r="G587"/>
          <cell r="H587"/>
        </row>
        <row r="588">
          <cell r="G588"/>
          <cell r="H588"/>
        </row>
        <row r="589">
          <cell r="G589"/>
          <cell r="H589"/>
        </row>
        <row r="590">
          <cell r="G590"/>
          <cell r="H590"/>
        </row>
        <row r="591">
          <cell r="G591"/>
          <cell r="H591"/>
        </row>
        <row r="592">
          <cell r="G592"/>
          <cell r="H592"/>
        </row>
        <row r="593">
          <cell r="G593"/>
          <cell r="H593"/>
        </row>
        <row r="594">
          <cell r="G594"/>
          <cell r="H594"/>
        </row>
        <row r="595">
          <cell r="G595"/>
          <cell r="H595"/>
        </row>
        <row r="596">
          <cell r="G596"/>
          <cell r="H596"/>
        </row>
        <row r="597">
          <cell r="G597"/>
          <cell r="H597"/>
        </row>
        <row r="598">
          <cell r="G598"/>
          <cell r="H598"/>
        </row>
        <row r="599">
          <cell r="G599"/>
          <cell r="H599"/>
        </row>
        <row r="600">
          <cell r="G600"/>
          <cell r="H600"/>
        </row>
        <row r="601">
          <cell r="G601"/>
          <cell r="H601"/>
        </row>
        <row r="602">
          <cell r="G602"/>
          <cell r="H602"/>
        </row>
        <row r="603">
          <cell r="G603"/>
          <cell r="H603"/>
        </row>
        <row r="604">
          <cell r="G604"/>
          <cell r="H604"/>
        </row>
        <row r="605">
          <cell r="G605"/>
          <cell r="H605"/>
        </row>
        <row r="606">
          <cell r="G606"/>
          <cell r="H606"/>
        </row>
        <row r="607">
          <cell r="G607"/>
          <cell r="H607"/>
        </row>
        <row r="608">
          <cell r="G608"/>
          <cell r="H608"/>
        </row>
        <row r="609">
          <cell r="G609"/>
          <cell r="H609"/>
        </row>
        <row r="610">
          <cell r="G610"/>
          <cell r="H610"/>
        </row>
        <row r="611">
          <cell r="G611"/>
          <cell r="H611"/>
        </row>
        <row r="612">
          <cell r="G612"/>
          <cell r="H612"/>
        </row>
        <row r="613">
          <cell r="G613"/>
          <cell r="H613"/>
        </row>
        <row r="614">
          <cell r="G614"/>
          <cell r="H614"/>
        </row>
        <row r="615">
          <cell r="G615"/>
          <cell r="H615"/>
        </row>
        <row r="616">
          <cell r="G616"/>
          <cell r="H616"/>
        </row>
        <row r="617">
          <cell r="G617"/>
          <cell r="H617"/>
        </row>
        <row r="618">
          <cell r="G618"/>
          <cell r="H618"/>
        </row>
        <row r="619">
          <cell r="G619"/>
          <cell r="H619"/>
        </row>
        <row r="620">
          <cell r="G620"/>
          <cell r="H620"/>
        </row>
        <row r="621">
          <cell r="G621"/>
          <cell r="H621"/>
        </row>
        <row r="622">
          <cell r="G622"/>
          <cell r="H622"/>
        </row>
        <row r="623">
          <cell r="G623"/>
          <cell r="H623"/>
        </row>
        <row r="624">
          <cell r="G624"/>
          <cell r="H624"/>
        </row>
        <row r="625">
          <cell r="G625"/>
          <cell r="H625"/>
        </row>
        <row r="626">
          <cell r="G626"/>
          <cell r="H626"/>
        </row>
        <row r="627">
          <cell r="G627"/>
          <cell r="H627"/>
        </row>
        <row r="628">
          <cell r="G628"/>
          <cell r="H628"/>
        </row>
        <row r="629">
          <cell r="G629"/>
          <cell r="H629"/>
        </row>
        <row r="630">
          <cell r="G630"/>
          <cell r="H630"/>
        </row>
        <row r="631">
          <cell r="G631"/>
          <cell r="H631"/>
        </row>
        <row r="632">
          <cell r="G632"/>
          <cell r="H632"/>
        </row>
        <row r="633">
          <cell r="G633"/>
          <cell r="H633"/>
        </row>
        <row r="634">
          <cell r="G634"/>
          <cell r="H634"/>
        </row>
        <row r="635">
          <cell r="G635"/>
          <cell r="H635"/>
        </row>
        <row r="636">
          <cell r="G636"/>
          <cell r="H636"/>
        </row>
        <row r="637">
          <cell r="G637"/>
          <cell r="H637"/>
        </row>
        <row r="638">
          <cell r="G638"/>
          <cell r="H638"/>
        </row>
        <row r="639">
          <cell r="G639"/>
          <cell r="H639"/>
        </row>
        <row r="640">
          <cell r="G640"/>
          <cell r="H640"/>
        </row>
        <row r="641">
          <cell r="G641"/>
          <cell r="H641"/>
        </row>
        <row r="642">
          <cell r="G642"/>
          <cell r="H642"/>
        </row>
        <row r="643">
          <cell r="G643"/>
          <cell r="H643"/>
        </row>
        <row r="644">
          <cell r="G644"/>
          <cell r="H644"/>
        </row>
        <row r="645">
          <cell r="G645"/>
          <cell r="H645"/>
        </row>
        <row r="646">
          <cell r="G646"/>
          <cell r="H646"/>
        </row>
        <row r="647">
          <cell r="G647"/>
          <cell r="H647"/>
        </row>
        <row r="648">
          <cell r="G648"/>
          <cell r="H648"/>
        </row>
        <row r="649">
          <cell r="G649"/>
          <cell r="H649"/>
        </row>
        <row r="650">
          <cell r="G650"/>
          <cell r="H650"/>
        </row>
        <row r="651">
          <cell r="G651"/>
          <cell r="H651"/>
        </row>
        <row r="652">
          <cell r="G652"/>
          <cell r="H652"/>
        </row>
        <row r="653">
          <cell r="G653"/>
          <cell r="H653"/>
        </row>
        <row r="654">
          <cell r="G654"/>
          <cell r="H654"/>
        </row>
        <row r="655">
          <cell r="G655"/>
          <cell r="H655"/>
        </row>
        <row r="656">
          <cell r="G656"/>
          <cell r="H656"/>
        </row>
        <row r="657">
          <cell r="G657"/>
          <cell r="H657"/>
        </row>
        <row r="658">
          <cell r="G658"/>
          <cell r="H658"/>
        </row>
        <row r="659">
          <cell r="G659"/>
          <cell r="H659"/>
        </row>
        <row r="660">
          <cell r="G660"/>
          <cell r="H660"/>
        </row>
        <row r="661">
          <cell r="G661"/>
          <cell r="H661"/>
        </row>
        <row r="662">
          <cell r="G662"/>
          <cell r="H662"/>
        </row>
        <row r="663">
          <cell r="G663"/>
          <cell r="H663"/>
        </row>
        <row r="664">
          <cell r="G664"/>
          <cell r="H664"/>
        </row>
        <row r="665">
          <cell r="G665"/>
          <cell r="H665"/>
        </row>
        <row r="666">
          <cell r="G666"/>
          <cell r="H666"/>
        </row>
        <row r="667">
          <cell r="G667"/>
          <cell r="H667"/>
        </row>
        <row r="668">
          <cell r="G668"/>
          <cell r="H668"/>
        </row>
        <row r="669">
          <cell r="G669"/>
          <cell r="H669"/>
        </row>
        <row r="670">
          <cell r="G670"/>
          <cell r="H670"/>
        </row>
        <row r="671">
          <cell r="G671"/>
          <cell r="H671"/>
        </row>
        <row r="672">
          <cell r="G672"/>
          <cell r="H672"/>
        </row>
        <row r="673">
          <cell r="G673"/>
          <cell r="H673"/>
        </row>
        <row r="674">
          <cell r="G674"/>
          <cell r="H674"/>
        </row>
        <row r="675">
          <cell r="G675"/>
          <cell r="H675"/>
        </row>
        <row r="676">
          <cell r="G676"/>
          <cell r="H676"/>
        </row>
        <row r="677">
          <cell r="G677"/>
          <cell r="H677"/>
        </row>
        <row r="678">
          <cell r="G678"/>
          <cell r="H678"/>
        </row>
        <row r="679">
          <cell r="G679"/>
          <cell r="H679"/>
        </row>
        <row r="680">
          <cell r="G680"/>
          <cell r="H680"/>
        </row>
        <row r="681">
          <cell r="G681"/>
          <cell r="H681"/>
        </row>
        <row r="682">
          <cell r="G682"/>
          <cell r="H682"/>
        </row>
        <row r="683">
          <cell r="G683"/>
          <cell r="H683"/>
        </row>
        <row r="684">
          <cell r="G684"/>
          <cell r="H684"/>
        </row>
        <row r="685">
          <cell r="G685"/>
          <cell r="H685"/>
        </row>
        <row r="686">
          <cell r="G686"/>
          <cell r="H686"/>
        </row>
        <row r="687">
          <cell r="G687"/>
          <cell r="H687"/>
        </row>
        <row r="688">
          <cell r="G688"/>
          <cell r="H688"/>
        </row>
        <row r="689">
          <cell r="G689"/>
          <cell r="H689"/>
        </row>
        <row r="690">
          <cell r="G690"/>
          <cell r="H690"/>
        </row>
        <row r="691">
          <cell r="G691"/>
          <cell r="H691"/>
        </row>
        <row r="692">
          <cell r="G692"/>
          <cell r="H692"/>
        </row>
        <row r="693">
          <cell r="G693"/>
          <cell r="H693"/>
        </row>
        <row r="694">
          <cell r="G694"/>
          <cell r="H694"/>
        </row>
        <row r="695">
          <cell r="G695"/>
          <cell r="H695"/>
        </row>
        <row r="696">
          <cell r="G696"/>
          <cell r="H696"/>
        </row>
        <row r="697">
          <cell r="G697"/>
          <cell r="H697"/>
        </row>
        <row r="698">
          <cell r="G698"/>
          <cell r="H698"/>
        </row>
        <row r="699">
          <cell r="G699"/>
          <cell r="H699"/>
        </row>
        <row r="700">
          <cell r="G700"/>
          <cell r="H700"/>
        </row>
        <row r="701">
          <cell r="G701"/>
          <cell r="H701"/>
        </row>
        <row r="702">
          <cell r="G702"/>
          <cell r="H702"/>
        </row>
        <row r="703">
          <cell r="G703"/>
          <cell r="H703"/>
        </row>
        <row r="704">
          <cell r="G704"/>
          <cell r="H704"/>
        </row>
        <row r="705">
          <cell r="G705"/>
          <cell r="H705"/>
        </row>
        <row r="706">
          <cell r="G706"/>
          <cell r="H706"/>
        </row>
        <row r="707">
          <cell r="G707"/>
          <cell r="H707"/>
        </row>
        <row r="708">
          <cell r="G708"/>
          <cell r="H708"/>
        </row>
        <row r="709">
          <cell r="G709"/>
          <cell r="H709"/>
        </row>
        <row r="710">
          <cell r="G710"/>
          <cell r="H710"/>
        </row>
        <row r="711">
          <cell r="G711"/>
          <cell r="H711"/>
        </row>
        <row r="712">
          <cell r="G712"/>
          <cell r="H712"/>
        </row>
        <row r="713">
          <cell r="G713"/>
          <cell r="H713"/>
        </row>
        <row r="714">
          <cell r="G714"/>
          <cell r="H714"/>
        </row>
        <row r="715">
          <cell r="G715"/>
          <cell r="H715"/>
        </row>
        <row r="716">
          <cell r="G716"/>
          <cell r="H716"/>
        </row>
        <row r="717">
          <cell r="G717"/>
          <cell r="H717"/>
        </row>
        <row r="718">
          <cell r="G718"/>
          <cell r="H718"/>
        </row>
        <row r="719">
          <cell r="G719"/>
          <cell r="H719"/>
        </row>
        <row r="720">
          <cell r="G720"/>
          <cell r="H720"/>
        </row>
        <row r="721">
          <cell r="G721"/>
          <cell r="H721"/>
        </row>
        <row r="722">
          <cell r="G722"/>
          <cell r="H722"/>
        </row>
        <row r="723">
          <cell r="G723"/>
          <cell r="H723"/>
        </row>
        <row r="724">
          <cell r="G724"/>
          <cell r="H724"/>
        </row>
        <row r="725">
          <cell r="G725"/>
          <cell r="H725"/>
        </row>
        <row r="726">
          <cell r="G726"/>
          <cell r="H726"/>
        </row>
        <row r="727">
          <cell r="G727"/>
          <cell r="H727"/>
        </row>
        <row r="728">
          <cell r="G728"/>
          <cell r="H728"/>
        </row>
        <row r="729">
          <cell r="G729"/>
          <cell r="H729"/>
        </row>
        <row r="730">
          <cell r="G730"/>
          <cell r="H730"/>
        </row>
        <row r="731">
          <cell r="G731"/>
          <cell r="H731"/>
        </row>
        <row r="732">
          <cell r="G732"/>
          <cell r="H732"/>
        </row>
        <row r="733">
          <cell r="G733"/>
          <cell r="H733"/>
        </row>
        <row r="734">
          <cell r="G734"/>
          <cell r="H734"/>
        </row>
        <row r="735">
          <cell r="G735"/>
          <cell r="H735"/>
        </row>
        <row r="736">
          <cell r="G736"/>
          <cell r="H736"/>
        </row>
        <row r="737">
          <cell r="G737"/>
          <cell r="H737"/>
        </row>
        <row r="738">
          <cell r="G738"/>
          <cell r="H738"/>
        </row>
        <row r="739">
          <cell r="G739"/>
          <cell r="H739"/>
        </row>
        <row r="740">
          <cell r="G740"/>
          <cell r="H740"/>
        </row>
        <row r="741">
          <cell r="G741"/>
          <cell r="H741"/>
        </row>
        <row r="742">
          <cell r="G742"/>
          <cell r="H742"/>
        </row>
        <row r="743">
          <cell r="G743"/>
          <cell r="H743"/>
        </row>
        <row r="744">
          <cell r="G744"/>
          <cell r="H744"/>
        </row>
        <row r="745">
          <cell r="G745"/>
          <cell r="H745"/>
        </row>
        <row r="746">
          <cell r="G746"/>
          <cell r="H746"/>
        </row>
        <row r="747">
          <cell r="G747"/>
          <cell r="H747"/>
        </row>
        <row r="748">
          <cell r="G748"/>
          <cell r="H748"/>
        </row>
        <row r="749">
          <cell r="G749"/>
          <cell r="H749"/>
        </row>
        <row r="750">
          <cell r="G750"/>
          <cell r="H750"/>
        </row>
        <row r="751">
          <cell r="G751"/>
          <cell r="H751"/>
        </row>
        <row r="752">
          <cell r="G752"/>
          <cell r="H752"/>
        </row>
        <row r="753">
          <cell r="G753"/>
          <cell r="H753"/>
        </row>
        <row r="754">
          <cell r="G754"/>
          <cell r="H754"/>
        </row>
        <row r="755">
          <cell r="G755"/>
          <cell r="H755"/>
        </row>
        <row r="756">
          <cell r="G756"/>
          <cell r="H756"/>
        </row>
        <row r="757">
          <cell r="G757"/>
          <cell r="H757"/>
        </row>
        <row r="758">
          <cell r="G758"/>
          <cell r="H758"/>
        </row>
        <row r="759">
          <cell r="G759"/>
          <cell r="H759"/>
        </row>
        <row r="760">
          <cell r="G760"/>
          <cell r="H760"/>
        </row>
        <row r="761">
          <cell r="G761"/>
          <cell r="H761"/>
        </row>
        <row r="762">
          <cell r="G762"/>
          <cell r="H762"/>
        </row>
        <row r="763">
          <cell r="G763"/>
          <cell r="H763"/>
        </row>
        <row r="764">
          <cell r="G764"/>
          <cell r="H764"/>
        </row>
        <row r="765">
          <cell r="G765"/>
          <cell r="H765"/>
        </row>
        <row r="766">
          <cell r="G766"/>
          <cell r="H766"/>
        </row>
        <row r="767">
          <cell r="G767"/>
          <cell r="H767"/>
        </row>
        <row r="768">
          <cell r="G768"/>
          <cell r="H768"/>
        </row>
        <row r="769">
          <cell r="G769"/>
          <cell r="H769"/>
        </row>
        <row r="770">
          <cell r="G770"/>
          <cell r="H770"/>
        </row>
        <row r="771">
          <cell r="G771"/>
          <cell r="H771"/>
        </row>
        <row r="772">
          <cell r="G772"/>
          <cell r="H772"/>
        </row>
        <row r="773">
          <cell r="G773"/>
          <cell r="H773"/>
        </row>
        <row r="774">
          <cell r="G774"/>
          <cell r="H774"/>
        </row>
        <row r="775">
          <cell r="G775"/>
          <cell r="H775"/>
        </row>
        <row r="776">
          <cell r="G776"/>
          <cell r="H776"/>
        </row>
        <row r="777">
          <cell r="G777"/>
          <cell r="H777"/>
        </row>
        <row r="778">
          <cell r="G778"/>
          <cell r="H778"/>
        </row>
        <row r="779">
          <cell r="G779"/>
          <cell r="H779"/>
        </row>
        <row r="780">
          <cell r="G780"/>
          <cell r="H780"/>
        </row>
        <row r="781">
          <cell r="G781"/>
          <cell r="H781"/>
        </row>
        <row r="782">
          <cell r="G782"/>
          <cell r="H782"/>
        </row>
        <row r="783">
          <cell r="G783"/>
          <cell r="H783"/>
        </row>
        <row r="784">
          <cell r="G784"/>
          <cell r="H784"/>
        </row>
        <row r="785">
          <cell r="G785"/>
          <cell r="H785"/>
        </row>
        <row r="786">
          <cell r="G786"/>
          <cell r="H786"/>
        </row>
        <row r="787">
          <cell r="G787"/>
          <cell r="H787"/>
        </row>
        <row r="788">
          <cell r="G788"/>
          <cell r="H788"/>
        </row>
        <row r="789">
          <cell r="G789"/>
          <cell r="H789"/>
        </row>
        <row r="790">
          <cell r="G790"/>
          <cell r="H790"/>
        </row>
        <row r="791">
          <cell r="G791"/>
          <cell r="H791"/>
        </row>
        <row r="792">
          <cell r="G792"/>
          <cell r="H792"/>
        </row>
        <row r="793">
          <cell r="G793"/>
          <cell r="H793"/>
        </row>
        <row r="794">
          <cell r="G794"/>
          <cell r="H794"/>
        </row>
        <row r="795">
          <cell r="G795"/>
          <cell r="H795"/>
        </row>
        <row r="796">
          <cell r="G796"/>
          <cell r="H796"/>
        </row>
        <row r="797">
          <cell r="G797"/>
          <cell r="H797"/>
        </row>
        <row r="798">
          <cell r="G798"/>
          <cell r="H798"/>
        </row>
        <row r="799">
          <cell r="G799"/>
          <cell r="H799"/>
        </row>
        <row r="800">
          <cell r="G800"/>
          <cell r="H800"/>
        </row>
        <row r="801">
          <cell r="G801"/>
          <cell r="H801"/>
        </row>
        <row r="802">
          <cell r="G802"/>
          <cell r="H802"/>
        </row>
        <row r="803">
          <cell r="G803"/>
          <cell r="H803"/>
        </row>
        <row r="804">
          <cell r="G804"/>
          <cell r="H804"/>
        </row>
        <row r="805">
          <cell r="G805"/>
          <cell r="H805"/>
        </row>
        <row r="806">
          <cell r="G806"/>
          <cell r="H806"/>
        </row>
        <row r="807">
          <cell r="G807"/>
          <cell r="H807"/>
        </row>
        <row r="808">
          <cell r="G808"/>
          <cell r="H808"/>
        </row>
        <row r="809">
          <cell r="G809"/>
          <cell r="H809"/>
        </row>
        <row r="810">
          <cell r="G810"/>
          <cell r="H810"/>
        </row>
        <row r="811">
          <cell r="G811"/>
          <cell r="H811"/>
        </row>
        <row r="812">
          <cell r="G812"/>
          <cell r="H812"/>
        </row>
        <row r="813">
          <cell r="G813"/>
          <cell r="H813"/>
        </row>
        <row r="814">
          <cell r="G814"/>
          <cell r="H814"/>
        </row>
        <row r="815">
          <cell r="G815"/>
          <cell r="H815"/>
        </row>
        <row r="816">
          <cell r="G816"/>
          <cell r="H816"/>
        </row>
        <row r="817">
          <cell r="G817"/>
          <cell r="H817"/>
        </row>
        <row r="818">
          <cell r="G818"/>
          <cell r="H818"/>
        </row>
        <row r="819">
          <cell r="G819"/>
          <cell r="H819"/>
        </row>
        <row r="820">
          <cell r="G820"/>
          <cell r="H820"/>
        </row>
        <row r="821">
          <cell r="G821"/>
          <cell r="H821"/>
        </row>
        <row r="822">
          <cell r="G822"/>
          <cell r="H822"/>
        </row>
        <row r="823">
          <cell r="G823"/>
          <cell r="H823"/>
        </row>
        <row r="824">
          <cell r="G824"/>
          <cell r="H824"/>
        </row>
        <row r="825">
          <cell r="G825"/>
          <cell r="H825"/>
        </row>
        <row r="826">
          <cell r="G826"/>
          <cell r="H826"/>
        </row>
        <row r="827">
          <cell r="G827"/>
          <cell r="H827"/>
        </row>
        <row r="828">
          <cell r="G828"/>
          <cell r="H828"/>
        </row>
        <row r="829">
          <cell r="G829"/>
          <cell r="H829"/>
        </row>
        <row r="830">
          <cell r="G830"/>
          <cell r="H830"/>
        </row>
        <row r="831">
          <cell r="G831"/>
          <cell r="H831"/>
        </row>
        <row r="832">
          <cell r="G832"/>
          <cell r="H832"/>
        </row>
        <row r="833">
          <cell r="G833"/>
          <cell r="H833"/>
        </row>
        <row r="834">
          <cell r="G834"/>
          <cell r="H834"/>
        </row>
        <row r="835">
          <cell r="G835"/>
          <cell r="H835"/>
        </row>
        <row r="836">
          <cell r="G836"/>
          <cell r="H836"/>
        </row>
        <row r="837">
          <cell r="G837"/>
          <cell r="H837"/>
        </row>
        <row r="838">
          <cell r="G838"/>
          <cell r="H838"/>
        </row>
        <row r="839">
          <cell r="G839"/>
          <cell r="H839"/>
        </row>
        <row r="840">
          <cell r="G840"/>
          <cell r="H840"/>
        </row>
        <row r="841">
          <cell r="G841"/>
          <cell r="H841"/>
        </row>
        <row r="842">
          <cell r="G842"/>
          <cell r="H842"/>
        </row>
        <row r="843">
          <cell r="G843"/>
          <cell r="H843"/>
        </row>
        <row r="844">
          <cell r="G844"/>
          <cell r="H844"/>
        </row>
        <row r="845">
          <cell r="G845"/>
          <cell r="H845"/>
        </row>
        <row r="846">
          <cell r="G846"/>
          <cell r="H846"/>
        </row>
        <row r="847">
          <cell r="G847"/>
          <cell r="H847"/>
        </row>
        <row r="848">
          <cell r="G848"/>
          <cell r="H848"/>
        </row>
        <row r="849">
          <cell r="G849"/>
          <cell r="H849"/>
        </row>
        <row r="850">
          <cell r="G850"/>
          <cell r="H850"/>
        </row>
        <row r="851">
          <cell r="G851"/>
          <cell r="H851"/>
        </row>
        <row r="852">
          <cell r="G852"/>
          <cell r="H852"/>
        </row>
        <row r="853">
          <cell r="G853"/>
          <cell r="H853"/>
        </row>
        <row r="854">
          <cell r="G854"/>
          <cell r="H854"/>
        </row>
        <row r="855">
          <cell r="G855"/>
          <cell r="H855"/>
        </row>
        <row r="856">
          <cell r="G856"/>
          <cell r="H856"/>
        </row>
        <row r="857">
          <cell r="G857"/>
          <cell r="H857"/>
        </row>
        <row r="858">
          <cell r="G858"/>
          <cell r="H858"/>
        </row>
        <row r="859">
          <cell r="G859"/>
          <cell r="H859"/>
        </row>
        <row r="860">
          <cell r="G860"/>
          <cell r="H860"/>
        </row>
        <row r="861">
          <cell r="G861"/>
          <cell r="H861"/>
        </row>
        <row r="862">
          <cell r="G862"/>
          <cell r="H862"/>
        </row>
        <row r="863">
          <cell r="G863"/>
          <cell r="H863"/>
        </row>
        <row r="864">
          <cell r="G864"/>
          <cell r="H864"/>
        </row>
        <row r="865">
          <cell r="G865"/>
          <cell r="H865"/>
        </row>
        <row r="866">
          <cell r="G866"/>
          <cell r="H866"/>
        </row>
        <row r="867">
          <cell r="G867"/>
          <cell r="H867"/>
        </row>
        <row r="868">
          <cell r="G868"/>
          <cell r="H868"/>
        </row>
        <row r="869">
          <cell r="G869"/>
          <cell r="H869"/>
        </row>
        <row r="870">
          <cell r="G870"/>
          <cell r="H870"/>
        </row>
        <row r="871">
          <cell r="G871"/>
          <cell r="H871"/>
        </row>
        <row r="872">
          <cell r="G872"/>
          <cell r="H872"/>
        </row>
        <row r="873">
          <cell r="G873"/>
          <cell r="H873"/>
        </row>
        <row r="874">
          <cell r="G874"/>
          <cell r="H874"/>
        </row>
        <row r="875">
          <cell r="G875"/>
          <cell r="H875"/>
        </row>
        <row r="876">
          <cell r="G876"/>
          <cell r="H876"/>
        </row>
        <row r="877">
          <cell r="G877"/>
          <cell r="H877"/>
        </row>
        <row r="878">
          <cell r="G878"/>
          <cell r="H878"/>
        </row>
        <row r="879">
          <cell r="G879"/>
          <cell r="H879"/>
        </row>
        <row r="880">
          <cell r="G880"/>
          <cell r="H880"/>
        </row>
        <row r="881">
          <cell r="G881"/>
          <cell r="H881"/>
        </row>
        <row r="882">
          <cell r="G882"/>
          <cell r="H882"/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1"/>
  </sheetPr>
  <dimension ref="B2:F23"/>
  <sheetViews>
    <sheetView showGridLines="0" workbookViewId="0">
      <selection activeCell="C5" sqref="C5"/>
    </sheetView>
  </sheetViews>
  <sheetFormatPr defaultColWidth="8.83203125" defaultRowHeight="17" x14ac:dyDescent="0.45"/>
  <cols>
    <col min="2" max="2" width="13" bestFit="1" customWidth="1"/>
    <col min="3" max="3" width="6" bestFit="1" customWidth="1"/>
    <col min="4" max="4" width="2" customWidth="1"/>
    <col min="5" max="5" width="12.33203125" customWidth="1"/>
    <col min="6" max="6" width="7.33203125" bestFit="1" customWidth="1"/>
  </cols>
  <sheetData>
    <row r="2" spans="2:6" x14ac:dyDescent="0.45">
      <c r="B2" s="3" t="s">
        <v>0</v>
      </c>
      <c r="C2" s="3" t="s">
        <v>1</v>
      </c>
      <c r="D2" s="1"/>
      <c r="E2" s="3" t="s">
        <v>2</v>
      </c>
      <c r="F2" s="3" t="s">
        <v>1</v>
      </c>
    </row>
    <row r="3" spans="2:6" x14ac:dyDescent="0.45">
      <c r="B3" s="4" t="s">
        <v>3</v>
      </c>
      <c r="C3" s="5">
        <v>2500</v>
      </c>
      <c r="D3" s="1"/>
      <c r="E3" s="4" t="s">
        <v>4</v>
      </c>
      <c r="F3" s="6">
        <v>2000</v>
      </c>
    </row>
    <row r="4" spans="2:6" x14ac:dyDescent="0.45">
      <c r="B4" s="4" t="s">
        <v>5</v>
      </c>
      <c r="C4" s="5">
        <v>100</v>
      </c>
      <c r="D4" s="1"/>
      <c r="E4" s="4" t="s">
        <v>6</v>
      </c>
      <c r="F4" s="6">
        <v>2500</v>
      </c>
    </row>
    <row r="5" spans="2:6" x14ac:dyDescent="0.45">
      <c r="B5" s="4" t="s">
        <v>7</v>
      </c>
      <c r="C5" s="5">
        <v>3000</v>
      </c>
      <c r="D5" s="1"/>
      <c r="E5" s="4" t="s">
        <v>8</v>
      </c>
      <c r="F5" s="6">
        <v>2000</v>
      </c>
    </row>
    <row r="6" spans="2:6" x14ac:dyDescent="0.45">
      <c r="B6" s="4" t="s">
        <v>9</v>
      </c>
      <c r="C6" s="5">
        <v>3500</v>
      </c>
      <c r="D6" s="1"/>
      <c r="E6" s="4" t="s">
        <v>10</v>
      </c>
      <c r="F6" s="6">
        <v>3000</v>
      </c>
    </row>
    <row r="7" spans="2:6" x14ac:dyDescent="0.45">
      <c r="B7" s="4" t="s">
        <v>11</v>
      </c>
      <c r="C7" s="5">
        <v>4000</v>
      </c>
      <c r="D7" s="1"/>
      <c r="E7" s="9" t="s">
        <v>12</v>
      </c>
      <c r="F7" s="44">
        <v>3000</v>
      </c>
    </row>
    <row r="8" spans="2:6" x14ac:dyDescent="0.45">
      <c r="B8" s="4" t="s">
        <v>13</v>
      </c>
      <c r="C8" s="5">
        <v>3000</v>
      </c>
      <c r="D8" s="1"/>
      <c r="E8" s="9"/>
      <c r="F8" s="44"/>
    </row>
    <row r="9" spans="2:6" x14ac:dyDescent="0.45">
      <c r="B9" s="4" t="s">
        <v>14</v>
      </c>
      <c r="C9" s="5">
        <v>500</v>
      </c>
      <c r="D9" s="1"/>
      <c r="E9" s="9"/>
      <c r="F9" s="7"/>
    </row>
    <row r="10" spans="2:6" x14ac:dyDescent="0.45">
      <c r="B10" s="4"/>
      <c r="C10" s="5"/>
    </row>
    <row r="11" spans="2:6" x14ac:dyDescent="0.45">
      <c r="B11" s="1"/>
    </row>
    <row r="12" spans="2:6" x14ac:dyDescent="0.45">
      <c r="B12" s="1"/>
    </row>
    <row r="13" spans="2:6" x14ac:dyDescent="0.45">
      <c r="B13" s="1"/>
    </row>
    <row r="14" spans="2:6" x14ac:dyDescent="0.45">
      <c r="B14" s="1"/>
    </row>
    <row r="15" spans="2:6" x14ac:dyDescent="0.45">
      <c r="B15" s="1"/>
    </row>
    <row r="16" spans="2:6" x14ac:dyDescent="0.45">
      <c r="B16" s="1"/>
    </row>
    <row r="17" spans="2:4" x14ac:dyDescent="0.45">
      <c r="B17" s="1"/>
    </row>
    <row r="18" spans="2:4" x14ac:dyDescent="0.45">
      <c r="B18" s="1"/>
    </row>
    <row r="19" spans="2:4" x14ac:dyDescent="0.45">
      <c r="B19" s="1"/>
      <c r="C19" s="1"/>
      <c r="D19" s="2"/>
    </row>
    <row r="20" spans="2:4" x14ac:dyDescent="0.45">
      <c r="B20" s="1"/>
      <c r="C20" s="1"/>
      <c r="D20" s="2"/>
    </row>
    <row r="21" spans="2:4" x14ac:dyDescent="0.45">
      <c r="B21" s="1"/>
      <c r="C21" s="1"/>
      <c r="D21" s="2"/>
    </row>
    <row r="22" spans="2:4" x14ac:dyDescent="0.45">
      <c r="B22" s="1"/>
      <c r="C22" s="1"/>
      <c r="D22" s="2"/>
    </row>
    <row r="23" spans="2:4" x14ac:dyDescent="0.45">
      <c r="B23" s="1"/>
    </row>
  </sheetData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>
    <tabColor rgb="FFC00000"/>
  </sheetPr>
  <dimension ref="A1:Y165"/>
  <sheetViews>
    <sheetView showGridLines="0" tabSelected="1" zoomScale="70" zoomScaleNormal="70" workbookViewId="0">
      <pane ySplit="5" topLeftCell="A78" activePane="bottomLeft" state="frozen"/>
      <selection pane="bottomLeft" activeCell="A83" sqref="A83:XFD83"/>
    </sheetView>
  </sheetViews>
  <sheetFormatPr defaultColWidth="9" defaultRowHeight="17" outlineLevelCol="1" x14ac:dyDescent="0.45"/>
  <cols>
    <col min="1" max="3" width="9" style="10" customWidth="1" outlineLevel="1"/>
    <col min="4" max="4" width="3" style="10" customWidth="1"/>
    <col min="5" max="5" width="11.5" style="10" bestFit="1" customWidth="1"/>
    <col min="6" max="6" width="10" style="36" customWidth="1"/>
    <col min="7" max="7" width="9" style="10" customWidth="1"/>
    <col min="8" max="12" width="10" style="10" bestFit="1" customWidth="1"/>
    <col min="13" max="13" width="2.1640625" style="10" customWidth="1"/>
    <col min="14" max="14" width="10" style="10" bestFit="1" customWidth="1"/>
    <col min="15" max="16" width="9" style="10" customWidth="1"/>
    <col min="17" max="25" width="8.5" customWidth="1"/>
    <col min="26" max="29" width="9" style="10" customWidth="1"/>
    <col min="30" max="16384" width="9" style="10"/>
  </cols>
  <sheetData>
    <row r="1" spans="1:16" x14ac:dyDescent="0.45">
      <c r="A1" s="10" t="s">
        <v>15</v>
      </c>
      <c r="B1" s="10" t="s">
        <v>148</v>
      </c>
      <c r="G1" s="10">
        <v>4</v>
      </c>
    </row>
    <row r="2" spans="1:16" s="12" customFormat="1" ht="17.5" customHeight="1" thickBot="1" x14ac:dyDescent="0.5">
      <c r="A2" s="13">
        <v>5</v>
      </c>
      <c r="B2" s="13">
        <v>3000</v>
      </c>
      <c r="E2" s="40" t="s">
        <v>149</v>
      </c>
      <c r="F2" s="43" t="s">
        <v>150</v>
      </c>
      <c r="G2" s="45"/>
      <c r="H2" s="10"/>
      <c r="I2" s="10"/>
      <c r="J2" s="10"/>
      <c r="K2" s="10"/>
      <c r="L2" s="10"/>
      <c r="M2" s="10"/>
      <c r="N2" s="10"/>
      <c r="O2" s="10"/>
      <c r="P2" s="10"/>
    </row>
    <row r="3" spans="1:16" s="12" customFormat="1" ht="17.5" customHeight="1" thickBot="1" x14ac:dyDescent="0.5">
      <c r="E3" s="121" t="s">
        <v>16</v>
      </c>
      <c r="F3" s="123" t="s">
        <v>151</v>
      </c>
      <c r="G3" s="22"/>
      <c r="H3" s="22"/>
      <c r="I3" s="22"/>
      <c r="J3" s="23"/>
      <c r="K3" s="23"/>
      <c r="L3" s="25"/>
    </row>
    <row r="4" spans="1:16" s="12" customFormat="1" x14ac:dyDescent="0.45">
      <c r="E4" s="122"/>
      <c r="F4" s="124"/>
      <c r="G4" s="21" t="s">
        <v>152</v>
      </c>
      <c r="H4" s="22"/>
      <c r="I4" s="22"/>
      <c r="J4" s="23" t="s">
        <v>150</v>
      </c>
      <c r="K4" s="24" t="s">
        <v>153</v>
      </c>
      <c r="L4" s="25" t="s">
        <v>154</v>
      </c>
      <c r="N4" s="38" t="s">
        <v>155</v>
      </c>
    </row>
    <row r="5" spans="1:16" x14ac:dyDescent="0.45">
      <c r="E5" s="122"/>
      <c r="F5" s="125"/>
      <c r="G5" s="42"/>
      <c r="H5" s="26" t="s">
        <v>156</v>
      </c>
      <c r="I5" s="27" t="s">
        <v>126</v>
      </c>
      <c r="J5" s="28" t="s">
        <v>157</v>
      </c>
      <c r="K5" s="29" t="s">
        <v>158</v>
      </c>
      <c r="L5" s="30" t="s">
        <v>159</v>
      </c>
      <c r="M5" s="12"/>
      <c r="N5" s="31" t="s">
        <v>160</v>
      </c>
      <c r="O5" s="12"/>
      <c r="P5" s="12"/>
    </row>
    <row r="6" spans="1:16" x14ac:dyDescent="0.45">
      <c r="E6" s="34" t="s">
        <v>74</v>
      </c>
      <c r="F6" s="37">
        <v>0</v>
      </c>
      <c r="G6" s="32"/>
      <c r="H6" s="15">
        <v>13700</v>
      </c>
      <c r="I6" s="11">
        <v>42000</v>
      </c>
      <c r="J6" s="14">
        <v>55700</v>
      </c>
      <c r="K6" s="19">
        <v>24000</v>
      </c>
      <c r="L6" s="16">
        <v>0</v>
      </c>
      <c r="N6" s="32">
        <v>47300</v>
      </c>
    </row>
    <row r="7" spans="1:16" x14ac:dyDescent="0.45">
      <c r="E7" s="34" t="s">
        <v>75</v>
      </c>
      <c r="F7" s="37">
        <v>0</v>
      </c>
      <c r="G7" s="32"/>
      <c r="H7" s="15">
        <v>10500</v>
      </c>
      <c r="I7" s="11">
        <v>24000</v>
      </c>
      <c r="J7" s="14">
        <v>34500</v>
      </c>
      <c r="K7" s="19">
        <v>36000</v>
      </c>
      <c r="L7" s="16">
        <v>0</v>
      </c>
      <c r="N7" s="32">
        <v>193000</v>
      </c>
    </row>
    <row r="8" spans="1:16" x14ac:dyDescent="0.45">
      <c r="E8" s="34" t="s">
        <v>73</v>
      </c>
      <c r="F8" s="37">
        <v>0</v>
      </c>
      <c r="G8" s="32"/>
      <c r="H8" s="15">
        <v>24000</v>
      </c>
      <c r="I8" s="11">
        <v>33000</v>
      </c>
      <c r="J8" s="14">
        <v>57000</v>
      </c>
      <c r="K8" s="19">
        <v>51000</v>
      </c>
      <c r="L8" s="16">
        <v>0</v>
      </c>
      <c r="N8" s="32">
        <v>60000</v>
      </c>
    </row>
    <row r="9" spans="1:16" x14ac:dyDescent="0.45">
      <c r="E9" s="34" t="s">
        <v>76</v>
      </c>
      <c r="F9" s="37">
        <v>0</v>
      </c>
      <c r="G9" s="32"/>
      <c r="H9" s="15">
        <v>4000</v>
      </c>
      <c r="I9" s="11">
        <v>3000</v>
      </c>
      <c r="J9" s="14">
        <v>7000</v>
      </c>
      <c r="K9" s="19">
        <v>6000</v>
      </c>
      <c r="L9" s="16">
        <v>0</v>
      </c>
      <c r="N9" s="32">
        <v>201000</v>
      </c>
    </row>
    <row r="10" spans="1:16" x14ac:dyDescent="0.45">
      <c r="E10" s="34" t="s">
        <v>161</v>
      </c>
      <c r="F10" s="37">
        <v>0</v>
      </c>
      <c r="G10" s="32"/>
      <c r="H10" s="15">
        <v>0</v>
      </c>
      <c r="I10" s="11">
        <v>0</v>
      </c>
      <c r="J10" s="14">
        <v>0</v>
      </c>
      <c r="K10" s="19">
        <v>0</v>
      </c>
      <c r="L10" s="16">
        <v>0</v>
      </c>
      <c r="N10" s="32">
        <v>6000</v>
      </c>
    </row>
    <row r="11" spans="1:16" x14ac:dyDescent="0.45">
      <c r="E11" s="34" t="s">
        <v>162</v>
      </c>
      <c r="F11" s="37">
        <v>0</v>
      </c>
      <c r="G11" s="32"/>
      <c r="H11" s="15">
        <v>0</v>
      </c>
      <c r="I11" s="11">
        <v>0</v>
      </c>
      <c r="J11" s="14">
        <v>0</v>
      </c>
      <c r="K11" s="19">
        <v>0</v>
      </c>
      <c r="L11" s="16">
        <v>0</v>
      </c>
      <c r="N11" s="32">
        <v>3000</v>
      </c>
    </row>
    <row r="12" spans="1:16" x14ac:dyDescent="0.45">
      <c r="E12" s="34" t="s">
        <v>77</v>
      </c>
      <c r="F12" s="37">
        <v>0</v>
      </c>
      <c r="G12" s="32"/>
      <c r="H12" s="15">
        <v>11500</v>
      </c>
      <c r="I12" s="11">
        <v>0</v>
      </c>
      <c r="J12" s="14">
        <v>11500</v>
      </c>
      <c r="K12" s="19">
        <v>6000</v>
      </c>
      <c r="L12" s="16">
        <v>0</v>
      </c>
      <c r="N12" s="32">
        <v>29500</v>
      </c>
    </row>
    <row r="13" spans="1:16" x14ac:dyDescent="0.45">
      <c r="E13" s="34" t="s">
        <v>54</v>
      </c>
      <c r="F13" s="37">
        <v>0</v>
      </c>
      <c r="G13" s="32"/>
      <c r="H13" s="15">
        <v>2500</v>
      </c>
      <c r="I13" s="11">
        <v>24000</v>
      </c>
      <c r="J13" s="14">
        <v>26500</v>
      </c>
      <c r="K13" s="19">
        <v>60000</v>
      </c>
      <c r="L13" s="16">
        <v>0</v>
      </c>
      <c r="N13" s="32">
        <v>39500</v>
      </c>
    </row>
    <row r="14" spans="1:16" x14ac:dyDescent="0.45">
      <c r="E14" s="34" t="s">
        <v>30</v>
      </c>
      <c r="F14" s="37">
        <v>75000</v>
      </c>
      <c r="G14" s="32"/>
      <c r="H14" s="15">
        <v>18000</v>
      </c>
      <c r="I14" s="11">
        <v>81000</v>
      </c>
      <c r="J14" s="14">
        <v>99000</v>
      </c>
      <c r="K14" s="19">
        <v>24000</v>
      </c>
      <c r="L14" s="16">
        <v>75000</v>
      </c>
      <c r="N14" s="32">
        <v>0</v>
      </c>
    </row>
    <row r="15" spans="1:16" x14ac:dyDescent="0.45">
      <c r="E15" s="34" t="s">
        <v>27</v>
      </c>
      <c r="F15" s="37">
        <v>23500</v>
      </c>
      <c r="G15" s="32"/>
      <c r="H15" s="15">
        <v>12000</v>
      </c>
      <c r="I15" s="11">
        <v>195000</v>
      </c>
      <c r="J15" s="14">
        <v>207000</v>
      </c>
      <c r="K15" s="19">
        <v>45000</v>
      </c>
      <c r="L15" s="16">
        <v>23500</v>
      </c>
      <c r="N15" s="32">
        <v>0</v>
      </c>
    </row>
    <row r="16" spans="1:16" x14ac:dyDescent="0.45">
      <c r="E16" s="34" t="s">
        <v>47</v>
      </c>
      <c r="F16" s="37">
        <v>0</v>
      </c>
      <c r="G16" s="32"/>
      <c r="H16" s="15">
        <v>5500</v>
      </c>
      <c r="I16" s="11">
        <v>33000</v>
      </c>
      <c r="J16" s="14">
        <v>38500</v>
      </c>
      <c r="K16" s="19">
        <v>18000</v>
      </c>
      <c r="L16" s="16">
        <v>0</v>
      </c>
      <c r="N16" s="32">
        <v>39000</v>
      </c>
    </row>
    <row r="17" spans="5:14" x14ac:dyDescent="0.45">
      <c r="E17" s="34" t="s">
        <v>78</v>
      </c>
      <c r="F17" s="37">
        <v>0</v>
      </c>
      <c r="G17" s="32"/>
      <c r="H17" s="15">
        <v>0</v>
      </c>
      <c r="I17" s="11">
        <v>6000</v>
      </c>
      <c r="J17" s="14">
        <v>6000</v>
      </c>
      <c r="K17" s="19">
        <v>3000</v>
      </c>
      <c r="L17" s="16">
        <v>0</v>
      </c>
      <c r="N17" s="32">
        <v>190000</v>
      </c>
    </row>
    <row r="18" spans="5:14" x14ac:dyDescent="0.45">
      <c r="E18" s="34" t="s">
        <v>23</v>
      </c>
      <c r="F18" s="37">
        <v>12000</v>
      </c>
      <c r="G18" s="32"/>
      <c r="H18" s="15">
        <v>22000</v>
      </c>
      <c r="I18" s="11">
        <v>33000</v>
      </c>
      <c r="J18" s="14">
        <v>55000</v>
      </c>
      <c r="K18" s="19">
        <v>9000</v>
      </c>
      <c r="L18" s="16">
        <v>12000</v>
      </c>
      <c r="N18" s="32">
        <v>0</v>
      </c>
    </row>
    <row r="19" spans="5:14" x14ac:dyDescent="0.45">
      <c r="E19" s="34" t="s">
        <v>79</v>
      </c>
      <c r="F19" s="37">
        <v>56000</v>
      </c>
      <c r="G19" s="32"/>
      <c r="H19" s="15">
        <v>2000</v>
      </c>
      <c r="I19" s="11">
        <v>54000</v>
      </c>
      <c r="J19" s="14">
        <v>56000</v>
      </c>
      <c r="K19" s="19">
        <v>0</v>
      </c>
      <c r="L19" s="16">
        <v>56000</v>
      </c>
      <c r="N19" s="32">
        <v>0</v>
      </c>
    </row>
    <row r="20" spans="5:14" x14ac:dyDescent="0.45">
      <c r="E20" s="34" t="s">
        <v>80</v>
      </c>
      <c r="F20" s="37">
        <v>0</v>
      </c>
      <c r="G20" s="32"/>
      <c r="H20" s="15">
        <v>0</v>
      </c>
      <c r="I20" s="11">
        <v>3000</v>
      </c>
      <c r="J20" s="14">
        <v>3000</v>
      </c>
      <c r="K20" s="19">
        <v>3000</v>
      </c>
      <c r="L20" s="16">
        <v>0</v>
      </c>
      <c r="N20" s="32">
        <v>167000</v>
      </c>
    </row>
    <row r="21" spans="5:14" x14ac:dyDescent="0.45">
      <c r="E21" s="34" t="s">
        <v>49</v>
      </c>
      <c r="F21" s="37">
        <v>19000</v>
      </c>
      <c r="G21" s="32"/>
      <c r="H21" s="15">
        <v>7000</v>
      </c>
      <c r="I21" s="11">
        <v>18000</v>
      </c>
      <c r="J21" s="14">
        <v>25000</v>
      </c>
      <c r="K21" s="19">
        <v>6000</v>
      </c>
      <c r="L21" s="16">
        <v>19000</v>
      </c>
      <c r="N21" s="32">
        <v>0</v>
      </c>
    </row>
    <row r="22" spans="5:14" x14ac:dyDescent="0.45">
      <c r="E22" s="34" t="s">
        <v>81</v>
      </c>
      <c r="F22" s="37">
        <v>36000</v>
      </c>
      <c r="G22" s="32"/>
      <c r="H22" s="15">
        <v>0</v>
      </c>
      <c r="I22" s="11">
        <v>54000</v>
      </c>
      <c r="J22" s="14">
        <v>54000</v>
      </c>
      <c r="K22" s="19">
        <v>18000</v>
      </c>
      <c r="L22" s="16">
        <v>36000</v>
      </c>
      <c r="N22" s="32">
        <v>0</v>
      </c>
    </row>
    <row r="23" spans="5:14" x14ac:dyDescent="0.45">
      <c r="E23" s="34" t="s">
        <v>132</v>
      </c>
      <c r="F23" s="37">
        <v>75000</v>
      </c>
      <c r="G23" s="32"/>
      <c r="H23" s="15">
        <v>0</v>
      </c>
      <c r="I23" s="11">
        <v>84000</v>
      </c>
      <c r="J23" s="14">
        <v>84000</v>
      </c>
      <c r="K23" s="19">
        <v>9000</v>
      </c>
      <c r="L23" s="16">
        <v>75000</v>
      </c>
      <c r="N23" s="32">
        <v>0</v>
      </c>
    </row>
    <row r="24" spans="5:14" x14ac:dyDescent="0.45">
      <c r="E24" s="34" t="s">
        <v>82</v>
      </c>
      <c r="F24" s="37">
        <v>0</v>
      </c>
      <c r="G24" s="32"/>
      <c r="H24" s="15">
        <v>9700</v>
      </c>
      <c r="I24" s="11">
        <v>15000</v>
      </c>
      <c r="J24" s="14">
        <v>24700</v>
      </c>
      <c r="K24" s="19">
        <v>12000</v>
      </c>
      <c r="L24" s="16">
        <v>0</v>
      </c>
      <c r="N24" s="32">
        <v>108300</v>
      </c>
    </row>
    <row r="25" spans="5:14" x14ac:dyDescent="0.45">
      <c r="E25" s="34" t="s">
        <v>57</v>
      </c>
      <c r="F25" s="37">
        <v>9500</v>
      </c>
      <c r="G25" s="32"/>
      <c r="H25" s="15">
        <v>500</v>
      </c>
      <c r="I25" s="11">
        <v>9000</v>
      </c>
      <c r="J25" s="14">
        <v>9500</v>
      </c>
      <c r="K25" s="19">
        <v>0</v>
      </c>
      <c r="L25" s="16">
        <v>9500</v>
      </c>
      <c r="N25" s="32">
        <v>0</v>
      </c>
    </row>
    <row r="26" spans="5:14" x14ac:dyDescent="0.45">
      <c r="E26" s="34" t="s">
        <v>83</v>
      </c>
      <c r="F26" s="37">
        <v>0</v>
      </c>
      <c r="G26" s="32"/>
      <c r="H26" s="15">
        <v>6000</v>
      </c>
      <c r="I26" s="11">
        <v>3000</v>
      </c>
      <c r="J26" s="14">
        <v>9000</v>
      </c>
      <c r="K26" s="19">
        <v>0</v>
      </c>
      <c r="L26" s="16">
        <v>0</v>
      </c>
      <c r="N26" s="32">
        <v>78000</v>
      </c>
    </row>
    <row r="27" spans="5:14" x14ac:dyDescent="0.45">
      <c r="E27" s="34" t="s">
        <v>163</v>
      </c>
      <c r="F27" s="37">
        <v>0</v>
      </c>
      <c r="G27" s="32"/>
      <c r="H27" s="15">
        <v>0</v>
      </c>
      <c r="I27" s="11">
        <v>0</v>
      </c>
      <c r="J27" s="14">
        <v>0</v>
      </c>
      <c r="K27" s="19">
        <v>0</v>
      </c>
      <c r="L27" s="16">
        <v>0</v>
      </c>
      <c r="N27" s="32">
        <v>45000</v>
      </c>
    </row>
    <row r="28" spans="5:14" x14ac:dyDescent="0.45">
      <c r="E28" s="34" t="s">
        <v>84</v>
      </c>
      <c r="F28" s="37">
        <v>0</v>
      </c>
      <c r="G28" s="32"/>
      <c r="H28" s="15">
        <v>28500</v>
      </c>
      <c r="I28" s="11">
        <v>42000</v>
      </c>
      <c r="J28" s="14">
        <v>70500</v>
      </c>
      <c r="K28" s="19">
        <v>24000</v>
      </c>
      <c r="L28" s="16">
        <v>0</v>
      </c>
      <c r="N28" s="32">
        <v>210000</v>
      </c>
    </row>
    <row r="29" spans="5:14" x14ac:dyDescent="0.45">
      <c r="E29" s="34" t="s">
        <v>63</v>
      </c>
      <c r="F29" s="37">
        <v>0</v>
      </c>
      <c r="G29" s="32"/>
      <c r="H29" s="15">
        <v>1000</v>
      </c>
      <c r="I29" s="11">
        <v>3000</v>
      </c>
      <c r="J29" s="14">
        <v>4000</v>
      </c>
      <c r="K29" s="19">
        <v>24000</v>
      </c>
      <c r="L29" s="16">
        <v>0</v>
      </c>
      <c r="N29" s="32">
        <v>171500</v>
      </c>
    </row>
    <row r="30" spans="5:14" x14ac:dyDescent="0.45">
      <c r="E30" s="34" t="s">
        <v>85</v>
      </c>
      <c r="F30" s="37">
        <v>0</v>
      </c>
      <c r="G30" s="32"/>
      <c r="H30" s="15">
        <v>30000</v>
      </c>
      <c r="I30" s="11">
        <v>12000</v>
      </c>
      <c r="J30" s="14">
        <v>42000</v>
      </c>
      <c r="K30" s="19">
        <v>105000</v>
      </c>
      <c r="L30" s="16">
        <v>0</v>
      </c>
      <c r="N30" s="32">
        <v>94500</v>
      </c>
    </row>
    <row r="31" spans="5:14" x14ac:dyDescent="0.45">
      <c r="E31" s="34" t="s">
        <v>86</v>
      </c>
      <c r="F31" s="37">
        <v>0</v>
      </c>
      <c r="G31" s="32"/>
      <c r="H31" s="15">
        <v>2500</v>
      </c>
      <c r="I31" s="11">
        <v>6000</v>
      </c>
      <c r="J31" s="14">
        <v>8500</v>
      </c>
      <c r="K31" s="19">
        <v>27000</v>
      </c>
      <c r="L31" s="16">
        <v>0</v>
      </c>
      <c r="N31" s="32">
        <v>321500</v>
      </c>
    </row>
    <row r="32" spans="5:14" x14ac:dyDescent="0.45">
      <c r="E32" s="34" t="s">
        <v>127</v>
      </c>
      <c r="F32" s="37">
        <v>0</v>
      </c>
      <c r="G32" s="32"/>
      <c r="H32" s="15">
        <v>0</v>
      </c>
      <c r="I32" s="11">
        <v>0</v>
      </c>
      <c r="J32" s="14">
        <v>0</v>
      </c>
      <c r="K32" s="19">
        <v>0</v>
      </c>
      <c r="L32" s="16">
        <v>0</v>
      </c>
      <c r="N32" s="32">
        <v>166500</v>
      </c>
    </row>
    <row r="33" spans="5:14" x14ac:dyDescent="0.45">
      <c r="E33" s="34" t="s">
        <v>129</v>
      </c>
      <c r="F33" s="37">
        <v>0</v>
      </c>
      <c r="G33" s="32"/>
      <c r="H33" s="15">
        <v>0</v>
      </c>
      <c r="I33" s="11">
        <v>0</v>
      </c>
      <c r="J33" s="14">
        <v>0</v>
      </c>
      <c r="K33" s="19">
        <v>12000</v>
      </c>
      <c r="L33" s="16">
        <v>0</v>
      </c>
      <c r="N33" s="32">
        <v>138000</v>
      </c>
    </row>
    <row r="34" spans="5:14" x14ac:dyDescent="0.45">
      <c r="E34" s="34" t="s">
        <v>87</v>
      </c>
      <c r="F34" s="37">
        <v>24500</v>
      </c>
      <c r="G34" s="32"/>
      <c r="H34" s="15">
        <v>15500</v>
      </c>
      <c r="I34" s="11">
        <v>51000</v>
      </c>
      <c r="J34" s="14">
        <v>66500</v>
      </c>
      <c r="K34" s="19">
        <v>42000</v>
      </c>
      <c r="L34" s="16">
        <v>24500</v>
      </c>
      <c r="N34" s="32">
        <v>0</v>
      </c>
    </row>
    <row r="35" spans="5:14" x14ac:dyDescent="0.45">
      <c r="E35" s="34" t="s">
        <v>67</v>
      </c>
      <c r="F35" s="37">
        <v>0</v>
      </c>
      <c r="G35" s="32"/>
      <c r="H35" s="15">
        <v>7000</v>
      </c>
      <c r="I35" s="11">
        <v>0</v>
      </c>
      <c r="J35" s="14">
        <v>7000</v>
      </c>
      <c r="K35" s="19">
        <v>90000</v>
      </c>
      <c r="L35" s="16">
        <v>0</v>
      </c>
      <c r="N35" s="32">
        <v>107000</v>
      </c>
    </row>
    <row r="36" spans="5:14" x14ac:dyDescent="0.45">
      <c r="E36" s="34" t="s">
        <v>88</v>
      </c>
      <c r="F36" s="37">
        <v>0</v>
      </c>
      <c r="G36" s="32"/>
      <c r="H36" s="15">
        <v>0</v>
      </c>
      <c r="I36" s="11">
        <v>0</v>
      </c>
      <c r="J36" s="14">
        <v>0</v>
      </c>
      <c r="K36" s="19">
        <v>9000</v>
      </c>
      <c r="L36" s="16">
        <v>0</v>
      </c>
      <c r="N36" s="32">
        <v>146000</v>
      </c>
    </row>
    <row r="37" spans="5:14" x14ac:dyDescent="0.45">
      <c r="E37" s="34" t="s">
        <v>89</v>
      </c>
      <c r="F37" s="37">
        <v>0</v>
      </c>
      <c r="G37" s="32"/>
      <c r="H37" s="15">
        <v>2500</v>
      </c>
      <c r="I37" s="11">
        <v>3000</v>
      </c>
      <c r="J37" s="14">
        <v>5500</v>
      </c>
      <c r="K37" s="19">
        <v>21000</v>
      </c>
      <c r="L37" s="16">
        <v>0</v>
      </c>
      <c r="N37" s="32">
        <v>128500</v>
      </c>
    </row>
    <row r="38" spans="5:14" x14ac:dyDescent="0.45">
      <c r="E38" s="34" t="s">
        <v>29</v>
      </c>
      <c r="F38" s="37">
        <v>0</v>
      </c>
      <c r="G38" s="32"/>
      <c r="H38" s="15">
        <v>0</v>
      </c>
      <c r="I38" s="11">
        <v>0</v>
      </c>
      <c r="J38" s="14">
        <v>0</v>
      </c>
      <c r="K38" s="19">
        <v>21000</v>
      </c>
      <c r="L38" s="16">
        <v>0</v>
      </c>
      <c r="N38" s="32">
        <v>109500</v>
      </c>
    </row>
    <row r="39" spans="5:14" x14ac:dyDescent="0.45">
      <c r="E39" s="34" t="s">
        <v>142</v>
      </c>
      <c r="F39" s="37">
        <v>0</v>
      </c>
      <c r="G39" s="32"/>
      <c r="H39" s="15">
        <v>0</v>
      </c>
      <c r="I39" s="11">
        <v>0</v>
      </c>
      <c r="J39" s="14">
        <v>0</v>
      </c>
      <c r="K39" s="19">
        <v>0</v>
      </c>
      <c r="L39" s="16">
        <v>0</v>
      </c>
      <c r="N39" s="32">
        <v>3000</v>
      </c>
    </row>
    <row r="40" spans="5:14" x14ac:dyDescent="0.45">
      <c r="E40" s="34" t="s">
        <v>91</v>
      </c>
      <c r="F40" s="37">
        <v>9000</v>
      </c>
      <c r="G40" s="32"/>
      <c r="H40" s="15">
        <v>0</v>
      </c>
      <c r="I40" s="11">
        <v>63000</v>
      </c>
      <c r="J40" s="14">
        <v>63000</v>
      </c>
      <c r="K40" s="19">
        <v>54000</v>
      </c>
      <c r="L40" s="16">
        <v>9000</v>
      </c>
      <c r="N40" s="32">
        <v>0</v>
      </c>
    </row>
    <row r="41" spans="5:14" x14ac:dyDescent="0.45">
      <c r="E41" s="34" t="s">
        <v>90</v>
      </c>
      <c r="F41" s="37">
        <v>0</v>
      </c>
      <c r="G41" s="32"/>
      <c r="H41" s="15">
        <v>35500</v>
      </c>
      <c r="I41" s="11">
        <v>24000</v>
      </c>
      <c r="J41" s="14">
        <v>59500</v>
      </c>
      <c r="K41" s="19">
        <v>18000</v>
      </c>
      <c r="L41" s="16">
        <v>0</v>
      </c>
      <c r="N41" s="32">
        <v>248000</v>
      </c>
    </row>
    <row r="42" spans="5:14" x14ac:dyDescent="0.45">
      <c r="E42" s="34" t="s">
        <v>92</v>
      </c>
      <c r="F42" s="37">
        <v>0</v>
      </c>
      <c r="G42" s="32"/>
      <c r="H42" s="15">
        <v>500</v>
      </c>
      <c r="I42" s="11">
        <v>6000</v>
      </c>
      <c r="J42" s="14">
        <v>6500</v>
      </c>
      <c r="K42" s="19">
        <v>0</v>
      </c>
      <c r="L42" s="16">
        <v>0</v>
      </c>
      <c r="N42" s="32">
        <v>143500</v>
      </c>
    </row>
    <row r="43" spans="5:14" x14ac:dyDescent="0.45">
      <c r="E43" s="34" t="s">
        <v>21</v>
      </c>
      <c r="F43" s="37">
        <v>0</v>
      </c>
      <c r="G43" s="32"/>
      <c r="H43" s="15">
        <v>0</v>
      </c>
      <c r="I43" s="11">
        <v>0</v>
      </c>
      <c r="J43" s="14">
        <v>0</v>
      </c>
      <c r="K43" s="19">
        <v>0</v>
      </c>
      <c r="L43" s="16">
        <v>0</v>
      </c>
      <c r="N43" s="32">
        <v>227500</v>
      </c>
    </row>
    <row r="44" spans="5:14" x14ac:dyDescent="0.45">
      <c r="E44" s="34" t="s">
        <v>93</v>
      </c>
      <c r="F44" s="37">
        <v>0</v>
      </c>
      <c r="G44" s="32"/>
      <c r="H44" s="15">
        <v>0</v>
      </c>
      <c r="I44" s="11">
        <v>0</v>
      </c>
      <c r="J44" s="14">
        <v>0</v>
      </c>
      <c r="K44" s="19">
        <v>3000</v>
      </c>
      <c r="L44" s="16">
        <v>0</v>
      </c>
      <c r="N44" s="32">
        <v>110500</v>
      </c>
    </row>
    <row r="45" spans="5:14" x14ac:dyDescent="0.45">
      <c r="E45" s="34" t="s">
        <v>94</v>
      </c>
      <c r="F45" s="37">
        <v>0</v>
      </c>
      <c r="G45" s="32"/>
      <c r="H45" s="15">
        <v>0</v>
      </c>
      <c r="I45" s="11">
        <v>0</v>
      </c>
      <c r="J45" s="14">
        <v>0</v>
      </c>
      <c r="K45" s="19">
        <v>3000</v>
      </c>
      <c r="L45" s="16">
        <v>0</v>
      </c>
      <c r="N45" s="32">
        <v>146500</v>
      </c>
    </row>
    <row r="46" spans="5:14" x14ac:dyDescent="0.45">
      <c r="E46" s="34" t="s">
        <v>143</v>
      </c>
      <c r="F46" s="37">
        <v>0</v>
      </c>
      <c r="G46" s="32"/>
      <c r="H46" s="15">
        <v>0</v>
      </c>
      <c r="I46" s="11">
        <v>0</v>
      </c>
      <c r="J46" s="14">
        <v>0</v>
      </c>
      <c r="K46" s="19">
        <v>3000</v>
      </c>
      <c r="L46" s="16">
        <v>0</v>
      </c>
      <c r="N46" s="32">
        <v>159000</v>
      </c>
    </row>
    <row r="47" spans="5:14" x14ac:dyDescent="0.45">
      <c r="E47" s="34" t="s">
        <v>136</v>
      </c>
      <c r="F47" s="37">
        <v>0</v>
      </c>
      <c r="G47" s="32"/>
      <c r="H47" s="15">
        <v>0</v>
      </c>
      <c r="I47" s="11">
        <v>0</v>
      </c>
      <c r="J47" s="14">
        <v>0</v>
      </c>
      <c r="K47" s="19">
        <v>0</v>
      </c>
      <c r="L47" s="16">
        <v>0</v>
      </c>
      <c r="N47" s="32">
        <v>90000</v>
      </c>
    </row>
    <row r="48" spans="5:14" x14ac:dyDescent="0.45">
      <c r="E48" s="34" t="s">
        <v>59</v>
      </c>
      <c r="F48" s="37">
        <v>25000</v>
      </c>
      <c r="G48" s="32"/>
      <c r="H48" s="15">
        <v>1000</v>
      </c>
      <c r="I48" s="11">
        <v>93000</v>
      </c>
      <c r="J48" s="14">
        <v>94000</v>
      </c>
      <c r="K48" s="19">
        <v>69000</v>
      </c>
      <c r="L48" s="16">
        <v>25000</v>
      </c>
      <c r="N48" s="32">
        <v>0</v>
      </c>
    </row>
    <row r="49" spans="5:14" x14ac:dyDescent="0.45">
      <c r="E49" s="34" t="s">
        <v>38</v>
      </c>
      <c r="F49" s="37">
        <v>0</v>
      </c>
      <c r="G49" s="32"/>
      <c r="H49" s="15">
        <v>20500</v>
      </c>
      <c r="I49" s="11">
        <v>78000</v>
      </c>
      <c r="J49" s="14">
        <v>98500</v>
      </c>
      <c r="K49" s="19">
        <v>108000</v>
      </c>
      <c r="L49" s="16">
        <v>0</v>
      </c>
      <c r="N49" s="32">
        <v>9500</v>
      </c>
    </row>
    <row r="50" spans="5:14" x14ac:dyDescent="0.45">
      <c r="E50" s="34" t="s">
        <v>95</v>
      </c>
      <c r="F50" s="37">
        <v>0</v>
      </c>
      <c r="G50" s="32"/>
      <c r="H50" s="15">
        <v>1000</v>
      </c>
      <c r="I50" s="11">
        <v>0</v>
      </c>
      <c r="J50" s="14">
        <v>1000</v>
      </c>
      <c r="K50" s="19">
        <v>9000</v>
      </c>
      <c r="L50" s="16">
        <v>0</v>
      </c>
      <c r="N50" s="32">
        <v>80000</v>
      </c>
    </row>
    <row r="51" spans="5:14" x14ac:dyDescent="0.45">
      <c r="E51" s="34" t="s">
        <v>96</v>
      </c>
      <c r="F51" s="37">
        <v>0</v>
      </c>
      <c r="G51" s="32"/>
      <c r="H51" s="15">
        <v>3500</v>
      </c>
      <c r="I51" s="11">
        <v>0</v>
      </c>
      <c r="J51" s="14">
        <v>3500</v>
      </c>
      <c r="K51" s="19">
        <v>0</v>
      </c>
      <c r="L51" s="16">
        <v>0</v>
      </c>
      <c r="N51" s="32">
        <v>78000</v>
      </c>
    </row>
    <row r="52" spans="5:14" x14ac:dyDescent="0.45">
      <c r="E52" s="34" t="s">
        <v>37</v>
      </c>
      <c r="F52" s="37">
        <v>67500</v>
      </c>
      <c r="G52" s="32"/>
      <c r="H52" s="15">
        <v>25500</v>
      </c>
      <c r="I52" s="11">
        <v>51000</v>
      </c>
      <c r="J52" s="14">
        <v>76500</v>
      </c>
      <c r="K52" s="19">
        <v>9000</v>
      </c>
      <c r="L52" s="16">
        <v>67500</v>
      </c>
      <c r="N52" s="32">
        <v>0</v>
      </c>
    </row>
    <row r="53" spans="5:14" x14ac:dyDescent="0.45">
      <c r="E53" s="34" t="s">
        <v>97</v>
      </c>
      <c r="F53" s="37">
        <v>0</v>
      </c>
      <c r="G53" s="32"/>
      <c r="H53" s="15">
        <v>4000</v>
      </c>
      <c r="I53" s="11">
        <v>0</v>
      </c>
      <c r="J53" s="14">
        <v>4000</v>
      </c>
      <c r="K53" s="19">
        <v>15000</v>
      </c>
      <c r="L53" s="16">
        <v>0</v>
      </c>
      <c r="N53" s="32">
        <v>230000</v>
      </c>
    </row>
    <row r="54" spans="5:14" x14ac:dyDescent="0.45">
      <c r="E54" s="34" t="s">
        <v>56</v>
      </c>
      <c r="F54" s="37">
        <v>0</v>
      </c>
      <c r="G54" s="32"/>
      <c r="H54" s="15">
        <v>5000</v>
      </c>
      <c r="I54" s="11">
        <v>66000</v>
      </c>
      <c r="J54" s="14">
        <v>71000</v>
      </c>
      <c r="K54" s="19">
        <v>15000</v>
      </c>
      <c r="L54" s="16">
        <v>0</v>
      </c>
      <c r="N54" s="32">
        <v>85000</v>
      </c>
    </row>
    <row r="55" spans="5:14" x14ac:dyDescent="0.45">
      <c r="E55" s="34" t="s">
        <v>164</v>
      </c>
      <c r="F55" s="37">
        <v>0</v>
      </c>
      <c r="G55" s="32"/>
      <c r="H55" s="15">
        <v>0</v>
      </c>
      <c r="I55" s="11">
        <v>0</v>
      </c>
      <c r="J55" s="14">
        <v>0</v>
      </c>
      <c r="K55" s="19">
        <v>0</v>
      </c>
      <c r="L55" s="16">
        <v>0</v>
      </c>
      <c r="N55" s="32">
        <v>105000</v>
      </c>
    </row>
    <row r="56" spans="5:14" x14ac:dyDescent="0.45">
      <c r="E56" s="34" t="s">
        <v>98</v>
      </c>
      <c r="F56" s="37">
        <v>0</v>
      </c>
      <c r="G56" s="32"/>
      <c r="H56" s="15">
        <v>3500</v>
      </c>
      <c r="I56" s="11">
        <v>3000</v>
      </c>
      <c r="J56" s="14">
        <v>6500</v>
      </c>
      <c r="K56" s="19">
        <v>12000</v>
      </c>
      <c r="L56" s="16">
        <v>0</v>
      </c>
      <c r="N56" s="32">
        <v>39000</v>
      </c>
    </row>
    <row r="57" spans="5:14" x14ac:dyDescent="0.45">
      <c r="E57" s="34" t="s">
        <v>128</v>
      </c>
      <c r="F57" s="37">
        <v>57000</v>
      </c>
      <c r="G57" s="32"/>
      <c r="H57" s="15">
        <v>0</v>
      </c>
      <c r="I57" s="11">
        <v>57000</v>
      </c>
      <c r="J57" s="14">
        <v>57000</v>
      </c>
      <c r="K57" s="19">
        <v>0</v>
      </c>
      <c r="L57" s="16">
        <v>57000</v>
      </c>
      <c r="N57" s="32">
        <v>0</v>
      </c>
    </row>
    <row r="58" spans="5:14" x14ac:dyDescent="0.45">
      <c r="E58" s="34" t="s">
        <v>99</v>
      </c>
      <c r="F58" s="37">
        <v>0</v>
      </c>
      <c r="G58" s="32"/>
      <c r="H58" s="15">
        <v>4500</v>
      </c>
      <c r="I58" s="11">
        <v>21000</v>
      </c>
      <c r="J58" s="14">
        <v>25500</v>
      </c>
      <c r="K58" s="19">
        <v>3000</v>
      </c>
      <c r="L58" s="16">
        <v>0</v>
      </c>
      <c r="N58" s="32">
        <v>118000</v>
      </c>
    </row>
    <row r="59" spans="5:14" x14ac:dyDescent="0.45">
      <c r="E59" s="34" t="s">
        <v>100</v>
      </c>
      <c r="F59" s="37">
        <v>0</v>
      </c>
      <c r="G59" s="32"/>
      <c r="H59" s="15">
        <v>3000</v>
      </c>
      <c r="I59" s="11">
        <v>0</v>
      </c>
      <c r="J59" s="14">
        <v>3000</v>
      </c>
      <c r="K59" s="19">
        <v>0</v>
      </c>
      <c r="L59" s="16">
        <v>0</v>
      </c>
      <c r="N59" s="32">
        <v>121000</v>
      </c>
    </row>
    <row r="60" spans="5:14" x14ac:dyDescent="0.45">
      <c r="E60" s="34" t="s">
        <v>33</v>
      </c>
      <c r="F60" s="37">
        <v>0</v>
      </c>
      <c r="G60" s="32"/>
      <c r="H60" s="15">
        <v>0</v>
      </c>
      <c r="I60" s="11">
        <v>0</v>
      </c>
      <c r="J60" s="14">
        <v>0</v>
      </c>
      <c r="K60" s="19">
        <v>18000</v>
      </c>
      <c r="L60" s="16">
        <v>0</v>
      </c>
      <c r="N60" s="32">
        <v>32500</v>
      </c>
    </row>
    <row r="61" spans="5:14" x14ac:dyDescent="0.45">
      <c r="E61" s="34" t="s">
        <v>101</v>
      </c>
      <c r="F61" s="37">
        <v>0</v>
      </c>
      <c r="G61" s="32"/>
      <c r="H61" s="15">
        <v>0</v>
      </c>
      <c r="I61" s="11">
        <v>0</v>
      </c>
      <c r="J61" s="14">
        <v>0</v>
      </c>
      <c r="K61" s="19">
        <v>9000</v>
      </c>
      <c r="L61" s="16">
        <v>0</v>
      </c>
      <c r="N61" s="32">
        <v>75000</v>
      </c>
    </row>
    <row r="62" spans="5:14" x14ac:dyDescent="0.45">
      <c r="E62" s="34" t="s">
        <v>102</v>
      </c>
      <c r="F62" s="37">
        <v>0</v>
      </c>
      <c r="G62" s="32"/>
      <c r="H62" s="15">
        <v>1000</v>
      </c>
      <c r="I62" s="11">
        <v>0</v>
      </c>
      <c r="J62" s="14">
        <v>1000</v>
      </c>
      <c r="K62" s="19">
        <v>24000</v>
      </c>
      <c r="L62" s="16">
        <v>0</v>
      </c>
      <c r="N62" s="32">
        <v>196000</v>
      </c>
    </row>
    <row r="63" spans="5:14" x14ac:dyDescent="0.45">
      <c r="E63" s="34" t="s">
        <v>103</v>
      </c>
      <c r="F63" s="37">
        <v>0</v>
      </c>
      <c r="G63" s="32"/>
      <c r="H63" s="15">
        <v>0</v>
      </c>
      <c r="I63" s="11">
        <v>9000</v>
      </c>
      <c r="J63" s="14">
        <v>9000</v>
      </c>
      <c r="K63" s="19">
        <v>18000</v>
      </c>
      <c r="L63" s="16">
        <v>0</v>
      </c>
      <c r="N63" s="32">
        <v>364500</v>
      </c>
    </row>
    <row r="64" spans="5:14" x14ac:dyDescent="0.45">
      <c r="E64" s="34" t="s">
        <v>104</v>
      </c>
      <c r="F64" s="37">
        <v>0</v>
      </c>
      <c r="G64" s="32"/>
      <c r="H64" s="15">
        <v>3000</v>
      </c>
      <c r="I64" s="11">
        <v>30000</v>
      </c>
      <c r="J64" s="14">
        <v>33000</v>
      </c>
      <c r="K64" s="19">
        <v>48000</v>
      </c>
      <c r="L64" s="16">
        <v>0</v>
      </c>
      <c r="N64" s="32">
        <v>446000</v>
      </c>
    </row>
    <row r="65" spans="5:14" x14ac:dyDescent="0.45">
      <c r="E65" s="34" t="s">
        <v>58</v>
      </c>
      <c r="F65" s="37">
        <v>0</v>
      </c>
      <c r="G65" s="32"/>
      <c r="H65" s="15">
        <v>11500</v>
      </c>
      <c r="I65" s="11">
        <v>18000</v>
      </c>
      <c r="J65" s="14">
        <v>29500</v>
      </c>
      <c r="K65" s="19">
        <v>78000</v>
      </c>
      <c r="L65" s="16">
        <v>0</v>
      </c>
      <c r="N65" s="32">
        <v>78500</v>
      </c>
    </row>
    <row r="66" spans="5:14" x14ac:dyDescent="0.45">
      <c r="E66" s="34" t="s">
        <v>40</v>
      </c>
      <c r="F66" s="37">
        <v>24500</v>
      </c>
      <c r="G66" s="32"/>
      <c r="H66" s="15">
        <v>9500</v>
      </c>
      <c r="I66" s="11">
        <v>15000</v>
      </c>
      <c r="J66" s="14">
        <v>24500</v>
      </c>
      <c r="K66" s="19">
        <v>0</v>
      </c>
      <c r="L66" s="16">
        <v>24500</v>
      </c>
      <c r="N66" s="32">
        <v>0</v>
      </c>
    </row>
    <row r="67" spans="5:14" x14ac:dyDescent="0.45">
      <c r="E67" s="34" t="s">
        <v>141</v>
      </c>
      <c r="F67" s="37">
        <v>0</v>
      </c>
      <c r="G67" s="32"/>
      <c r="H67" s="15">
        <v>0</v>
      </c>
      <c r="I67" s="11">
        <v>0</v>
      </c>
      <c r="J67" s="14">
        <v>0</v>
      </c>
      <c r="K67" s="19">
        <v>6000</v>
      </c>
      <c r="L67" s="16">
        <v>0</v>
      </c>
      <c r="N67" s="32">
        <v>6000</v>
      </c>
    </row>
    <row r="68" spans="5:14" x14ac:dyDescent="0.45">
      <c r="E68" s="34" t="s">
        <v>61</v>
      </c>
      <c r="F68" s="37">
        <v>0</v>
      </c>
      <c r="G68" s="32"/>
      <c r="H68" s="15">
        <v>11000</v>
      </c>
      <c r="I68" s="11">
        <v>33000</v>
      </c>
      <c r="J68" s="14">
        <v>44000</v>
      </c>
      <c r="K68" s="19">
        <v>15000</v>
      </c>
      <c r="L68" s="16">
        <v>0</v>
      </c>
      <c r="N68" s="32">
        <v>217500</v>
      </c>
    </row>
    <row r="69" spans="5:14" x14ac:dyDescent="0.45">
      <c r="E69" s="34" t="s">
        <v>105</v>
      </c>
      <c r="F69" s="37">
        <v>0</v>
      </c>
      <c r="G69" s="32"/>
      <c r="H69" s="15">
        <v>3500</v>
      </c>
      <c r="I69" s="11">
        <v>3000</v>
      </c>
      <c r="J69" s="14">
        <v>6500</v>
      </c>
      <c r="K69" s="19">
        <v>39000</v>
      </c>
      <c r="L69" s="16">
        <v>0</v>
      </c>
      <c r="N69" s="32">
        <v>183000</v>
      </c>
    </row>
    <row r="70" spans="5:14" x14ac:dyDescent="0.45">
      <c r="E70" s="34" t="s">
        <v>165</v>
      </c>
      <c r="F70" s="37">
        <v>0</v>
      </c>
      <c r="G70" s="32"/>
      <c r="H70" s="15">
        <v>0</v>
      </c>
      <c r="I70" s="11">
        <v>0</v>
      </c>
      <c r="J70" s="14">
        <v>0</v>
      </c>
      <c r="K70" s="19">
        <v>0</v>
      </c>
      <c r="L70" s="16">
        <v>0</v>
      </c>
      <c r="N70" s="32">
        <v>54000</v>
      </c>
    </row>
    <row r="71" spans="5:14" x14ac:dyDescent="0.45">
      <c r="E71" s="34" t="s">
        <v>55</v>
      </c>
      <c r="F71" s="37">
        <v>0</v>
      </c>
      <c r="G71" s="32"/>
      <c r="H71" s="15">
        <v>2500</v>
      </c>
      <c r="I71" s="11">
        <v>30000</v>
      </c>
      <c r="J71" s="14">
        <v>32500</v>
      </c>
      <c r="K71" s="19">
        <v>6000</v>
      </c>
      <c r="L71" s="16">
        <v>0</v>
      </c>
      <c r="N71" s="32">
        <v>20000</v>
      </c>
    </row>
    <row r="72" spans="5:14" x14ac:dyDescent="0.45">
      <c r="E72" s="34" t="s">
        <v>106</v>
      </c>
      <c r="F72" s="37">
        <v>0</v>
      </c>
      <c r="G72" s="32"/>
      <c r="H72" s="15">
        <v>0</v>
      </c>
      <c r="I72" s="11">
        <v>0</v>
      </c>
      <c r="J72" s="14">
        <v>0</v>
      </c>
      <c r="K72" s="19">
        <v>6000</v>
      </c>
      <c r="L72" s="16">
        <v>0</v>
      </c>
      <c r="N72" s="32">
        <v>322500</v>
      </c>
    </row>
    <row r="73" spans="5:14" x14ac:dyDescent="0.45">
      <c r="E73" s="34" t="s">
        <v>107</v>
      </c>
      <c r="F73" s="37">
        <v>0</v>
      </c>
      <c r="G73" s="32"/>
      <c r="H73" s="15">
        <v>0</v>
      </c>
      <c r="I73" s="11">
        <v>3000</v>
      </c>
      <c r="J73" s="14">
        <v>3000</v>
      </c>
      <c r="K73" s="19">
        <v>3000</v>
      </c>
      <c r="L73" s="16">
        <v>0</v>
      </c>
      <c r="N73" s="32">
        <v>216000</v>
      </c>
    </row>
    <row r="74" spans="5:14" x14ac:dyDescent="0.45">
      <c r="E74" s="34" t="s">
        <v>65</v>
      </c>
      <c r="F74" s="37">
        <v>0</v>
      </c>
      <c r="G74" s="32"/>
      <c r="H74" s="15">
        <v>0</v>
      </c>
      <c r="I74" s="11">
        <v>30000</v>
      </c>
      <c r="J74" s="14">
        <v>30000</v>
      </c>
      <c r="K74" s="19">
        <v>66000</v>
      </c>
      <c r="L74" s="16">
        <v>0</v>
      </c>
      <c r="N74" s="32">
        <v>36000</v>
      </c>
    </row>
    <row r="75" spans="5:14" x14ac:dyDescent="0.45">
      <c r="E75" s="34" t="s">
        <v>35</v>
      </c>
      <c r="F75" s="37">
        <v>0</v>
      </c>
      <c r="G75" s="32"/>
      <c r="H75" s="15">
        <v>10000</v>
      </c>
      <c r="I75" s="11">
        <v>18000</v>
      </c>
      <c r="J75" s="14">
        <v>28000</v>
      </c>
      <c r="K75" s="19">
        <v>60000</v>
      </c>
      <c r="L75" s="16">
        <v>0</v>
      </c>
      <c r="N75" s="32">
        <v>82000</v>
      </c>
    </row>
    <row r="76" spans="5:14" x14ac:dyDescent="0.45">
      <c r="E76" s="34" t="s">
        <v>166</v>
      </c>
      <c r="F76" s="37">
        <v>0</v>
      </c>
      <c r="G76" s="32"/>
      <c r="H76" s="15">
        <v>0</v>
      </c>
      <c r="I76" s="11">
        <v>0</v>
      </c>
      <c r="J76" s="14">
        <v>0</v>
      </c>
      <c r="K76" s="19">
        <v>0</v>
      </c>
      <c r="L76" s="16">
        <v>0</v>
      </c>
      <c r="N76" s="32">
        <v>18000</v>
      </c>
    </row>
    <row r="77" spans="5:14" x14ac:dyDescent="0.45">
      <c r="E77" s="34" t="s">
        <v>108</v>
      </c>
      <c r="F77" s="37">
        <v>0</v>
      </c>
      <c r="G77" s="32"/>
      <c r="H77" s="15">
        <v>10000</v>
      </c>
      <c r="I77" s="11">
        <v>0</v>
      </c>
      <c r="J77" s="14">
        <v>10000</v>
      </c>
      <c r="K77" s="19">
        <v>9000</v>
      </c>
      <c r="L77" s="16">
        <v>0</v>
      </c>
      <c r="N77" s="32">
        <v>176000</v>
      </c>
    </row>
    <row r="78" spans="5:14" x14ac:dyDescent="0.45">
      <c r="E78" s="34" t="s">
        <v>109</v>
      </c>
      <c r="F78" s="37">
        <v>37500</v>
      </c>
      <c r="G78" s="32"/>
      <c r="H78" s="15">
        <v>10500</v>
      </c>
      <c r="I78" s="11">
        <v>54000</v>
      </c>
      <c r="J78" s="14">
        <v>64500</v>
      </c>
      <c r="K78" s="19">
        <v>27000</v>
      </c>
      <c r="L78" s="16">
        <v>37500</v>
      </c>
      <c r="N78" s="32">
        <v>0</v>
      </c>
    </row>
    <row r="79" spans="5:14" x14ac:dyDescent="0.45">
      <c r="E79" s="34" t="s">
        <v>110</v>
      </c>
      <c r="F79" s="37">
        <v>0</v>
      </c>
      <c r="G79" s="32"/>
      <c r="H79" s="15">
        <v>3500</v>
      </c>
      <c r="I79" s="11">
        <v>24000</v>
      </c>
      <c r="J79" s="14">
        <v>27500</v>
      </c>
      <c r="K79" s="19">
        <v>0</v>
      </c>
      <c r="L79" s="16">
        <v>0</v>
      </c>
      <c r="N79" s="32">
        <v>21500</v>
      </c>
    </row>
    <row r="80" spans="5:14" x14ac:dyDescent="0.45">
      <c r="E80" s="34" t="s">
        <v>111</v>
      </c>
      <c r="F80" s="37">
        <v>0</v>
      </c>
      <c r="G80" s="32"/>
      <c r="H80" s="15">
        <v>1500</v>
      </c>
      <c r="I80" s="11">
        <v>36000</v>
      </c>
      <c r="J80" s="14">
        <v>37500</v>
      </c>
      <c r="K80" s="19">
        <v>54000</v>
      </c>
      <c r="L80" s="16">
        <v>0</v>
      </c>
      <c r="N80" s="32">
        <v>220000</v>
      </c>
    </row>
    <row r="81" spans="5:14" x14ac:dyDescent="0.45">
      <c r="E81" s="34" t="s">
        <v>112</v>
      </c>
      <c r="F81" s="37">
        <v>0</v>
      </c>
      <c r="G81" s="32"/>
      <c r="H81" s="15">
        <v>0</v>
      </c>
      <c r="I81" s="11">
        <v>0</v>
      </c>
      <c r="J81" s="14">
        <v>0</v>
      </c>
      <c r="K81" s="19">
        <v>15000</v>
      </c>
      <c r="L81" s="16">
        <v>0</v>
      </c>
      <c r="N81" s="32">
        <v>193500</v>
      </c>
    </row>
    <row r="82" spans="5:14" x14ac:dyDescent="0.45">
      <c r="E82" s="34" t="s">
        <v>71</v>
      </c>
      <c r="F82" s="37">
        <v>0</v>
      </c>
      <c r="G82" s="32"/>
      <c r="H82" s="15">
        <v>7000</v>
      </c>
      <c r="I82" s="11">
        <v>6000</v>
      </c>
      <c r="J82" s="14">
        <v>13000</v>
      </c>
      <c r="K82" s="19">
        <v>18000</v>
      </c>
      <c r="L82" s="16">
        <v>0</v>
      </c>
      <c r="N82" s="32">
        <v>14000</v>
      </c>
    </row>
    <row r="83" spans="5:14" x14ac:dyDescent="0.45">
      <c r="E83" s="34" t="s">
        <v>20</v>
      </c>
      <c r="F83" s="37">
        <v>79000</v>
      </c>
      <c r="G83" s="32"/>
      <c r="H83" s="15">
        <v>31000</v>
      </c>
      <c r="I83" s="11">
        <v>78000</v>
      </c>
      <c r="J83" s="14">
        <v>109000</v>
      </c>
      <c r="K83" s="19">
        <v>30000</v>
      </c>
      <c r="L83" s="16">
        <v>79000</v>
      </c>
      <c r="N83" s="32">
        <v>0</v>
      </c>
    </row>
    <row r="84" spans="5:14" x14ac:dyDescent="0.45">
      <c r="E84" s="34" t="s">
        <v>19</v>
      </c>
      <c r="F84" s="37">
        <v>94200</v>
      </c>
      <c r="G84" s="32"/>
      <c r="H84" s="15">
        <v>19200</v>
      </c>
      <c r="I84" s="11">
        <v>87000</v>
      </c>
      <c r="J84" s="14">
        <v>106200</v>
      </c>
      <c r="K84" s="19">
        <v>12000</v>
      </c>
      <c r="L84" s="16">
        <v>94200</v>
      </c>
      <c r="N84" s="32">
        <v>0</v>
      </c>
    </row>
    <row r="85" spans="5:14" x14ac:dyDescent="0.45">
      <c r="E85" s="34" t="s">
        <v>130</v>
      </c>
      <c r="F85" s="37">
        <v>0</v>
      </c>
      <c r="G85" s="32"/>
      <c r="H85" s="15">
        <v>0</v>
      </c>
      <c r="I85" s="11">
        <v>0</v>
      </c>
      <c r="J85" s="14">
        <v>0</v>
      </c>
      <c r="K85" s="19">
        <v>12000</v>
      </c>
      <c r="L85" s="16">
        <v>0</v>
      </c>
      <c r="N85" s="32">
        <v>102000</v>
      </c>
    </row>
    <row r="86" spans="5:14" x14ac:dyDescent="0.45">
      <c r="E86" s="34" t="s">
        <v>114</v>
      </c>
      <c r="F86" s="37">
        <v>52500</v>
      </c>
      <c r="G86" s="32"/>
      <c r="H86" s="15">
        <v>49500</v>
      </c>
      <c r="I86" s="11">
        <v>33000</v>
      </c>
      <c r="J86" s="14">
        <v>82500</v>
      </c>
      <c r="K86" s="19">
        <v>30000</v>
      </c>
      <c r="L86" s="16">
        <v>52500</v>
      </c>
      <c r="N86" s="32">
        <v>0</v>
      </c>
    </row>
    <row r="87" spans="5:14" x14ac:dyDescent="0.45">
      <c r="E87" s="34" t="s">
        <v>60</v>
      </c>
      <c r="F87" s="37">
        <v>0</v>
      </c>
      <c r="G87" s="32"/>
      <c r="H87" s="15">
        <v>8500</v>
      </c>
      <c r="I87" s="11">
        <v>21000</v>
      </c>
      <c r="J87" s="14">
        <v>29500</v>
      </c>
      <c r="K87" s="19">
        <v>12000</v>
      </c>
      <c r="L87" s="16">
        <v>0</v>
      </c>
      <c r="N87" s="32">
        <v>274000</v>
      </c>
    </row>
    <row r="88" spans="5:14" x14ac:dyDescent="0.45">
      <c r="E88" s="34" t="s">
        <v>25</v>
      </c>
      <c r="F88" s="37">
        <v>36500</v>
      </c>
      <c r="G88" s="32"/>
      <c r="H88" s="15">
        <v>36500</v>
      </c>
      <c r="I88" s="11">
        <v>6000</v>
      </c>
      <c r="J88" s="14">
        <v>42500</v>
      </c>
      <c r="K88" s="19">
        <v>6000</v>
      </c>
      <c r="L88" s="16">
        <v>36500</v>
      </c>
      <c r="N88" s="32">
        <v>0</v>
      </c>
    </row>
    <row r="89" spans="5:14" x14ac:dyDescent="0.45">
      <c r="E89" s="34" t="s">
        <v>139</v>
      </c>
      <c r="F89" s="37">
        <v>0</v>
      </c>
      <c r="G89" s="32"/>
      <c r="H89" s="15">
        <v>12000</v>
      </c>
      <c r="I89" s="11">
        <v>0</v>
      </c>
      <c r="J89" s="14">
        <v>12000</v>
      </c>
      <c r="K89" s="19">
        <v>9000</v>
      </c>
      <c r="L89" s="16">
        <v>0</v>
      </c>
      <c r="N89" s="32">
        <v>54000</v>
      </c>
    </row>
    <row r="90" spans="5:14" x14ac:dyDescent="0.45">
      <c r="E90" s="34" t="s">
        <v>146</v>
      </c>
      <c r="F90" s="37">
        <v>0</v>
      </c>
      <c r="G90" s="32"/>
      <c r="H90" s="15">
        <v>0</v>
      </c>
      <c r="I90" s="11">
        <v>0</v>
      </c>
      <c r="J90" s="14">
        <v>0</v>
      </c>
      <c r="K90" s="19">
        <v>15000</v>
      </c>
      <c r="L90" s="16">
        <v>0</v>
      </c>
      <c r="N90" s="32">
        <v>39000</v>
      </c>
    </row>
    <row r="91" spans="5:14" x14ac:dyDescent="0.45">
      <c r="E91" s="34" t="s">
        <v>48</v>
      </c>
      <c r="F91" s="37">
        <v>0</v>
      </c>
      <c r="G91" s="32"/>
      <c r="H91" s="15">
        <v>1000</v>
      </c>
      <c r="I91" s="11">
        <v>3000</v>
      </c>
      <c r="J91" s="14">
        <v>4000</v>
      </c>
      <c r="K91" s="19">
        <v>18000</v>
      </c>
      <c r="L91" s="16">
        <v>0</v>
      </c>
      <c r="N91" s="32">
        <v>206500</v>
      </c>
    </row>
    <row r="92" spans="5:14" x14ac:dyDescent="0.45">
      <c r="E92" s="34" t="s">
        <v>18</v>
      </c>
      <c r="F92" s="37">
        <v>83500</v>
      </c>
      <c r="G92" s="32"/>
      <c r="H92" s="15">
        <v>26000</v>
      </c>
      <c r="I92" s="11">
        <v>81000</v>
      </c>
      <c r="J92" s="14">
        <v>107000</v>
      </c>
      <c r="K92" s="19">
        <v>21000</v>
      </c>
      <c r="L92" s="16">
        <v>83500</v>
      </c>
      <c r="N92" s="32">
        <v>0</v>
      </c>
    </row>
    <row r="93" spans="5:14" x14ac:dyDescent="0.45">
      <c r="E93" s="34" t="s">
        <v>133</v>
      </c>
      <c r="F93" s="37">
        <v>0</v>
      </c>
      <c r="G93" s="32"/>
      <c r="H93" s="15">
        <v>1700</v>
      </c>
      <c r="I93" s="11">
        <v>0</v>
      </c>
      <c r="J93" s="14">
        <v>1700</v>
      </c>
      <c r="K93" s="19">
        <v>12000</v>
      </c>
      <c r="L93" s="16">
        <v>0</v>
      </c>
      <c r="N93" s="32">
        <v>185300</v>
      </c>
    </row>
    <row r="94" spans="5:14" x14ac:dyDescent="0.45">
      <c r="E94" s="34" t="s">
        <v>52</v>
      </c>
      <c r="F94" s="37">
        <v>188500</v>
      </c>
      <c r="G94" s="32"/>
      <c r="H94" s="15">
        <v>8500</v>
      </c>
      <c r="I94" s="11">
        <v>183000</v>
      </c>
      <c r="J94" s="14">
        <v>191500</v>
      </c>
      <c r="K94" s="19">
        <v>3000</v>
      </c>
      <c r="L94" s="16">
        <v>188500</v>
      </c>
      <c r="N94" s="32">
        <v>0</v>
      </c>
    </row>
    <row r="95" spans="5:14" x14ac:dyDescent="0.45">
      <c r="E95" s="34" t="s">
        <v>167</v>
      </c>
      <c r="F95" s="37">
        <v>0</v>
      </c>
      <c r="G95" s="32"/>
      <c r="H95" s="15">
        <v>0</v>
      </c>
      <c r="I95" s="11">
        <v>0</v>
      </c>
      <c r="J95" s="14">
        <v>0</v>
      </c>
      <c r="K95" s="19">
        <v>0</v>
      </c>
      <c r="L95" s="16">
        <v>0</v>
      </c>
      <c r="N95" s="32">
        <v>24000</v>
      </c>
    </row>
    <row r="96" spans="5:14" x14ac:dyDescent="0.45">
      <c r="E96" s="34" t="s">
        <v>168</v>
      </c>
      <c r="F96" s="37">
        <v>0</v>
      </c>
      <c r="G96" s="32"/>
      <c r="H96" s="15">
        <v>0</v>
      </c>
      <c r="I96" s="11">
        <v>0</v>
      </c>
      <c r="J96" s="14">
        <v>0</v>
      </c>
      <c r="K96" s="19">
        <v>9000</v>
      </c>
      <c r="L96" s="16">
        <v>0</v>
      </c>
      <c r="N96" s="32">
        <v>62000</v>
      </c>
    </row>
    <row r="97" spans="5:14" x14ac:dyDescent="0.45">
      <c r="E97" s="34" t="s">
        <v>115</v>
      </c>
      <c r="F97" s="37">
        <v>0</v>
      </c>
      <c r="G97" s="32"/>
      <c r="H97" s="15">
        <v>25200</v>
      </c>
      <c r="I97" s="11">
        <v>30000</v>
      </c>
      <c r="J97" s="14">
        <v>55200</v>
      </c>
      <c r="K97" s="19">
        <v>3000</v>
      </c>
      <c r="L97" s="16">
        <v>0</v>
      </c>
      <c r="N97" s="32">
        <v>234300</v>
      </c>
    </row>
    <row r="98" spans="5:14" x14ac:dyDescent="0.45">
      <c r="E98" s="34" t="s">
        <v>137</v>
      </c>
      <c r="F98" s="37">
        <v>0</v>
      </c>
      <c r="G98" s="32"/>
      <c r="H98" s="15">
        <v>0</v>
      </c>
      <c r="I98" s="11">
        <v>0</v>
      </c>
      <c r="J98" s="14">
        <v>0</v>
      </c>
      <c r="K98" s="19">
        <v>0</v>
      </c>
      <c r="L98" s="16">
        <v>0</v>
      </c>
      <c r="N98" s="32">
        <v>54000</v>
      </c>
    </row>
    <row r="99" spans="5:14" x14ac:dyDescent="0.45">
      <c r="E99" s="34" t="s">
        <v>34</v>
      </c>
      <c r="F99" s="37">
        <v>27900</v>
      </c>
      <c r="G99" s="32"/>
      <c r="H99" s="15">
        <v>9900</v>
      </c>
      <c r="I99" s="11">
        <v>51000</v>
      </c>
      <c r="J99" s="14">
        <v>60900</v>
      </c>
      <c r="K99" s="19">
        <v>33000</v>
      </c>
      <c r="L99" s="16">
        <v>27900</v>
      </c>
      <c r="N99" s="32">
        <v>0</v>
      </c>
    </row>
    <row r="100" spans="5:14" x14ac:dyDescent="0.45">
      <c r="E100" s="34" t="s">
        <v>144</v>
      </c>
      <c r="F100" s="37">
        <v>0</v>
      </c>
      <c r="G100" s="32"/>
      <c r="H100" s="15">
        <v>0</v>
      </c>
      <c r="I100" s="11">
        <v>0</v>
      </c>
      <c r="J100" s="14">
        <v>0</v>
      </c>
      <c r="K100" s="19">
        <v>0</v>
      </c>
      <c r="L100" s="16">
        <v>0</v>
      </c>
      <c r="N100" s="32">
        <v>21000</v>
      </c>
    </row>
    <row r="101" spans="5:14" x14ac:dyDescent="0.45">
      <c r="E101" s="34" t="s">
        <v>17</v>
      </c>
      <c r="F101" s="37">
        <v>0</v>
      </c>
      <c r="G101" s="32"/>
      <c r="H101" s="15">
        <v>11400</v>
      </c>
      <c r="I101" s="11">
        <v>6000</v>
      </c>
      <c r="J101" s="14">
        <v>17400</v>
      </c>
      <c r="K101" s="19">
        <v>6000</v>
      </c>
      <c r="L101" s="16">
        <v>0</v>
      </c>
      <c r="N101" s="32">
        <v>69600</v>
      </c>
    </row>
    <row r="102" spans="5:14" x14ac:dyDescent="0.45">
      <c r="E102" s="34" t="s">
        <v>116</v>
      </c>
      <c r="F102" s="37">
        <v>0</v>
      </c>
      <c r="G102" s="32"/>
      <c r="H102" s="15">
        <v>6500</v>
      </c>
      <c r="I102" s="11">
        <v>0</v>
      </c>
      <c r="J102" s="14">
        <v>6500</v>
      </c>
      <c r="K102" s="19">
        <v>15000</v>
      </c>
      <c r="L102" s="16">
        <v>0</v>
      </c>
      <c r="N102" s="32">
        <v>188000</v>
      </c>
    </row>
    <row r="103" spans="5:14" x14ac:dyDescent="0.45">
      <c r="E103" s="34" t="s">
        <v>131</v>
      </c>
      <c r="F103" s="37">
        <v>0</v>
      </c>
      <c r="G103" s="32"/>
      <c r="H103" s="15">
        <v>0</v>
      </c>
      <c r="I103" s="11">
        <v>51000</v>
      </c>
      <c r="J103" s="14">
        <v>51000</v>
      </c>
      <c r="K103" s="19">
        <v>15000</v>
      </c>
      <c r="L103" s="16">
        <v>0</v>
      </c>
      <c r="N103" s="32">
        <v>76000</v>
      </c>
    </row>
    <row r="104" spans="5:14" x14ac:dyDescent="0.45">
      <c r="E104" s="34" t="s">
        <v>117</v>
      </c>
      <c r="F104" s="37">
        <v>0</v>
      </c>
      <c r="G104" s="32"/>
      <c r="H104" s="15">
        <v>0</v>
      </c>
      <c r="I104" s="11">
        <v>15000</v>
      </c>
      <c r="J104" s="14">
        <v>15000</v>
      </c>
      <c r="K104" s="19">
        <v>9000</v>
      </c>
      <c r="L104" s="16">
        <v>0</v>
      </c>
      <c r="N104" s="32">
        <v>81500</v>
      </c>
    </row>
    <row r="105" spans="5:14" x14ac:dyDescent="0.45">
      <c r="E105" s="34" t="s">
        <v>118</v>
      </c>
      <c r="F105" s="37">
        <v>0</v>
      </c>
      <c r="G105" s="32"/>
      <c r="H105" s="15">
        <v>0</v>
      </c>
      <c r="I105" s="11">
        <v>0</v>
      </c>
      <c r="J105" s="14">
        <v>0</v>
      </c>
      <c r="K105" s="19">
        <v>0</v>
      </c>
      <c r="L105" s="16">
        <v>0</v>
      </c>
      <c r="N105" s="32">
        <v>27000</v>
      </c>
    </row>
    <row r="106" spans="5:14" x14ac:dyDescent="0.45">
      <c r="E106" s="34" t="s">
        <v>119</v>
      </c>
      <c r="F106" s="37">
        <v>36000</v>
      </c>
      <c r="G106" s="32"/>
      <c r="H106" s="15">
        <v>0</v>
      </c>
      <c r="I106" s="11">
        <v>0</v>
      </c>
      <c r="J106" s="14">
        <v>0</v>
      </c>
      <c r="K106" s="19">
        <v>0</v>
      </c>
      <c r="L106" s="16">
        <v>0</v>
      </c>
      <c r="N106" s="32">
        <v>0</v>
      </c>
    </row>
    <row r="107" spans="5:14" x14ac:dyDescent="0.45">
      <c r="E107" s="34" t="s">
        <v>66</v>
      </c>
      <c r="F107" s="37">
        <v>0</v>
      </c>
      <c r="G107" s="32"/>
      <c r="H107" s="15">
        <v>31500</v>
      </c>
      <c r="I107" s="11">
        <v>0</v>
      </c>
      <c r="J107" s="14">
        <v>31500</v>
      </c>
      <c r="K107" s="19">
        <v>6000</v>
      </c>
      <c r="L107" s="16">
        <v>0</v>
      </c>
      <c r="N107" s="32">
        <v>135000</v>
      </c>
    </row>
    <row r="108" spans="5:14" x14ac:dyDescent="0.45">
      <c r="E108" s="34" t="s">
        <v>69</v>
      </c>
      <c r="F108" s="37">
        <v>0</v>
      </c>
      <c r="G108" s="32"/>
      <c r="H108" s="15">
        <v>11000</v>
      </c>
      <c r="I108" s="11">
        <v>81000</v>
      </c>
      <c r="J108" s="14">
        <v>92000</v>
      </c>
      <c r="K108" s="19">
        <v>33000</v>
      </c>
      <c r="L108" s="16">
        <v>0</v>
      </c>
      <c r="N108" s="32">
        <v>12500</v>
      </c>
    </row>
    <row r="109" spans="5:14" x14ac:dyDescent="0.45">
      <c r="E109" s="34" t="s">
        <v>46</v>
      </c>
      <c r="F109" s="37">
        <v>0</v>
      </c>
      <c r="G109" s="32"/>
      <c r="H109" s="15">
        <v>9000</v>
      </c>
      <c r="I109" s="11">
        <v>24000</v>
      </c>
      <c r="J109" s="14">
        <v>33000</v>
      </c>
      <c r="K109" s="19">
        <v>87000</v>
      </c>
      <c r="L109" s="16">
        <v>0</v>
      </c>
      <c r="N109" s="32">
        <v>54000</v>
      </c>
    </row>
    <row r="110" spans="5:14" x14ac:dyDescent="0.45">
      <c r="E110" s="34" t="s">
        <v>140</v>
      </c>
      <c r="F110" s="37">
        <v>0</v>
      </c>
      <c r="G110" s="32"/>
      <c r="H110" s="15">
        <v>3000</v>
      </c>
      <c r="I110" s="11">
        <v>0</v>
      </c>
      <c r="J110" s="14">
        <v>3000</v>
      </c>
      <c r="K110" s="19">
        <v>0</v>
      </c>
      <c r="L110" s="16">
        <v>0</v>
      </c>
      <c r="N110" s="32">
        <v>3000</v>
      </c>
    </row>
    <row r="111" spans="5:14" x14ac:dyDescent="0.45">
      <c r="E111" s="34" t="s">
        <v>43</v>
      </c>
      <c r="F111" s="37">
        <v>67000</v>
      </c>
      <c r="G111" s="32"/>
      <c r="H111" s="15">
        <v>22000</v>
      </c>
      <c r="I111" s="11">
        <v>78000</v>
      </c>
      <c r="J111" s="14">
        <v>100000</v>
      </c>
      <c r="K111" s="19">
        <v>33000</v>
      </c>
      <c r="L111" s="16">
        <v>67000</v>
      </c>
      <c r="N111" s="32">
        <v>0</v>
      </c>
    </row>
    <row r="112" spans="5:14" x14ac:dyDescent="0.45">
      <c r="E112" s="34" t="s">
        <v>138</v>
      </c>
      <c r="F112" s="37">
        <v>0</v>
      </c>
      <c r="G112" s="32"/>
      <c r="H112" s="15">
        <v>0</v>
      </c>
      <c r="I112" s="11">
        <v>0</v>
      </c>
      <c r="J112" s="14">
        <v>0</v>
      </c>
      <c r="K112" s="19">
        <v>0</v>
      </c>
      <c r="L112" s="16">
        <v>0</v>
      </c>
      <c r="N112" s="32">
        <v>0</v>
      </c>
    </row>
    <row r="113" spans="5:15" x14ac:dyDescent="0.45">
      <c r="E113" s="34" t="s">
        <v>147</v>
      </c>
      <c r="F113" s="37">
        <v>0</v>
      </c>
      <c r="G113" s="32"/>
      <c r="H113" s="15">
        <v>0</v>
      </c>
      <c r="I113" s="11">
        <v>0</v>
      </c>
      <c r="J113" s="14">
        <v>0</v>
      </c>
      <c r="K113" s="19">
        <v>0</v>
      </c>
      <c r="L113" s="16">
        <v>0</v>
      </c>
      <c r="N113" s="32">
        <v>3000</v>
      </c>
    </row>
    <row r="114" spans="5:15" x14ac:dyDescent="0.45">
      <c r="E114" s="34" t="s">
        <v>120</v>
      </c>
      <c r="F114" s="37">
        <v>0</v>
      </c>
      <c r="G114" s="32"/>
      <c r="H114" s="15">
        <v>0</v>
      </c>
      <c r="I114" s="11">
        <v>30000</v>
      </c>
      <c r="J114" s="14">
        <v>30000</v>
      </c>
      <c r="K114" s="19">
        <v>15000</v>
      </c>
      <c r="L114" s="16">
        <v>0</v>
      </c>
      <c r="N114" s="32">
        <v>34500</v>
      </c>
    </row>
    <row r="115" spans="5:15" x14ac:dyDescent="0.45">
      <c r="E115" s="34" t="s">
        <v>62</v>
      </c>
      <c r="F115" s="37">
        <v>85500</v>
      </c>
      <c r="G115" s="32"/>
      <c r="H115" s="15">
        <v>29500</v>
      </c>
      <c r="I115" s="11">
        <v>198000</v>
      </c>
      <c r="J115" s="14">
        <v>227500</v>
      </c>
      <c r="K115" s="19">
        <v>24000</v>
      </c>
      <c r="L115" s="16">
        <v>85500</v>
      </c>
      <c r="N115" s="32">
        <v>0</v>
      </c>
    </row>
    <row r="116" spans="5:15" x14ac:dyDescent="0.45">
      <c r="E116" s="34" t="s">
        <v>121</v>
      </c>
      <c r="F116" s="37">
        <v>0</v>
      </c>
      <c r="G116" s="32"/>
      <c r="H116" s="15">
        <v>19500</v>
      </c>
      <c r="I116" s="11">
        <v>0</v>
      </c>
      <c r="J116" s="14">
        <v>19500</v>
      </c>
      <c r="K116" s="19">
        <v>15000</v>
      </c>
      <c r="L116" s="16">
        <v>0</v>
      </c>
      <c r="N116" s="32">
        <v>347500</v>
      </c>
    </row>
    <row r="117" spans="5:15" x14ac:dyDescent="0.45">
      <c r="E117" s="34" t="s">
        <v>134</v>
      </c>
      <c r="F117" s="37">
        <v>0</v>
      </c>
      <c r="G117" s="32"/>
      <c r="H117" s="15">
        <v>0</v>
      </c>
      <c r="I117" s="11">
        <v>0</v>
      </c>
      <c r="J117" s="14">
        <v>0</v>
      </c>
      <c r="K117" s="19">
        <v>39000</v>
      </c>
      <c r="L117" s="16">
        <v>0</v>
      </c>
      <c r="N117" s="32">
        <v>39500</v>
      </c>
      <c r="O117" s="120" t="s">
        <v>349</v>
      </c>
    </row>
    <row r="118" spans="5:15" x14ac:dyDescent="0.45">
      <c r="E118" s="34" t="s">
        <v>122</v>
      </c>
      <c r="F118" s="37">
        <v>0</v>
      </c>
      <c r="G118" s="32"/>
      <c r="H118" s="15">
        <v>0</v>
      </c>
      <c r="I118" s="11">
        <v>0</v>
      </c>
      <c r="J118" s="14">
        <v>0</v>
      </c>
      <c r="K118" s="19">
        <v>12000</v>
      </c>
      <c r="L118" s="16">
        <v>0</v>
      </c>
      <c r="N118" s="32">
        <v>135000</v>
      </c>
    </row>
    <row r="119" spans="5:15" x14ac:dyDescent="0.45">
      <c r="E119" s="34" t="s">
        <v>123</v>
      </c>
      <c r="F119" s="37">
        <v>0</v>
      </c>
      <c r="G119" s="32"/>
      <c r="H119" s="15">
        <v>0</v>
      </c>
      <c r="I119" s="11">
        <v>0</v>
      </c>
      <c r="J119" s="14">
        <v>0</v>
      </c>
      <c r="K119" s="19">
        <v>21000</v>
      </c>
      <c r="L119" s="16">
        <v>0</v>
      </c>
      <c r="N119" s="32">
        <v>314000</v>
      </c>
    </row>
    <row r="120" spans="5:15" x14ac:dyDescent="0.45">
      <c r="E120" s="34" t="s">
        <v>28</v>
      </c>
      <c r="F120" s="37">
        <v>0</v>
      </c>
      <c r="G120" s="32"/>
      <c r="H120" s="15">
        <v>7500</v>
      </c>
      <c r="I120" s="11">
        <v>9000</v>
      </c>
      <c r="J120" s="14">
        <v>16500</v>
      </c>
      <c r="K120" s="19">
        <v>75000</v>
      </c>
      <c r="L120" s="16">
        <v>0</v>
      </c>
      <c r="N120" s="32">
        <v>58500</v>
      </c>
    </row>
    <row r="121" spans="5:15" x14ac:dyDescent="0.45">
      <c r="E121" s="34" t="s">
        <v>70</v>
      </c>
      <c r="F121" s="37">
        <v>0</v>
      </c>
      <c r="G121" s="32"/>
      <c r="H121" s="15">
        <v>17500</v>
      </c>
      <c r="I121" s="11">
        <v>9000</v>
      </c>
      <c r="J121" s="14">
        <v>26500</v>
      </c>
      <c r="K121" s="19">
        <v>135000</v>
      </c>
      <c r="L121" s="16">
        <v>0</v>
      </c>
      <c r="N121" s="32">
        <v>108500</v>
      </c>
    </row>
    <row r="122" spans="5:15" x14ac:dyDescent="0.45">
      <c r="E122" s="34" t="s">
        <v>36</v>
      </c>
      <c r="F122" s="37">
        <v>2500</v>
      </c>
      <c r="G122" s="32"/>
      <c r="H122" s="15">
        <v>21500</v>
      </c>
      <c r="I122" s="11">
        <v>0</v>
      </c>
      <c r="J122" s="14">
        <v>21500</v>
      </c>
      <c r="K122" s="19">
        <v>6000</v>
      </c>
      <c r="L122" s="16">
        <v>2500</v>
      </c>
      <c r="N122" s="32">
        <v>0</v>
      </c>
    </row>
    <row r="123" spans="5:15" x14ac:dyDescent="0.45">
      <c r="E123" s="34" t="s">
        <v>64</v>
      </c>
      <c r="F123" s="37">
        <v>0</v>
      </c>
      <c r="G123" s="32"/>
      <c r="H123" s="15">
        <v>29000</v>
      </c>
      <c r="I123" s="11">
        <v>0</v>
      </c>
      <c r="J123" s="14">
        <v>29000</v>
      </c>
      <c r="K123" s="19">
        <v>72000</v>
      </c>
      <c r="L123" s="16">
        <v>0</v>
      </c>
      <c r="N123" s="32">
        <v>200000</v>
      </c>
    </row>
    <row r="124" spans="5:15" x14ac:dyDescent="0.45">
      <c r="E124" s="34" t="s">
        <v>50</v>
      </c>
      <c r="F124" s="37">
        <v>57700</v>
      </c>
      <c r="G124" s="32"/>
      <c r="H124" s="15">
        <v>33700</v>
      </c>
      <c r="I124" s="11">
        <v>45000</v>
      </c>
      <c r="J124" s="14">
        <v>78700</v>
      </c>
      <c r="K124" s="19">
        <v>21000</v>
      </c>
      <c r="L124" s="16">
        <v>57700</v>
      </c>
      <c r="N124" s="32">
        <v>0</v>
      </c>
    </row>
    <row r="125" spans="5:15" x14ac:dyDescent="0.45">
      <c r="E125" s="34" t="s">
        <v>72</v>
      </c>
      <c r="F125" s="37">
        <v>0</v>
      </c>
      <c r="G125" s="32"/>
      <c r="H125" s="15">
        <v>0</v>
      </c>
      <c r="I125" s="11">
        <v>27000</v>
      </c>
      <c r="J125" s="14">
        <v>27000</v>
      </c>
      <c r="K125" s="19">
        <v>0</v>
      </c>
      <c r="L125" s="16">
        <v>0</v>
      </c>
      <c r="N125" s="32">
        <v>0</v>
      </c>
    </row>
    <row r="126" spans="5:15" x14ac:dyDescent="0.45">
      <c r="E126" s="34" t="s">
        <v>124</v>
      </c>
      <c r="F126" s="37">
        <v>27500</v>
      </c>
      <c r="G126" s="32"/>
      <c r="H126" s="15">
        <v>7000</v>
      </c>
      <c r="I126" s="11">
        <v>45000</v>
      </c>
      <c r="J126" s="14">
        <v>52000</v>
      </c>
      <c r="K126" s="19">
        <v>12000</v>
      </c>
      <c r="L126" s="16">
        <v>27500</v>
      </c>
      <c r="N126" s="32">
        <v>0</v>
      </c>
    </row>
    <row r="127" spans="5:15" x14ac:dyDescent="0.45">
      <c r="E127" s="34" t="s">
        <v>24</v>
      </c>
      <c r="F127" s="37">
        <v>0</v>
      </c>
      <c r="G127" s="32"/>
      <c r="H127" s="15">
        <v>11000</v>
      </c>
      <c r="I127" s="11">
        <v>27000</v>
      </c>
      <c r="J127" s="14">
        <v>38000</v>
      </c>
      <c r="K127" s="19">
        <v>9000</v>
      </c>
      <c r="L127" s="16">
        <v>0</v>
      </c>
      <c r="N127" s="32">
        <v>126000</v>
      </c>
    </row>
    <row r="128" spans="5:15" x14ac:dyDescent="0.45">
      <c r="E128" s="34" t="s">
        <v>44</v>
      </c>
      <c r="F128" s="37">
        <v>0</v>
      </c>
      <c r="G128" s="32"/>
      <c r="H128" s="15">
        <v>14000</v>
      </c>
      <c r="I128" s="11">
        <v>24000</v>
      </c>
      <c r="J128" s="14">
        <v>38000</v>
      </c>
      <c r="K128" s="19">
        <v>3000</v>
      </c>
      <c r="L128" s="16">
        <v>0</v>
      </c>
      <c r="N128" s="32">
        <v>15000</v>
      </c>
    </row>
    <row r="129" spans="5:14" x14ac:dyDescent="0.45">
      <c r="E129" s="34" t="s">
        <v>53</v>
      </c>
      <c r="F129" s="37">
        <v>0</v>
      </c>
      <c r="G129" s="32"/>
      <c r="H129" s="15">
        <v>7000</v>
      </c>
      <c r="I129" s="11">
        <v>0</v>
      </c>
      <c r="J129" s="14">
        <v>7000</v>
      </c>
      <c r="K129" s="19">
        <v>0</v>
      </c>
      <c r="L129" s="16">
        <v>0</v>
      </c>
      <c r="N129" s="32">
        <v>12500</v>
      </c>
    </row>
    <row r="130" spans="5:14" x14ac:dyDescent="0.45">
      <c r="E130" s="34" t="s">
        <v>39</v>
      </c>
      <c r="F130" s="37">
        <v>0</v>
      </c>
      <c r="G130" s="32"/>
      <c r="H130" s="15">
        <v>12200</v>
      </c>
      <c r="I130" s="11">
        <v>27000</v>
      </c>
      <c r="J130" s="14">
        <v>39200</v>
      </c>
      <c r="K130" s="19">
        <v>90000</v>
      </c>
      <c r="L130" s="16">
        <v>0</v>
      </c>
      <c r="N130" s="32">
        <v>202300</v>
      </c>
    </row>
    <row r="131" spans="5:14" x14ac:dyDescent="0.45">
      <c r="E131" s="34" t="s">
        <v>31</v>
      </c>
      <c r="F131" s="37">
        <v>0</v>
      </c>
      <c r="G131" s="32"/>
      <c r="H131" s="15">
        <v>18500</v>
      </c>
      <c r="I131" s="11">
        <v>15000</v>
      </c>
      <c r="J131" s="14">
        <v>33500</v>
      </c>
      <c r="K131" s="19">
        <v>87000</v>
      </c>
      <c r="L131" s="16">
        <v>0</v>
      </c>
      <c r="N131" s="32">
        <v>92500</v>
      </c>
    </row>
    <row r="132" spans="5:14" x14ac:dyDescent="0.45">
      <c r="E132" s="34" t="s">
        <v>41</v>
      </c>
      <c r="F132" s="37">
        <v>2000</v>
      </c>
      <c r="G132" s="32"/>
      <c r="H132" s="15">
        <v>17000</v>
      </c>
      <c r="I132" s="11">
        <v>30000</v>
      </c>
      <c r="J132" s="14">
        <v>47000</v>
      </c>
      <c r="K132" s="19">
        <v>45000</v>
      </c>
      <c r="L132" s="16">
        <v>2000</v>
      </c>
      <c r="N132" s="32">
        <v>0</v>
      </c>
    </row>
    <row r="133" spans="5:14" x14ac:dyDescent="0.45">
      <c r="E133" s="34" t="s">
        <v>22</v>
      </c>
      <c r="F133" s="37">
        <v>0</v>
      </c>
      <c r="G133" s="32"/>
      <c r="H133" s="15">
        <v>4000</v>
      </c>
      <c r="I133" s="11">
        <v>0</v>
      </c>
      <c r="J133" s="14">
        <v>4000</v>
      </c>
      <c r="K133" s="19">
        <v>138000</v>
      </c>
      <c r="L133" s="16">
        <v>0</v>
      </c>
      <c r="N133" s="32">
        <v>261500</v>
      </c>
    </row>
    <row r="134" spans="5:14" x14ac:dyDescent="0.45">
      <c r="E134" s="34" t="s">
        <v>26</v>
      </c>
      <c r="F134" s="37">
        <v>0</v>
      </c>
      <c r="G134" s="32"/>
      <c r="H134" s="15">
        <v>4000</v>
      </c>
      <c r="I134" s="11">
        <v>0</v>
      </c>
      <c r="J134" s="14">
        <v>4000</v>
      </c>
      <c r="K134" s="19">
        <v>9000</v>
      </c>
      <c r="L134" s="16">
        <v>0</v>
      </c>
      <c r="N134" s="32">
        <v>5000</v>
      </c>
    </row>
    <row r="135" spans="5:14" x14ac:dyDescent="0.45">
      <c r="E135" s="34" t="s">
        <v>32</v>
      </c>
      <c r="F135" s="37">
        <v>0</v>
      </c>
      <c r="G135" s="32"/>
      <c r="H135" s="15">
        <v>4000</v>
      </c>
      <c r="I135" s="11">
        <v>3000</v>
      </c>
      <c r="J135" s="14">
        <v>7000</v>
      </c>
      <c r="K135" s="19">
        <v>24000</v>
      </c>
      <c r="L135" s="16">
        <v>0</v>
      </c>
      <c r="M135" s="16">
        <v>30000</v>
      </c>
      <c r="N135" s="32">
        <v>17000</v>
      </c>
    </row>
    <row r="136" spans="5:14" x14ac:dyDescent="0.45">
      <c r="E136" s="34" t="s">
        <v>169</v>
      </c>
      <c r="F136" s="37">
        <v>0</v>
      </c>
      <c r="G136" s="32"/>
      <c r="H136" s="15">
        <v>0</v>
      </c>
      <c r="I136" s="11">
        <v>0</v>
      </c>
      <c r="J136" s="14">
        <v>0</v>
      </c>
      <c r="K136" s="19">
        <v>42000</v>
      </c>
      <c r="L136" s="16">
        <v>0</v>
      </c>
      <c r="N136" s="32">
        <v>151000</v>
      </c>
    </row>
    <row r="137" spans="5:14" x14ac:dyDescent="0.45">
      <c r="E137" s="34" t="s">
        <v>170</v>
      </c>
      <c r="F137" s="37">
        <v>0</v>
      </c>
      <c r="G137" s="32"/>
      <c r="H137" s="15">
        <v>3500</v>
      </c>
      <c r="I137" s="11">
        <v>27000</v>
      </c>
      <c r="J137" s="14">
        <v>30500</v>
      </c>
      <c r="K137" s="19">
        <v>57000</v>
      </c>
      <c r="L137" s="16">
        <v>0</v>
      </c>
      <c r="M137" s="16">
        <v>30000</v>
      </c>
      <c r="N137" s="32">
        <v>26500</v>
      </c>
    </row>
    <row r="138" spans="5:14" x14ac:dyDescent="0.45">
      <c r="E138" s="34" t="s">
        <v>171</v>
      </c>
      <c r="F138" s="37">
        <v>0</v>
      </c>
      <c r="G138" s="32"/>
      <c r="H138" s="15">
        <v>0</v>
      </c>
      <c r="I138" s="11">
        <v>0</v>
      </c>
      <c r="J138" s="14">
        <v>0</v>
      </c>
      <c r="K138" s="19">
        <v>6000</v>
      </c>
      <c r="L138" s="16">
        <v>0</v>
      </c>
      <c r="M138" s="16">
        <v>30000</v>
      </c>
      <c r="N138" s="32">
        <v>6000</v>
      </c>
    </row>
    <row r="139" spans="5:14" x14ac:dyDescent="0.45">
      <c r="E139" s="34" t="s">
        <v>172</v>
      </c>
      <c r="F139" s="37">
        <v>0</v>
      </c>
      <c r="G139" s="32"/>
      <c r="H139" s="15">
        <v>0</v>
      </c>
      <c r="I139" s="11">
        <v>0</v>
      </c>
      <c r="J139" s="14">
        <v>0</v>
      </c>
      <c r="K139" s="19">
        <v>3000</v>
      </c>
      <c r="L139" s="16">
        <v>0</v>
      </c>
      <c r="M139" s="16">
        <v>30000</v>
      </c>
      <c r="N139" s="32">
        <v>3000</v>
      </c>
    </row>
    <row r="140" spans="5:14" x14ac:dyDescent="0.45">
      <c r="E140" s="34" t="s">
        <v>173</v>
      </c>
      <c r="F140" s="37">
        <v>0</v>
      </c>
      <c r="G140" s="32"/>
      <c r="H140" s="15">
        <v>0</v>
      </c>
      <c r="I140" s="11">
        <v>0</v>
      </c>
      <c r="J140" s="14">
        <v>0</v>
      </c>
      <c r="K140" s="19">
        <v>3000</v>
      </c>
      <c r="L140" s="16">
        <v>0</v>
      </c>
      <c r="M140" s="16">
        <v>30000</v>
      </c>
      <c r="N140" s="32">
        <v>3000</v>
      </c>
    </row>
    <row r="141" spans="5:14" x14ac:dyDescent="0.45">
      <c r="E141" s="34" t="s">
        <v>174</v>
      </c>
      <c r="F141" s="37">
        <v>0</v>
      </c>
      <c r="G141" s="32"/>
      <c r="H141" s="15">
        <v>0</v>
      </c>
      <c r="I141" s="11">
        <v>0</v>
      </c>
      <c r="J141" s="14">
        <v>0</v>
      </c>
      <c r="K141" s="19">
        <v>0</v>
      </c>
      <c r="L141" s="16">
        <v>0</v>
      </c>
      <c r="M141" s="16">
        <v>30000</v>
      </c>
      <c r="N141" s="32">
        <v>0</v>
      </c>
    </row>
    <row r="142" spans="5:14" x14ac:dyDescent="0.45">
      <c r="E142" s="34" t="s">
        <v>145</v>
      </c>
      <c r="F142" s="37">
        <v>0</v>
      </c>
      <c r="G142" s="32"/>
      <c r="H142" s="15">
        <v>0</v>
      </c>
      <c r="I142" s="11">
        <v>0</v>
      </c>
      <c r="J142" s="14">
        <v>0</v>
      </c>
      <c r="K142" s="19">
        <v>15000</v>
      </c>
      <c r="L142" s="16">
        <v>0</v>
      </c>
      <c r="M142" s="16">
        <v>30000</v>
      </c>
      <c r="N142" s="32">
        <v>15000</v>
      </c>
    </row>
    <row r="143" spans="5:14" x14ac:dyDescent="0.45">
      <c r="E143" s="34" t="s">
        <v>175</v>
      </c>
      <c r="F143" s="37">
        <v>0</v>
      </c>
      <c r="G143" s="32"/>
      <c r="H143" s="15">
        <v>0</v>
      </c>
      <c r="I143" s="11">
        <v>0</v>
      </c>
      <c r="J143" s="14">
        <v>0</v>
      </c>
      <c r="K143" s="19">
        <v>0</v>
      </c>
      <c r="L143" s="16">
        <v>0</v>
      </c>
      <c r="N143" s="32">
        <v>0</v>
      </c>
    </row>
    <row r="144" spans="5:14" x14ac:dyDescent="0.45">
      <c r="E144" s="34" t="s">
        <v>176</v>
      </c>
      <c r="F144" s="37">
        <v>0</v>
      </c>
      <c r="G144" s="32"/>
      <c r="H144" s="15">
        <v>0</v>
      </c>
      <c r="I144" s="11">
        <v>0</v>
      </c>
      <c r="J144" s="14">
        <v>0</v>
      </c>
      <c r="K144" s="19">
        <v>0</v>
      </c>
      <c r="L144" s="16">
        <v>0</v>
      </c>
      <c r="N144" s="32">
        <v>0</v>
      </c>
    </row>
    <row r="145" spans="5:14" x14ac:dyDescent="0.45">
      <c r="E145" s="34" t="s">
        <v>177</v>
      </c>
      <c r="F145" s="37">
        <v>0</v>
      </c>
      <c r="G145" s="32"/>
      <c r="H145" s="15">
        <v>0</v>
      </c>
      <c r="I145" s="11">
        <v>0</v>
      </c>
      <c r="J145" s="14">
        <v>0</v>
      </c>
      <c r="K145" s="19">
        <v>0</v>
      </c>
      <c r="L145" s="16">
        <v>0</v>
      </c>
      <c r="N145" s="32">
        <v>0</v>
      </c>
    </row>
    <row r="146" spans="5:14" x14ac:dyDescent="0.45">
      <c r="E146" s="34" t="s">
        <v>178</v>
      </c>
      <c r="F146" s="37">
        <v>0</v>
      </c>
      <c r="G146" s="32"/>
      <c r="H146" s="15">
        <v>0</v>
      </c>
      <c r="I146" s="11">
        <v>0</v>
      </c>
      <c r="J146" s="14">
        <v>0</v>
      </c>
      <c r="K146" s="19">
        <v>0</v>
      </c>
      <c r="L146" s="16">
        <v>0</v>
      </c>
      <c r="N146" s="32">
        <v>0</v>
      </c>
    </row>
    <row r="147" spans="5:14" x14ac:dyDescent="0.45">
      <c r="E147" s="34" t="s">
        <v>179</v>
      </c>
      <c r="F147" s="37">
        <v>0</v>
      </c>
      <c r="G147" s="32"/>
      <c r="H147" s="15">
        <v>0</v>
      </c>
      <c r="I147" s="11">
        <v>0</v>
      </c>
      <c r="J147" s="14">
        <v>0</v>
      </c>
      <c r="K147" s="19">
        <v>0</v>
      </c>
      <c r="L147" s="16">
        <v>0</v>
      </c>
      <c r="N147" s="32">
        <v>0</v>
      </c>
    </row>
    <row r="148" spans="5:14" x14ac:dyDescent="0.45">
      <c r="E148" s="34" t="s">
        <v>180</v>
      </c>
      <c r="F148" s="37">
        <v>0</v>
      </c>
      <c r="G148" s="32"/>
      <c r="H148" s="15">
        <v>0</v>
      </c>
      <c r="I148" s="11">
        <v>0</v>
      </c>
      <c r="J148" s="14">
        <v>0</v>
      </c>
      <c r="K148" s="19">
        <v>0</v>
      </c>
      <c r="L148" s="16">
        <v>0</v>
      </c>
      <c r="N148" s="32">
        <v>0</v>
      </c>
    </row>
    <row r="149" spans="5:14" x14ac:dyDescent="0.45">
      <c r="E149" s="34" t="s">
        <v>125</v>
      </c>
      <c r="F149" s="37">
        <v>0</v>
      </c>
      <c r="G149" s="32"/>
      <c r="H149" s="15">
        <v>0</v>
      </c>
      <c r="I149" s="11">
        <v>0</v>
      </c>
      <c r="J149" s="14">
        <v>0</v>
      </c>
      <c r="K149" s="19">
        <v>0</v>
      </c>
      <c r="L149" s="16">
        <v>0</v>
      </c>
      <c r="N149" s="32">
        <v>0</v>
      </c>
    </row>
    <row r="150" spans="5:14" x14ac:dyDescent="0.45">
      <c r="E150" s="34" t="s">
        <v>181</v>
      </c>
      <c r="F150" s="37">
        <v>0</v>
      </c>
      <c r="G150" s="32"/>
      <c r="H150" s="15">
        <v>0</v>
      </c>
      <c r="I150" s="11">
        <v>0</v>
      </c>
      <c r="J150" s="14">
        <v>0</v>
      </c>
      <c r="K150" s="19">
        <v>0</v>
      </c>
      <c r="L150" s="16">
        <v>0</v>
      </c>
      <c r="N150" s="32">
        <v>0</v>
      </c>
    </row>
    <row r="151" spans="5:14" x14ac:dyDescent="0.45">
      <c r="E151" s="34" t="s">
        <v>182</v>
      </c>
      <c r="F151" s="37">
        <v>0</v>
      </c>
      <c r="G151" s="32"/>
      <c r="H151" s="15">
        <v>0</v>
      </c>
      <c r="I151" s="11">
        <v>0</v>
      </c>
      <c r="J151" s="14">
        <v>0</v>
      </c>
      <c r="K151" s="19">
        <v>0</v>
      </c>
      <c r="L151" s="16">
        <v>0</v>
      </c>
      <c r="N151" s="32">
        <v>0</v>
      </c>
    </row>
    <row r="152" spans="5:14" x14ac:dyDescent="0.45">
      <c r="E152" s="34" t="s">
        <v>51</v>
      </c>
      <c r="F152" s="37">
        <v>0</v>
      </c>
      <c r="G152" s="32"/>
      <c r="H152" s="15">
        <v>0</v>
      </c>
      <c r="I152" s="11">
        <v>0</v>
      </c>
      <c r="J152" s="14">
        <v>0</v>
      </c>
      <c r="K152" s="19">
        <v>0</v>
      </c>
      <c r="L152" s="16">
        <v>0</v>
      </c>
      <c r="N152" s="32">
        <v>61000</v>
      </c>
    </row>
    <row r="153" spans="5:14" x14ac:dyDescent="0.45">
      <c r="E153" s="34" t="s">
        <v>183</v>
      </c>
      <c r="F153" s="37">
        <v>0</v>
      </c>
      <c r="G153" s="32"/>
      <c r="H153" s="15">
        <v>0</v>
      </c>
      <c r="I153" s="11">
        <v>0</v>
      </c>
      <c r="J153" s="14">
        <v>0</v>
      </c>
      <c r="K153" s="19">
        <v>0</v>
      </c>
      <c r="L153" s="16">
        <v>0</v>
      </c>
      <c r="N153" s="32">
        <v>0</v>
      </c>
    </row>
    <row r="154" spans="5:14" x14ac:dyDescent="0.45">
      <c r="E154" s="34" t="s">
        <v>135</v>
      </c>
      <c r="F154" s="37">
        <v>9000</v>
      </c>
      <c r="G154" s="32"/>
      <c r="H154" s="15">
        <v>0</v>
      </c>
      <c r="I154" s="11">
        <v>9000</v>
      </c>
      <c r="J154" s="14">
        <v>9000</v>
      </c>
      <c r="K154" s="19">
        <v>0</v>
      </c>
      <c r="L154" s="16">
        <v>9000</v>
      </c>
      <c r="N154" s="32">
        <v>0</v>
      </c>
    </row>
    <row r="155" spans="5:14" x14ac:dyDescent="0.45">
      <c r="E155" s="34" t="s">
        <v>184</v>
      </c>
      <c r="F155" s="37">
        <v>0</v>
      </c>
      <c r="G155" s="32"/>
      <c r="H155" s="15">
        <v>0</v>
      </c>
      <c r="I155" s="11">
        <v>0</v>
      </c>
      <c r="J155" s="14">
        <v>0</v>
      </c>
      <c r="K155" s="19">
        <v>0</v>
      </c>
      <c r="L155" s="16">
        <v>0</v>
      </c>
      <c r="N155" s="32">
        <v>120000</v>
      </c>
    </row>
    <row r="156" spans="5:14" x14ac:dyDescent="0.45">
      <c r="E156" s="34" t="s">
        <v>68</v>
      </c>
      <c r="F156" s="37">
        <v>0</v>
      </c>
      <c r="G156" s="32"/>
      <c r="H156" s="15">
        <v>0</v>
      </c>
      <c r="I156" s="11">
        <v>0</v>
      </c>
      <c r="J156" s="14">
        <v>0</v>
      </c>
      <c r="K156" s="19">
        <v>0</v>
      </c>
      <c r="L156" s="16">
        <v>0</v>
      </c>
      <c r="N156" s="32">
        <v>119000</v>
      </c>
    </row>
    <row r="157" spans="5:14" x14ac:dyDescent="0.45">
      <c r="E157" s="34" t="s">
        <v>42</v>
      </c>
      <c r="F157" s="37">
        <v>0</v>
      </c>
      <c r="G157" s="32"/>
      <c r="H157" s="15">
        <v>0</v>
      </c>
      <c r="I157" s="11">
        <v>0</v>
      </c>
      <c r="J157" s="14">
        <v>0</v>
      </c>
      <c r="K157" s="19">
        <v>0</v>
      </c>
      <c r="L157" s="16">
        <v>0</v>
      </c>
      <c r="N157" s="32">
        <v>13000</v>
      </c>
    </row>
    <row r="158" spans="5:14" x14ac:dyDescent="0.45">
      <c r="E158" s="34" t="s">
        <v>45</v>
      </c>
      <c r="F158" s="37">
        <v>55500</v>
      </c>
      <c r="G158" s="32"/>
      <c r="H158" s="15">
        <v>55500</v>
      </c>
      <c r="I158" s="11">
        <v>0</v>
      </c>
      <c r="J158" s="14">
        <v>55500</v>
      </c>
      <c r="K158" s="19">
        <v>0</v>
      </c>
      <c r="L158" s="16">
        <v>55500</v>
      </c>
      <c r="N158" s="32">
        <v>0</v>
      </c>
    </row>
    <row r="159" spans="5:14" x14ac:dyDescent="0.45">
      <c r="E159" s="34" t="s">
        <v>185</v>
      </c>
      <c r="F159" s="37">
        <v>0</v>
      </c>
      <c r="G159" s="32"/>
      <c r="H159" s="15">
        <v>0</v>
      </c>
      <c r="I159" s="11">
        <v>0</v>
      </c>
      <c r="J159" s="14">
        <v>0</v>
      </c>
      <c r="K159" s="19">
        <v>0</v>
      </c>
      <c r="L159" s="16">
        <v>0</v>
      </c>
      <c r="N159" s="32">
        <v>0</v>
      </c>
    </row>
    <row r="160" spans="5:14" x14ac:dyDescent="0.45">
      <c r="E160" s="34" t="s">
        <v>186</v>
      </c>
      <c r="F160" s="37">
        <v>0</v>
      </c>
      <c r="G160" s="32"/>
      <c r="H160" s="15">
        <v>0</v>
      </c>
      <c r="I160" s="11">
        <v>0</v>
      </c>
      <c r="J160" s="14">
        <v>0</v>
      </c>
      <c r="K160" s="19">
        <v>0</v>
      </c>
      <c r="L160" s="16">
        <v>0</v>
      </c>
      <c r="N160" s="32">
        <v>0</v>
      </c>
    </row>
    <row r="161" spans="5:14" x14ac:dyDescent="0.45">
      <c r="E161" s="34" t="s">
        <v>187</v>
      </c>
      <c r="F161" s="37">
        <v>0</v>
      </c>
      <c r="G161" s="32"/>
      <c r="H161" s="15">
        <v>0</v>
      </c>
      <c r="I161" s="11">
        <v>0</v>
      </c>
      <c r="J161" s="14">
        <v>0</v>
      </c>
      <c r="K161" s="19">
        <v>0</v>
      </c>
      <c r="L161" s="16">
        <v>0</v>
      </c>
      <c r="N161" s="32">
        <v>0</v>
      </c>
    </row>
    <row r="162" spans="5:14" x14ac:dyDescent="0.45">
      <c r="E162" s="34" t="s">
        <v>188</v>
      </c>
      <c r="F162" s="37">
        <v>0</v>
      </c>
      <c r="G162" s="32"/>
      <c r="H162" s="15">
        <v>0</v>
      </c>
      <c r="I162" s="11">
        <v>0</v>
      </c>
      <c r="J162" s="14">
        <v>0</v>
      </c>
      <c r="K162" s="19">
        <v>0</v>
      </c>
      <c r="L162" s="16">
        <v>0</v>
      </c>
      <c r="N162" s="32">
        <v>0</v>
      </c>
    </row>
    <row r="163" spans="5:14" x14ac:dyDescent="0.45">
      <c r="E163" s="34" t="s">
        <v>189</v>
      </c>
      <c r="F163" s="37">
        <v>0</v>
      </c>
      <c r="G163" s="32"/>
      <c r="H163" s="15">
        <v>0</v>
      </c>
      <c r="I163" s="11">
        <v>0</v>
      </c>
      <c r="J163" s="14">
        <v>0</v>
      </c>
      <c r="K163" s="19">
        <v>0</v>
      </c>
      <c r="L163" s="16">
        <v>0</v>
      </c>
      <c r="N163" s="32">
        <v>0</v>
      </c>
    </row>
    <row r="164" spans="5:14" x14ac:dyDescent="0.45">
      <c r="E164" s="34" t="s">
        <v>190</v>
      </c>
      <c r="F164" s="37">
        <v>0</v>
      </c>
      <c r="G164" s="32"/>
      <c r="H164" s="15">
        <v>0</v>
      </c>
      <c r="I164" s="11">
        <v>0</v>
      </c>
      <c r="J164" s="14">
        <v>0</v>
      </c>
      <c r="K164" s="19">
        <v>0</v>
      </c>
      <c r="L164" s="16">
        <v>0</v>
      </c>
      <c r="N164" s="32">
        <v>0</v>
      </c>
    </row>
    <row r="165" spans="5:14" ht="17.5" customHeight="1" thickBot="1" x14ac:dyDescent="0.5">
      <c r="E165" s="35" t="s">
        <v>191</v>
      </c>
      <c r="F165" s="37">
        <v>0</v>
      </c>
      <c r="G165" s="33"/>
      <c r="H165" s="15">
        <v>0</v>
      </c>
      <c r="I165" s="17">
        <v>0</v>
      </c>
      <c r="J165" s="41">
        <v>0</v>
      </c>
      <c r="K165" s="20">
        <v>0</v>
      </c>
      <c r="L165" s="18">
        <v>0</v>
      </c>
      <c r="N165" s="33">
        <v>0</v>
      </c>
    </row>
  </sheetData>
  <mergeCells count="2">
    <mergeCell ref="E3:E5"/>
    <mergeCell ref="F3:F5"/>
  </mergeCells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C40F1-818C-4020-923C-EA2B56939EAC}">
  <sheetPr codeName="Sheet2">
    <tabColor theme="5" tint="-0.249977111117893"/>
    <pageSetUpPr fitToPage="1"/>
  </sheetPr>
  <dimension ref="B2:AA48"/>
  <sheetViews>
    <sheetView showGridLines="0" zoomScale="70" zoomScaleNormal="70" workbookViewId="0">
      <selection activeCell="Z9" sqref="Z9"/>
    </sheetView>
  </sheetViews>
  <sheetFormatPr defaultColWidth="8.83203125" defaultRowHeight="17" x14ac:dyDescent="0.45"/>
  <cols>
    <col min="1" max="1" width="2" customWidth="1"/>
    <col min="2" max="2" width="13" bestFit="1" customWidth="1"/>
    <col min="3" max="3" width="7.1640625" customWidth="1"/>
    <col min="4" max="4" width="8.58203125" bestFit="1" customWidth="1"/>
    <col min="5" max="5" width="12.1640625" customWidth="1"/>
    <col min="6" max="6" width="2" customWidth="1"/>
    <col min="7" max="7" width="10.5" customWidth="1"/>
    <col min="8" max="8" width="6.5" customWidth="1"/>
    <col min="9" max="9" width="5" customWidth="1"/>
    <col min="10" max="10" width="11.1640625" customWidth="1"/>
    <col min="11" max="11" width="3" customWidth="1"/>
    <col min="12" max="13" width="2.5" customWidth="1"/>
    <col min="14" max="14" width="14" bestFit="1" customWidth="1"/>
    <col min="15" max="15" width="11.1640625" bestFit="1" customWidth="1"/>
    <col min="16" max="16" width="12" customWidth="1"/>
    <col min="17" max="17" width="1.5" customWidth="1"/>
    <col min="18" max="18" width="2" customWidth="1"/>
    <col min="19" max="19" width="5.5" bestFit="1" customWidth="1"/>
    <col min="20" max="20" width="21.33203125" customWidth="1"/>
    <col min="21" max="21" width="9.5" bestFit="1" customWidth="1"/>
    <col min="22" max="22" width="12" customWidth="1"/>
    <col min="23" max="23" width="1.33203125" customWidth="1"/>
    <col min="24" max="24" width="2.5" customWidth="1"/>
    <col min="25" max="25" width="19.1640625" style="10" bestFit="1" customWidth="1"/>
    <col min="26" max="26" width="13.6640625" customWidth="1"/>
    <col min="27" max="27" width="11.33203125" bestFit="1" customWidth="1"/>
  </cols>
  <sheetData>
    <row r="2" spans="2:27" x14ac:dyDescent="0.45">
      <c r="B2" s="40" t="s">
        <v>192</v>
      </c>
      <c r="L2" s="40" t="s">
        <v>193</v>
      </c>
      <c r="M2" s="40"/>
      <c r="N2" s="40"/>
    </row>
    <row r="3" spans="2:27" x14ac:dyDescent="0.45">
      <c r="B3" s="39" t="s">
        <v>0</v>
      </c>
      <c r="C3" s="39" t="s">
        <v>1</v>
      </c>
      <c r="D3" s="39" t="s">
        <v>194</v>
      </c>
      <c r="E3" s="39" t="s">
        <v>195</v>
      </c>
      <c r="F3" s="1"/>
      <c r="G3" s="39" t="s">
        <v>2</v>
      </c>
      <c r="H3" s="39" t="s">
        <v>1</v>
      </c>
      <c r="I3" s="39" t="s">
        <v>194</v>
      </c>
      <c r="J3" s="39" t="s">
        <v>195</v>
      </c>
      <c r="L3" s="126" t="s">
        <v>196</v>
      </c>
      <c r="M3" s="127"/>
      <c r="N3" s="127"/>
      <c r="O3" s="127"/>
      <c r="P3" s="128"/>
      <c r="R3" s="126" t="s">
        <v>197</v>
      </c>
      <c r="S3" s="127"/>
      <c r="T3" s="127"/>
      <c r="U3" s="127"/>
      <c r="V3" s="128"/>
      <c r="X3" s="129" t="s">
        <v>198</v>
      </c>
      <c r="Y3" s="130"/>
      <c r="Z3" s="46">
        <f>P10-V48</f>
        <v>74620</v>
      </c>
    </row>
    <row r="4" spans="2:27" x14ac:dyDescent="0.45">
      <c r="B4" s="131" t="s">
        <v>199</v>
      </c>
      <c r="C4" s="132"/>
      <c r="D4" s="47">
        <f>SUM(D5:D15)</f>
        <v>0</v>
      </c>
      <c r="E4" s="47">
        <f>SUM(E5:E15)</f>
        <v>0</v>
      </c>
      <c r="F4" s="1"/>
      <c r="G4" s="131" t="s">
        <v>199</v>
      </c>
      <c r="H4" s="132"/>
      <c r="I4" s="47">
        <f>SUM(I5:I42)</f>
        <v>0</v>
      </c>
      <c r="J4" s="47">
        <f>SUM(J5:J42)</f>
        <v>0</v>
      </c>
      <c r="L4" s="133" t="s">
        <v>200</v>
      </c>
      <c r="M4" s="133"/>
      <c r="N4" s="133"/>
      <c r="O4" s="48" t="s">
        <v>201</v>
      </c>
      <c r="P4" s="48" t="s">
        <v>202</v>
      </c>
      <c r="R4" s="49"/>
      <c r="S4" s="49"/>
      <c r="T4" s="48" t="s">
        <v>200</v>
      </c>
      <c r="U4" s="48" t="s">
        <v>201</v>
      </c>
      <c r="V4" s="48" t="s">
        <v>202</v>
      </c>
      <c r="X4" s="50"/>
      <c r="Y4" s="51" t="s">
        <v>203</v>
      </c>
      <c r="Z4" s="52">
        <f>Z3*100%</f>
        <v>74620</v>
      </c>
    </row>
    <row r="5" spans="2:27" x14ac:dyDescent="0.45">
      <c r="B5" s="4" t="s">
        <v>3</v>
      </c>
      <c r="C5" s="6">
        <v>2500</v>
      </c>
      <c r="D5" s="5"/>
      <c r="E5" s="5">
        <f t="shared" ref="E5:E15" si="0">C5*D5</f>
        <v>0</v>
      </c>
      <c r="F5" s="1"/>
      <c r="G5" s="4" t="s">
        <v>4</v>
      </c>
      <c r="H5" s="6">
        <v>2000</v>
      </c>
      <c r="I5" s="5">
        <f>IFERROR(SUMIF([1]주문내역!$G:$G,G5,[1]주문내역!$H:$H),0)</f>
        <v>0</v>
      </c>
      <c r="J5" s="5">
        <f t="shared" ref="J5:J15" si="1">H5*I5</f>
        <v>0</v>
      </c>
      <c r="L5" s="53"/>
      <c r="M5" s="54"/>
      <c r="N5" s="8" t="s">
        <v>204</v>
      </c>
      <c r="O5" s="55"/>
      <c r="P5" s="55">
        <v>1067200</v>
      </c>
      <c r="R5" s="56"/>
      <c r="S5" s="57"/>
      <c r="T5" s="58" t="s">
        <v>352</v>
      </c>
      <c r="U5" s="59"/>
      <c r="V5" s="59">
        <v>30310</v>
      </c>
      <c r="X5" s="60"/>
      <c r="Y5" s="51"/>
      <c r="Z5" s="52"/>
    </row>
    <row r="6" spans="2:27" x14ac:dyDescent="0.45">
      <c r="B6" s="4" t="s">
        <v>205</v>
      </c>
      <c r="C6" s="6">
        <v>2000</v>
      </c>
      <c r="D6" s="5"/>
      <c r="E6" s="5">
        <f t="shared" si="0"/>
        <v>0</v>
      </c>
      <c r="F6" s="1"/>
      <c r="G6" s="4" t="s">
        <v>206</v>
      </c>
      <c r="H6" s="6">
        <v>2500</v>
      </c>
      <c r="I6" s="5">
        <f>IFERROR(SUMIF([1]주문내역!$G:$G,G6,[1]주문내역!$H:$H),0)</f>
        <v>0</v>
      </c>
      <c r="J6" s="5">
        <f t="shared" si="1"/>
        <v>0</v>
      </c>
      <c r="L6" s="61"/>
      <c r="M6" s="62"/>
      <c r="N6" s="8" t="s">
        <v>207</v>
      </c>
      <c r="O6" s="55">
        <f>I4</f>
        <v>0</v>
      </c>
      <c r="P6" s="55">
        <f>J4</f>
        <v>0</v>
      </c>
      <c r="R6" s="63"/>
      <c r="S6" s="50"/>
      <c r="T6" s="64" t="s">
        <v>353</v>
      </c>
      <c r="U6" s="59"/>
      <c r="V6" s="59">
        <v>28500</v>
      </c>
      <c r="X6" s="137" t="s">
        <v>203</v>
      </c>
      <c r="Y6" s="138"/>
      <c r="Z6" s="65">
        <f>Z4+Z5</f>
        <v>74620</v>
      </c>
    </row>
    <row r="7" spans="2:27" x14ac:dyDescent="0.45">
      <c r="B7" s="4" t="s">
        <v>7</v>
      </c>
      <c r="C7" s="6">
        <v>3000</v>
      </c>
      <c r="D7" s="5"/>
      <c r="E7" s="5">
        <f t="shared" si="0"/>
        <v>0</v>
      </c>
      <c r="F7" s="1"/>
      <c r="G7" s="4" t="s">
        <v>10</v>
      </c>
      <c r="H7" s="6">
        <v>3000</v>
      </c>
      <c r="I7" s="5">
        <f>IFERROR(SUMIF([1]주문내역!$G:$G,G7,[1]주문내역!$H:$H),0)</f>
        <v>0</v>
      </c>
      <c r="J7" s="5">
        <f t="shared" si="1"/>
        <v>0</v>
      </c>
      <c r="L7" s="66"/>
      <c r="M7" s="139" t="s">
        <v>209</v>
      </c>
      <c r="N7" s="140"/>
      <c r="O7" s="67">
        <f>SUM(O5:O6)</f>
        <v>0</v>
      </c>
      <c r="P7" s="67">
        <f>SUM(P5:P6)</f>
        <v>1067200</v>
      </c>
      <c r="R7" s="63"/>
      <c r="S7" s="50"/>
      <c r="T7" s="68" t="s">
        <v>354</v>
      </c>
      <c r="U7" s="59"/>
      <c r="V7" s="59">
        <v>97680</v>
      </c>
    </row>
    <row r="8" spans="2:27" x14ac:dyDescent="0.45">
      <c r="B8" s="4" t="s">
        <v>210</v>
      </c>
      <c r="C8" s="6">
        <v>3500</v>
      </c>
      <c r="D8" s="5"/>
      <c r="E8" s="5">
        <f t="shared" si="0"/>
        <v>0</v>
      </c>
      <c r="F8" s="1"/>
      <c r="G8" s="9" t="s">
        <v>211</v>
      </c>
      <c r="H8" s="44">
        <v>2000</v>
      </c>
      <c r="I8" s="5">
        <f>IFERROR(SUMIF([1]주문내역!$G:$G,G8,[1]주문내역!$H:$H),0)</f>
        <v>0</v>
      </c>
      <c r="J8" s="5">
        <f t="shared" si="1"/>
        <v>0</v>
      </c>
      <c r="L8" s="63"/>
      <c r="M8" s="141" t="s">
        <v>212</v>
      </c>
      <c r="N8" s="142"/>
      <c r="O8" s="69"/>
      <c r="P8" s="67">
        <f>O37</f>
        <v>900000</v>
      </c>
      <c r="R8" s="63"/>
      <c r="S8" s="50"/>
      <c r="T8" s="68" t="s">
        <v>355</v>
      </c>
      <c r="U8" s="59"/>
      <c r="V8" s="59">
        <v>29500</v>
      </c>
      <c r="Y8" s="70" t="s">
        <v>213</v>
      </c>
      <c r="Z8" s="71">
        <v>50000</v>
      </c>
      <c r="AA8" s="72"/>
    </row>
    <row r="9" spans="2:27" x14ac:dyDescent="0.45">
      <c r="B9" s="4" t="s">
        <v>11</v>
      </c>
      <c r="C9" s="6">
        <v>4000</v>
      </c>
      <c r="D9" s="5"/>
      <c r="E9" s="5">
        <f t="shared" si="0"/>
        <v>0</v>
      </c>
      <c r="F9" s="1"/>
      <c r="G9" s="9" t="s">
        <v>214</v>
      </c>
      <c r="H9" s="44">
        <v>3000</v>
      </c>
      <c r="I9" s="5">
        <f>IFERROR(SUMIF([1]주문내역!$G:$G,G9,[1]주문내역!$H:$H),0)</f>
        <v>0</v>
      </c>
      <c r="J9" s="5">
        <f t="shared" si="1"/>
        <v>0</v>
      </c>
      <c r="L9" s="63"/>
      <c r="M9" s="141" t="s">
        <v>215</v>
      </c>
      <c r="N9" s="142"/>
      <c r="O9" s="67"/>
      <c r="P9" s="73"/>
      <c r="R9" s="63"/>
      <c r="S9" s="50"/>
      <c r="T9" s="68" t="s">
        <v>356</v>
      </c>
      <c r="U9" s="59"/>
      <c r="V9" s="59">
        <v>90000</v>
      </c>
      <c r="Z9" s="10" t="s">
        <v>216</v>
      </c>
    </row>
    <row r="10" spans="2:27" x14ac:dyDescent="0.45">
      <c r="B10" s="9" t="s">
        <v>217</v>
      </c>
      <c r="C10" s="74">
        <v>500</v>
      </c>
      <c r="D10" s="5"/>
      <c r="E10" s="5">
        <f t="shared" si="0"/>
        <v>0</v>
      </c>
      <c r="F10" s="1"/>
      <c r="G10" s="9" t="s">
        <v>218</v>
      </c>
      <c r="H10" s="44">
        <v>3000</v>
      </c>
      <c r="I10" s="5">
        <f>IFERROR(SUMIF([1]주문내역!$G:$G,G10,[1]주문내역!$H:$H),0)</f>
        <v>0</v>
      </c>
      <c r="J10" s="5">
        <f t="shared" si="1"/>
        <v>0</v>
      </c>
      <c r="L10" s="134" t="s">
        <v>219</v>
      </c>
      <c r="M10" s="135"/>
      <c r="N10" s="136"/>
      <c r="O10" s="75"/>
      <c r="P10" s="76">
        <f>SUM(P7,P8,P9)</f>
        <v>1967200</v>
      </c>
      <c r="R10" s="63"/>
      <c r="S10" s="50"/>
      <c r="T10" s="68" t="s">
        <v>357</v>
      </c>
      <c r="U10" s="59"/>
      <c r="V10" s="59">
        <v>18000</v>
      </c>
      <c r="Y10" s="143"/>
      <c r="Z10" s="143"/>
    </row>
    <row r="11" spans="2:27" x14ac:dyDescent="0.45">
      <c r="B11" s="9" t="s">
        <v>220</v>
      </c>
      <c r="C11" s="74">
        <v>100</v>
      </c>
      <c r="D11" s="5"/>
      <c r="E11" s="5">
        <f t="shared" si="0"/>
        <v>0</v>
      </c>
      <c r="F11" s="1"/>
      <c r="G11" s="9"/>
      <c r="H11" s="44"/>
      <c r="I11" s="5">
        <f>IFERROR(SUMIF([1]주문내역!$G:$G,G11,[1]주문내역!$H:$H),0)</f>
        <v>0</v>
      </c>
      <c r="J11" s="5">
        <f t="shared" si="1"/>
        <v>0</v>
      </c>
      <c r="R11" s="63"/>
      <c r="S11" s="50"/>
      <c r="T11" s="68" t="s">
        <v>358</v>
      </c>
      <c r="U11" s="59"/>
      <c r="V11" s="59">
        <v>100000</v>
      </c>
      <c r="Y11" s="12"/>
      <c r="Z11" s="77"/>
    </row>
    <row r="12" spans="2:27" x14ac:dyDescent="0.45">
      <c r="B12" s="9" t="s">
        <v>208</v>
      </c>
      <c r="C12" s="78">
        <v>3000</v>
      </c>
      <c r="D12" s="5"/>
      <c r="E12" s="5">
        <f t="shared" si="0"/>
        <v>0</v>
      </c>
      <c r="F12" s="1"/>
      <c r="G12" s="9" t="s">
        <v>221</v>
      </c>
      <c r="H12" s="7"/>
      <c r="I12" s="5">
        <f>IFERROR(SUMIF([1]주문내역!$G:$G,G12,[1]주문내역!$H:$H),0)</f>
        <v>0</v>
      </c>
      <c r="J12" s="5">
        <f t="shared" si="1"/>
        <v>0</v>
      </c>
      <c r="N12" s="79"/>
      <c r="O12" s="80"/>
      <c r="P12" s="81"/>
      <c r="R12" s="63"/>
      <c r="S12" s="50"/>
      <c r="T12" s="68" t="s">
        <v>359</v>
      </c>
      <c r="U12" s="59"/>
      <c r="V12" s="59">
        <v>89000</v>
      </c>
      <c r="Y12" s="12"/>
      <c r="Z12" s="77"/>
    </row>
    <row r="13" spans="2:27" x14ac:dyDescent="0.45">
      <c r="B13" s="9" t="s">
        <v>221</v>
      </c>
      <c r="C13" s="78"/>
      <c r="D13" s="5"/>
      <c r="E13" s="5">
        <f t="shared" si="0"/>
        <v>0</v>
      </c>
      <c r="F13" s="1"/>
      <c r="G13" s="9" t="s">
        <v>221</v>
      </c>
      <c r="H13" s="7"/>
      <c r="I13" s="5">
        <f>IFERROR(SUMIF([1]주문내역!$G:$G,G13,[1]주문내역!$H:$H),0)</f>
        <v>0</v>
      </c>
      <c r="J13" s="5">
        <f t="shared" si="1"/>
        <v>0</v>
      </c>
      <c r="N13" s="79" t="s">
        <v>222</v>
      </c>
      <c r="O13" s="82"/>
      <c r="P13" s="81">
        <f>알바정산!I25</f>
        <v>229100</v>
      </c>
      <c r="R13" s="63"/>
      <c r="S13" s="50"/>
      <c r="T13" s="68" t="s">
        <v>360</v>
      </c>
      <c r="U13" s="59"/>
      <c r="V13" s="59">
        <v>194000</v>
      </c>
      <c r="Y13" s="83"/>
      <c r="Z13" s="84"/>
    </row>
    <row r="14" spans="2:27" x14ac:dyDescent="0.45">
      <c r="B14" s="9" t="s">
        <v>221</v>
      </c>
      <c r="C14" s="78"/>
      <c r="D14" s="5"/>
      <c r="E14" s="5">
        <f t="shared" si="0"/>
        <v>0</v>
      </c>
      <c r="F14" s="1"/>
      <c r="G14" s="9" t="s">
        <v>221</v>
      </c>
      <c r="H14" s="7"/>
      <c r="I14" s="5">
        <f>IFERROR(SUMIF([1]주문내역!$G:$G,G14,[1]주문내역!$H:$H),0)</f>
        <v>0</v>
      </c>
      <c r="J14" s="5">
        <f t="shared" si="1"/>
        <v>0</v>
      </c>
      <c r="N14" s="85" t="s">
        <v>223</v>
      </c>
      <c r="O14" s="86" t="s">
        <v>224</v>
      </c>
      <c r="P14" s="87">
        <v>2530</v>
      </c>
      <c r="R14" s="63"/>
      <c r="S14" s="50"/>
      <c r="T14" s="68" t="s">
        <v>361</v>
      </c>
      <c r="U14" s="59"/>
      <c r="V14" s="59">
        <v>54000</v>
      </c>
      <c r="Y14" s="88" t="s">
        <v>350</v>
      </c>
      <c r="Z14" s="89">
        <v>704363</v>
      </c>
    </row>
    <row r="15" spans="2:27" x14ac:dyDescent="0.45">
      <c r="B15" s="9" t="s">
        <v>221</v>
      </c>
      <c r="C15" s="78"/>
      <c r="D15" s="5"/>
      <c r="E15" s="5">
        <f t="shared" si="0"/>
        <v>0</v>
      </c>
      <c r="F15" s="1"/>
      <c r="G15" s="9" t="s">
        <v>221</v>
      </c>
      <c r="H15" s="7"/>
      <c r="I15" s="5">
        <f>IFERROR(SUMIF([1]주문내역!$G:$G,G15,[1]주문내역!$H:$H),0)</f>
        <v>0</v>
      </c>
      <c r="J15" s="5">
        <f t="shared" si="1"/>
        <v>0</v>
      </c>
      <c r="N15" t="s">
        <v>225</v>
      </c>
      <c r="R15" s="63"/>
      <c r="S15" s="50"/>
      <c r="T15" s="68" t="s">
        <v>362</v>
      </c>
      <c r="U15" s="59"/>
      <c r="V15" s="59">
        <v>32800</v>
      </c>
      <c r="Y15" s="83"/>
      <c r="Z15" s="84"/>
    </row>
    <row r="16" spans="2:27" x14ac:dyDescent="0.45">
      <c r="F16" s="1"/>
      <c r="G16" s="1"/>
      <c r="H16" s="2"/>
      <c r="R16" s="63"/>
      <c r="S16" s="50"/>
      <c r="T16" s="68" t="s">
        <v>352</v>
      </c>
      <c r="U16" s="59"/>
      <c r="V16" s="59">
        <v>30300</v>
      </c>
      <c r="Y16" s="83"/>
      <c r="Z16" s="90"/>
    </row>
    <row r="17" spans="4:26" x14ac:dyDescent="0.45">
      <c r="F17" s="1"/>
      <c r="G17" s="1"/>
      <c r="H17" s="2"/>
      <c r="R17" s="63"/>
      <c r="S17" s="50"/>
      <c r="T17" s="68" t="s">
        <v>363</v>
      </c>
      <c r="U17" s="59"/>
      <c r="V17" s="59">
        <v>25130</v>
      </c>
      <c r="Y17" s="83"/>
      <c r="Z17" s="90"/>
    </row>
    <row r="18" spans="4:26" x14ac:dyDescent="0.45">
      <c r="F18" s="1"/>
      <c r="G18" s="1"/>
      <c r="H18" s="2"/>
      <c r="R18" s="63"/>
      <c r="S18" s="50"/>
      <c r="T18" s="68" t="s">
        <v>356</v>
      </c>
      <c r="U18" s="59"/>
      <c r="V18" s="59">
        <v>70000</v>
      </c>
      <c r="Y18" s="91"/>
      <c r="Z18" s="90"/>
    </row>
    <row r="19" spans="4:26" x14ac:dyDescent="0.45">
      <c r="F19" s="1"/>
      <c r="G19" s="1"/>
      <c r="H19" s="2"/>
      <c r="R19" s="63"/>
      <c r="S19" s="50"/>
      <c r="T19" s="64" t="s">
        <v>364</v>
      </c>
      <c r="U19" s="59"/>
      <c r="V19" s="59">
        <v>87880</v>
      </c>
    </row>
    <row r="20" spans="4:26" x14ac:dyDescent="0.45">
      <c r="D20" t="s">
        <v>226</v>
      </c>
      <c r="E20" t="s">
        <v>227</v>
      </c>
      <c r="F20" s="1"/>
      <c r="N20" s="92" t="s">
        <v>228</v>
      </c>
      <c r="O20" s="92"/>
      <c r="P20" s="93"/>
      <c r="Q20" s="93"/>
      <c r="R20" s="63"/>
      <c r="S20" s="50"/>
      <c r="T20" s="68" t="s">
        <v>356</v>
      </c>
      <c r="U20" s="59"/>
      <c r="V20" s="59">
        <v>110000</v>
      </c>
    </row>
    <row r="21" spans="4:26" x14ac:dyDescent="0.45">
      <c r="F21" s="1"/>
      <c r="N21" s="94" t="s">
        <v>230</v>
      </c>
      <c r="O21" s="94">
        <v>20</v>
      </c>
      <c r="P21" t="s">
        <v>371</v>
      </c>
      <c r="Q21" s="93"/>
      <c r="R21" s="63"/>
      <c r="S21" s="50"/>
      <c r="T21" s="68" t="s">
        <v>365</v>
      </c>
      <c r="U21" s="59"/>
      <c r="V21" s="59">
        <v>64060</v>
      </c>
    </row>
    <row r="22" spans="4:26" x14ac:dyDescent="0.45">
      <c r="D22" t="s">
        <v>231</v>
      </c>
      <c r="E22">
        <v>140000</v>
      </c>
      <c r="F22" s="1"/>
      <c r="G22" t="s">
        <v>229</v>
      </c>
      <c r="N22" s="94" t="s">
        <v>232</v>
      </c>
      <c r="O22" s="94">
        <v>20</v>
      </c>
      <c r="P22" t="s">
        <v>371</v>
      </c>
      <c r="Q22" s="93"/>
      <c r="R22" s="63"/>
      <c r="S22" s="50"/>
      <c r="T22" s="58" t="s">
        <v>366</v>
      </c>
      <c r="U22" s="59"/>
      <c r="V22" s="59">
        <v>91000</v>
      </c>
    </row>
    <row r="23" spans="4:26" x14ac:dyDescent="0.45">
      <c r="D23" t="s">
        <v>233</v>
      </c>
      <c r="E23">
        <v>66500</v>
      </c>
      <c r="F23" s="1"/>
      <c r="G23" t="s">
        <v>229</v>
      </c>
      <c r="N23" s="94" t="s">
        <v>234</v>
      </c>
      <c r="O23" s="94">
        <v>10</v>
      </c>
      <c r="P23" t="s">
        <v>371</v>
      </c>
      <c r="Q23" s="93"/>
      <c r="R23" s="63"/>
      <c r="S23" s="50"/>
      <c r="T23" s="58" t="s">
        <v>367</v>
      </c>
      <c r="U23" s="59"/>
      <c r="V23" s="59">
        <v>79000</v>
      </c>
    </row>
    <row r="24" spans="4:26" x14ac:dyDescent="0.45">
      <c r="D24" t="s">
        <v>370</v>
      </c>
      <c r="E24">
        <v>31350</v>
      </c>
      <c r="F24" s="1"/>
      <c r="N24" s="94" t="s">
        <v>235</v>
      </c>
      <c r="O24" s="94">
        <v>20</v>
      </c>
      <c r="P24" t="s">
        <v>371</v>
      </c>
      <c r="Q24" s="93"/>
      <c r="R24" s="63"/>
      <c r="S24" s="50"/>
      <c r="T24" s="68" t="s">
        <v>354</v>
      </c>
      <c r="U24" s="59"/>
      <c r="V24" s="59">
        <v>24170</v>
      </c>
    </row>
    <row r="25" spans="4:26" x14ac:dyDescent="0.45">
      <c r="F25" s="1"/>
      <c r="N25" s="94" t="s">
        <v>351</v>
      </c>
      <c r="O25" s="94">
        <v>20</v>
      </c>
      <c r="P25" t="s">
        <v>380</v>
      </c>
      <c r="Q25" s="93"/>
      <c r="R25" s="63"/>
      <c r="S25" s="50"/>
      <c r="T25" s="68" t="s">
        <v>354</v>
      </c>
      <c r="U25" s="59"/>
      <c r="V25" s="59">
        <v>74700</v>
      </c>
    </row>
    <row r="26" spans="4:26" x14ac:dyDescent="0.45">
      <c r="N26" s="94"/>
      <c r="O26" s="94"/>
      <c r="Q26" s="93"/>
      <c r="R26" s="63"/>
      <c r="S26" s="50"/>
      <c r="T26" s="68" t="s">
        <v>368</v>
      </c>
      <c r="U26" s="59"/>
      <c r="V26" s="59">
        <v>20920</v>
      </c>
    </row>
    <row r="27" spans="4:26" x14ac:dyDescent="0.45">
      <c r="N27" s="94"/>
      <c r="O27" s="94"/>
      <c r="Q27" s="93"/>
      <c r="R27" s="63"/>
      <c r="S27" s="50"/>
      <c r="T27" s="68" t="s">
        <v>358</v>
      </c>
      <c r="U27" s="59"/>
      <c r="V27" s="59">
        <v>100000</v>
      </c>
    </row>
    <row r="28" spans="4:26" x14ac:dyDescent="0.45">
      <c r="N28" s="94"/>
      <c r="O28" s="94"/>
      <c r="Q28" s="93"/>
      <c r="R28" s="63"/>
      <c r="S28" s="50"/>
      <c r="T28" s="68" t="s">
        <v>356</v>
      </c>
      <c r="U28" s="59"/>
      <c r="V28" s="59">
        <v>120000</v>
      </c>
    </row>
    <row r="29" spans="4:26" x14ac:dyDescent="0.45">
      <c r="N29" s="94"/>
      <c r="O29" s="94"/>
      <c r="P29" s="93"/>
      <c r="Q29" s="93"/>
      <c r="R29" s="63"/>
      <c r="S29" s="50"/>
      <c r="T29" s="68"/>
      <c r="U29" s="59"/>
      <c r="V29" s="59"/>
    </row>
    <row r="30" spans="4:26" x14ac:dyDescent="0.45">
      <c r="N30" s="94"/>
      <c r="O30" s="94"/>
      <c r="P30" s="93"/>
      <c r="Q30" s="93"/>
      <c r="R30" s="63"/>
      <c r="S30" s="50"/>
      <c r="T30" s="68"/>
      <c r="U30" s="59"/>
      <c r="V30" s="59"/>
    </row>
    <row r="31" spans="4:26" x14ac:dyDescent="0.45">
      <c r="N31" s="94"/>
      <c r="O31" s="94"/>
      <c r="P31" s="93"/>
      <c r="Q31" s="93"/>
      <c r="R31" s="63"/>
      <c r="S31" s="50"/>
      <c r="T31" s="68"/>
      <c r="U31" s="59"/>
      <c r="V31" s="59"/>
    </row>
    <row r="32" spans="4:26" x14ac:dyDescent="0.45">
      <c r="N32" s="94"/>
      <c r="O32" s="94"/>
      <c r="P32" s="93"/>
      <c r="Q32" s="93"/>
      <c r="R32" s="63"/>
      <c r="S32" s="50"/>
      <c r="T32" s="68"/>
      <c r="U32" s="59"/>
      <c r="V32" s="59"/>
    </row>
    <row r="33" spans="14:22" x14ac:dyDescent="0.45">
      <c r="N33" s="94"/>
      <c r="O33" s="94"/>
      <c r="P33" s="93"/>
      <c r="Q33" s="93"/>
      <c r="R33" s="63"/>
      <c r="S33" s="50"/>
      <c r="T33" s="68"/>
      <c r="U33" s="59"/>
      <c r="V33" s="59"/>
    </row>
    <row r="34" spans="14:22" x14ac:dyDescent="0.45">
      <c r="N34" s="94"/>
      <c r="O34" s="94"/>
      <c r="P34" s="93"/>
      <c r="Q34" s="93"/>
      <c r="R34" s="63"/>
      <c r="S34" s="50"/>
      <c r="T34" s="68"/>
      <c r="U34" s="59"/>
      <c r="V34" s="59"/>
    </row>
    <row r="35" spans="14:22" x14ac:dyDescent="0.45">
      <c r="N35" s="94"/>
      <c r="O35" s="94"/>
      <c r="P35" s="93"/>
      <c r="Q35" s="93"/>
      <c r="R35" s="63"/>
      <c r="S35" s="50"/>
      <c r="T35" s="68"/>
      <c r="U35" s="59"/>
      <c r="V35" s="59"/>
    </row>
    <row r="36" spans="14:22" x14ac:dyDescent="0.45">
      <c r="N36" s="94"/>
      <c r="O36" s="94"/>
      <c r="P36" s="93"/>
      <c r="Q36" s="93"/>
      <c r="R36" s="63"/>
      <c r="S36" s="50"/>
      <c r="T36" s="68"/>
      <c r="U36" s="59"/>
      <c r="V36" s="59"/>
    </row>
    <row r="37" spans="14:22" x14ac:dyDescent="0.45">
      <c r="N37" s="94" t="s">
        <v>236</v>
      </c>
      <c r="O37" s="95">
        <f>SUM(O21:O36)*10000</f>
        <v>900000</v>
      </c>
      <c r="P37" s="93"/>
      <c r="Q37" s="93"/>
      <c r="R37" s="63"/>
      <c r="S37" s="50"/>
      <c r="T37" s="68"/>
      <c r="U37" s="59"/>
      <c r="V37" s="59"/>
    </row>
    <row r="38" spans="14:22" x14ac:dyDescent="0.45">
      <c r="R38" s="63"/>
      <c r="S38" s="50"/>
      <c r="T38" s="68"/>
      <c r="U38" s="59"/>
      <c r="V38" s="59"/>
    </row>
    <row r="39" spans="14:22" x14ac:dyDescent="0.45">
      <c r="R39" s="63"/>
      <c r="S39" s="50"/>
      <c r="T39" s="68"/>
      <c r="U39" s="59"/>
      <c r="V39" s="59"/>
    </row>
    <row r="40" spans="14:22" x14ac:dyDescent="0.45">
      <c r="R40" s="63"/>
      <c r="S40" s="50"/>
      <c r="T40" s="68"/>
      <c r="U40" s="59"/>
      <c r="V40" s="59"/>
    </row>
    <row r="41" spans="14:22" x14ac:dyDescent="0.45">
      <c r="R41" s="63"/>
      <c r="S41" s="50"/>
      <c r="T41" s="68"/>
      <c r="U41" s="59"/>
      <c r="V41" s="59"/>
    </row>
    <row r="42" spans="14:22" x14ac:dyDescent="0.45">
      <c r="R42" s="63"/>
      <c r="S42" s="139" t="s">
        <v>209</v>
      </c>
      <c r="T42" s="140"/>
      <c r="U42" s="67">
        <f>SUM(U5:U40)</f>
        <v>0</v>
      </c>
      <c r="V42" s="67">
        <f>SUM(V5:V41)</f>
        <v>1660950</v>
      </c>
    </row>
    <row r="43" spans="14:22" x14ac:dyDescent="0.45">
      <c r="R43" s="63"/>
      <c r="S43" s="144"/>
      <c r="T43" s="145"/>
      <c r="U43" s="96"/>
      <c r="V43" s="67">
        <f>P12</f>
        <v>0</v>
      </c>
    </row>
    <row r="44" spans="14:22" x14ac:dyDescent="0.45">
      <c r="R44" s="63"/>
      <c r="S44" s="141" t="s">
        <v>237</v>
      </c>
      <c r="T44" s="142"/>
      <c r="U44" s="96"/>
      <c r="V44" s="67">
        <f>P14</f>
        <v>2530</v>
      </c>
    </row>
    <row r="45" spans="14:22" x14ac:dyDescent="0.45">
      <c r="R45" s="63"/>
      <c r="S45" s="141"/>
      <c r="T45" s="142"/>
      <c r="U45" s="96"/>
      <c r="V45" s="67"/>
    </row>
    <row r="46" spans="14:22" x14ac:dyDescent="0.45">
      <c r="R46" s="63"/>
      <c r="S46" s="146" t="s">
        <v>238</v>
      </c>
      <c r="T46" s="97" t="s">
        <v>239</v>
      </c>
      <c r="U46" s="96"/>
      <c r="V46" s="67"/>
    </row>
    <row r="47" spans="14:22" x14ac:dyDescent="0.45">
      <c r="R47" s="63"/>
      <c r="S47" s="147"/>
      <c r="T47" s="97" t="s">
        <v>240</v>
      </c>
      <c r="U47" s="96"/>
      <c r="V47" s="67">
        <f>P13</f>
        <v>229100</v>
      </c>
    </row>
    <row r="48" spans="14:22" x14ac:dyDescent="0.45">
      <c r="R48" s="134" t="s">
        <v>241</v>
      </c>
      <c r="S48" s="135"/>
      <c r="T48" s="136"/>
      <c r="U48" s="75"/>
      <c r="V48" s="76">
        <f>SUM(V42:V47)</f>
        <v>1892580</v>
      </c>
    </row>
  </sheetData>
  <autoFilter ref="T4:V41" xr:uid="{00000000-0001-0000-0800-000000000000}"/>
  <mergeCells count="18">
    <mergeCell ref="R48:T48"/>
    <mergeCell ref="X6:Y6"/>
    <mergeCell ref="M7:N7"/>
    <mergeCell ref="M8:N8"/>
    <mergeCell ref="M9:N9"/>
    <mergeCell ref="L10:N10"/>
    <mergeCell ref="Y10:Z10"/>
    <mergeCell ref="S42:T42"/>
    <mergeCell ref="S43:T43"/>
    <mergeCell ref="S44:T44"/>
    <mergeCell ref="S45:T45"/>
    <mergeCell ref="S46:S47"/>
    <mergeCell ref="L3:P3"/>
    <mergeCell ref="R3:V3"/>
    <mergeCell ref="X3:Y3"/>
    <mergeCell ref="B4:C4"/>
    <mergeCell ref="G4:H4"/>
    <mergeCell ref="L4:N4"/>
  </mergeCells>
  <phoneticPr fontId="4" type="noConversion"/>
  <printOptions horizontalCentered="1"/>
  <pageMargins left="0.7" right="0.7" top="0.75" bottom="0.75" header="0.3" footer="0.3"/>
  <pageSetup paperSize="9" scale="54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78954-23DC-4FB8-8F80-2C1F7DD63CAF}">
  <sheetPr codeName="Sheet3">
    <tabColor rgb="FFD5B9FF"/>
  </sheetPr>
  <dimension ref="B2:L594"/>
  <sheetViews>
    <sheetView showGridLines="0" zoomScale="70" zoomScaleNormal="70" workbookViewId="0">
      <selection activeCell="D14" sqref="D14"/>
    </sheetView>
  </sheetViews>
  <sheetFormatPr defaultColWidth="8.83203125" defaultRowHeight="17" x14ac:dyDescent="0.45"/>
  <cols>
    <col min="1" max="1" width="3.5" customWidth="1"/>
    <col min="2" max="2" width="6.83203125" style="10" customWidth="1"/>
    <col min="3" max="3" width="21" style="10" customWidth="1"/>
    <col min="4" max="4" width="6.33203125" style="98" bestFit="1" customWidth="1"/>
    <col min="5" max="5" width="3.5" customWidth="1"/>
    <col min="6" max="6" width="8" bestFit="1" customWidth="1"/>
    <col min="7" max="7" width="7" bestFit="1" customWidth="1"/>
    <col min="8" max="8" width="7" customWidth="1"/>
    <col min="9" max="9" width="10" customWidth="1"/>
    <col min="10" max="10" width="33.33203125" bestFit="1" customWidth="1"/>
  </cols>
  <sheetData>
    <row r="2" spans="2:10" x14ac:dyDescent="0.45">
      <c r="B2" s="40" t="s">
        <v>242</v>
      </c>
      <c r="F2" s="40" t="s">
        <v>243</v>
      </c>
      <c r="G2" s="43"/>
    </row>
    <row r="3" spans="2:10" x14ac:dyDescent="0.45">
      <c r="B3" s="3" t="s">
        <v>244</v>
      </c>
      <c r="C3" s="3" t="s">
        <v>16</v>
      </c>
      <c r="D3" s="99" t="s">
        <v>245</v>
      </c>
      <c r="F3" s="100"/>
      <c r="G3" s="100" t="s">
        <v>246</v>
      </c>
      <c r="H3" s="100" t="s">
        <v>247</v>
      </c>
      <c r="I3" s="100" t="s">
        <v>248</v>
      </c>
      <c r="J3" s="100" t="s">
        <v>249</v>
      </c>
    </row>
    <row r="4" spans="2:10" x14ac:dyDescent="0.45">
      <c r="B4" s="4"/>
      <c r="C4" s="8" t="s">
        <v>252</v>
      </c>
      <c r="D4" s="101">
        <v>1</v>
      </c>
      <c r="F4" s="102">
        <v>1</v>
      </c>
      <c r="G4" s="103" t="s">
        <v>250</v>
      </c>
      <c r="H4" s="101">
        <f t="shared" ref="H4:H21" si="0">SUMIF($C:$C,G4,$D:$D)</f>
        <v>0</v>
      </c>
      <c r="I4" s="104">
        <f t="shared" ref="I4:I24" si="1">H4*$G$26</f>
        <v>0</v>
      </c>
      <c r="J4" s="105" t="s">
        <v>251</v>
      </c>
    </row>
    <row r="5" spans="2:10" x14ac:dyDescent="0.45">
      <c r="B5" s="4"/>
      <c r="C5" s="8" t="s">
        <v>254</v>
      </c>
      <c r="D5" s="101"/>
      <c r="F5" s="102">
        <v>2</v>
      </c>
      <c r="G5" s="103" t="s">
        <v>252</v>
      </c>
      <c r="H5" s="101">
        <f t="shared" si="0"/>
        <v>1</v>
      </c>
      <c r="I5" s="104">
        <f t="shared" si="1"/>
        <v>3800</v>
      </c>
      <c r="J5" s="78" t="s">
        <v>369</v>
      </c>
    </row>
    <row r="6" spans="2:10" x14ac:dyDescent="0.45">
      <c r="B6" s="4"/>
      <c r="C6" s="8" t="s">
        <v>255</v>
      </c>
      <c r="D6" s="101">
        <v>2</v>
      </c>
      <c r="F6" s="102">
        <v>3</v>
      </c>
      <c r="G6" s="103" t="s">
        <v>253</v>
      </c>
      <c r="H6" s="101">
        <f t="shared" si="0"/>
        <v>0</v>
      </c>
      <c r="I6" s="104">
        <f t="shared" si="1"/>
        <v>0</v>
      </c>
      <c r="J6" s="105" t="s">
        <v>251</v>
      </c>
    </row>
    <row r="7" spans="2:10" x14ac:dyDescent="0.45">
      <c r="B7" s="4"/>
      <c r="C7" s="8" t="s">
        <v>256</v>
      </c>
      <c r="D7" s="101">
        <v>5</v>
      </c>
      <c r="F7" s="102">
        <v>4</v>
      </c>
      <c r="G7" s="103" t="s">
        <v>254</v>
      </c>
      <c r="H7" s="101">
        <f t="shared" si="0"/>
        <v>0</v>
      </c>
      <c r="I7" s="104">
        <f t="shared" si="1"/>
        <v>0</v>
      </c>
      <c r="J7" s="105" t="s">
        <v>251</v>
      </c>
    </row>
    <row r="8" spans="2:10" x14ac:dyDescent="0.45">
      <c r="B8" s="4"/>
      <c r="C8" s="8" t="s">
        <v>257</v>
      </c>
      <c r="D8" s="101">
        <v>4</v>
      </c>
      <c r="F8" s="102">
        <v>5</v>
      </c>
      <c r="G8" s="103" t="s">
        <v>255</v>
      </c>
      <c r="H8" s="101">
        <f t="shared" si="0"/>
        <v>2</v>
      </c>
      <c r="I8" s="104">
        <f t="shared" si="1"/>
        <v>7600</v>
      </c>
      <c r="J8" s="105" t="s">
        <v>251</v>
      </c>
    </row>
    <row r="9" spans="2:10" x14ac:dyDescent="0.45">
      <c r="B9" s="4"/>
      <c r="C9" s="8" t="s">
        <v>261</v>
      </c>
      <c r="D9" s="101"/>
      <c r="F9" s="102">
        <v>6</v>
      </c>
      <c r="G9" s="103" t="s">
        <v>256</v>
      </c>
      <c r="H9" s="101">
        <f t="shared" si="0"/>
        <v>5</v>
      </c>
      <c r="I9" s="104">
        <f t="shared" si="1"/>
        <v>19000</v>
      </c>
      <c r="J9" s="106" t="s">
        <v>251</v>
      </c>
    </row>
    <row r="10" spans="2:10" x14ac:dyDescent="0.45">
      <c r="B10" s="4"/>
      <c r="C10" s="8" t="s">
        <v>264</v>
      </c>
      <c r="D10" s="101">
        <v>2</v>
      </c>
      <c r="F10" s="102">
        <v>7</v>
      </c>
      <c r="G10" s="103" t="s">
        <v>258</v>
      </c>
      <c r="H10" s="101">
        <f t="shared" si="0"/>
        <v>0</v>
      </c>
      <c r="I10" s="104">
        <f t="shared" si="1"/>
        <v>0</v>
      </c>
      <c r="J10" s="78" t="s">
        <v>259</v>
      </c>
    </row>
    <row r="11" spans="2:10" x14ac:dyDescent="0.45">
      <c r="B11" s="4"/>
      <c r="C11" s="8" t="s">
        <v>267</v>
      </c>
      <c r="D11" s="101">
        <v>6</v>
      </c>
      <c r="F11" s="102">
        <v>8</v>
      </c>
      <c r="G11" s="103" t="s">
        <v>257</v>
      </c>
      <c r="H11" s="101">
        <f t="shared" si="0"/>
        <v>4</v>
      </c>
      <c r="I11" s="104">
        <f t="shared" si="1"/>
        <v>15200</v>
      </c>
      <c r="J11" s="106" t="s">
        <v>251</v>
      </c>
    </row>
    <row r="12" spans="2:10" x14ac:dyDescent="0.45">
      <c r="B12" s="4"/>
      <c r="C12" s="8" t="s">
        <v>268</v>
      </c>
      <c r="D12" s="101"/>
      <c r="F12" s="102">
        <v>9</v>
      </c>
      <c r="G12" s="103" t="s">
        <v>262</v>
      </c>
      <c r="H12" s="101">
        <f t="shared" si="0"/>
        <v>0</v>
      </c>
      <c r="I12" s="104">
        <f t="shared" si="1"/>
        <v>0</v>
      </c>
      <c r="J12" s="78" t="s">
        <v>263</v>
      </c>
    </row>
    <row r="13" spans="2:10" x14ac:dyDescent="0.45">
      <c r="B13" s="4"/>
      <c r="C13" s="8" t="s">
        <v>269</v>
      </c>
      <c r="D13" s="101">
        <v>4</v>
      </c>
      <c r="F13" s="102">
        <v>10</v>
      </c>
      <c r="G13" s="103" t="s">
        <v>260</v>
      </c>
      <c r="H13" s="101">
        <f t="shared" si="0"/>
        <v>0</v>
      </c>
      <c r="I13" s="104">
        <f t="shared" si="1"/>
        <v>0</v>
      </c>
      <c r="J13" s="106" t="s">
        <v>251</v>
      </c>
    </row>
    <row r="14" spans="2:10" x14ac:dyDescent="0.45">
      <c r="B14" s="4"/>
      <c r="C14" s="8" t="s">
        <v>271</v>
      </c>
      <c r="D14" s="101">
        <v>16.5</v>
      </c>
      <c r="F14" s="102">
        <v>11</v>
      </c>
      <c r="G14" s="103" t="s">
        <v>266</v>
      </c>
      <c r="H14" s="101">
        <f t="shared" si="0"/>
        <v>0</v>
      </c>
      <c r="I14" s="104">
        <f t="shared" si="1"/>
        <v>0</v>
      </c>
      <c r="J14" s="78"/>
    </row>
    <row r="15" spans="2:10" x14ac:dyDescent="0.45">
      <c r="B15" s="4"/>
      <c r="C15" s="8" t="s">
        <v>234</v>
      </c>
      <c r="D15" s="101">
        <v>6</v>
      </c>
      <c r="F15" s="102">
        <v>12</v>
      </c>
      <c r="G15" s="103" t="s">
        <v>261</v>
      </c>
      <c r="H15" s="101">
        <f t="shared" si="0"/>
        <v>0</v>
      </c>
      <c r="I15" s="104">
        <f t="shared" si="1"/>
        <v>0</v>
      </c>
      <c r="J15" s="106" t="s">
        <v>251</v>
      </c>
    </row>
    <row r="16" spans="2:10" x14ac:dyDescent="0.45">
      <c r="B16" s="4"/>
      <c r="C16" s="8" t="s">
        <v>274</v>
      </c>
      <c r="D16" s="101">
        <v>4</v>
      </c>
      <c r="F16" s="102">
        <v>13</v>
      </c>
      <c r="G16" s="103" t="s">
        <v>264</v>
      </c>
      <c r="H16" s="101">
        <f t="shared" si="0"/>
        <v>2</v>
      </c>
      <c r="I16" s="104">
        <f t="shared" si="1"/>
        <v>7600</v>
      </c>
      <c r="J16" s="106" t="s">
        <v>251</v>
      </c>
    </row>
    <row r="17" spans="2:12" x14ac:dyDescent="0.45">
      <c r="B17" s="4"/>
      <c r="C17" s="8"/>
      <c r="D17" s="101"/>
      <c r="F17" s="102">
        <v>14</v>
      </c>
      <c r="G17" s="103" t="s">
        <v>265</v>
      </c>
      <c r="H17" s="101">
        <f t="shared" si="0"/>
        <v>0</v>
      </c>
      <c r="I17" s="104">
        <f t="shared" si="1"/>
        <v>0</v>
      </c>
      <c r="J17" s="106" t="s">
        <v>251</v>
      </c>
    </row>
    <row r="18" spans="2:12" x14ac:dyDescent="0.45">
      <c r="B18" s="4"/>
      <c r="C18" s="8"/>
      <c r="D18" s="101"/>
      <c r="F18" s="102">
        <v>15</v>
      </c>
      <c r="G18" s="103" t="s">
        <v>267</v>
      </c>
      <c r="H18" s="101">
        <f t="shared" si="0"/>
        <v>6</v>
      </c>
      <c r="I18" s="104">
        <f t="shared" si="1"/>
        <v>22800</v>
      </c>
      <c r="J18" s="106" t="s">
        <v>251</v>
      </c>
    </row>
    <row r="19" spans="2:12" x14ac:dyDescent="0.45">
      <c r="B19" s="4"/>
      <c r="C19" s="8"/>
      <c r="D19" s="101"/>
      <c r="F19" s="102">
        <v>16</v>
      </c>
      <c r="G19" s="103" t="s">
        <v>268</v>
      </c>
      <c r="H19" s="101">
        <f t="shared" si="0"/>
        <v>0</v>
      </c>
      <c r="I19" s="104">
        <f t="shared" si="1"/>
        <v>0</v>
      </c>
      <c r="J19" s="78" t="s">
        <v>272</v>
      </c>
      <c r="K19" t="s">
        <v>273</v>
      </c>
    </row>
    <row r="20" spans="2:12" x14ac:dyDescent="0.45">
      <c r="B20" s="4"/>
      <c r="C20" s="8"/>
      <c r="D20" s="101"/>
      <c r="F20" s="102">
        <v>17</v>
      </c>
      <c r="G20" s="103" t="s">
        <v>269</v>
      </c>
      <c r="H20" s="101">
        <f t="shared" si="0"/>
        <v>4</v>
      </c>
      <c r="I20" s="104">
        <f t="shared" si="1"/>
        <v>15200</v>
      </c>
      <c r="J20" s="106" t="s">
        <v>251</v>
      </c>
    </row>
    <row r="21" spans="2:12" x14ac:dyDescent="0.45">
      <c r="B21" s="4"/>
      <c r="C21" s="8"/>
      <c r="D21" s="101"/>
      <c r="F21" s="102">
        <v>18</v>
      </c>
      <c r="G21" s="103" t="s">
        <v>270</v>
      </c>
      <c r="H21" s="101">
        <f t="shared" si="0"/>
        <v>0</v>
      </c>
      <c r="I21" s="104">
        <f t="shared" si="1"/>
        <v>0</v>
      </c>
      <c r="J21" s="78" t="s">
        <v>275</v>
      </c>
      <c r="L21" s="107"/>
    </row>
    <row r="22" spans="2:12" x14ac:dyDescent="0.45">
      <c r="B22" s="4"/>
      <c r="C22" s="8"/>
      <c r="D22" s="101"/>
      <c r="F22" s="102">
        <v>19</v>
      </c>
      <c r="G22" s="103" t="s">
        <v>271</v>
      </c>
      <c r="H22" s="108">
        <f>SUMIF($C:$C,G22,$D:$D)</f>
        <v>16.5</v>
      </c>
      <c r="I22" s="104">
        <f t="shared" si="1"/>
        <v>62700</v>
      </c>
      <c r="J22" s="106" t="s">
        <v>276</v>
      </c>
      <c r="K22" s="107">
        <f>I22/2</f>
        <v>31350</v>
      </c>
      <c r="L22" s="107"/>
    </row>
    <row r="23" spans="2:12" x14ac:dyDescent="0.45">
      <c r="B23" s="4"/>
      <c r="C23" s="8"/>
      <c r="D23" s="101"/>
      <c r="F23" s="102">
        <v>20</v>
      </c>
      <c r="G23" s="103" t="s">
        <v>234</v>
      </c>
      <c r="H23" s="108">
        <f>SUMIF($C:$C,G23,$D:$D)</f>
        <v>6</v>
      </c>
      <c r="I23" s="104">
        <f>H23*10000</f>
        <v>60000</v>
      </c>
      <c r="J23" s="78" t="s">
        <v>277</v>
      </c>
      <c r="K23" t="s">
        <v>273</v>
      </c>
      <c r="L23" s="107"/>
    </row>
    <row r="24" spans="2:12" x14ac:dyDescent="0.45">
      <c r="B24" s="4"/>
      <c r="C24" s="8"/>
      <c r="D24" s="101"/>
      <c r="F24" s="102">
        <v>21</v>
      </c>
      <c r="G24" s="103" t="s">
        <v>274</v>
      </c>
      <c r="H24" s="108">
        <f>SUMIF($C:$C,G24,$D:$D)</f>
        <v>4</v>
      </c>
      <c r="I24" s="104">
        <f t="shared" si="1"/>
        <v>15200</v>
      </c>
      <c r="J24" s="78" t="s">
        <v>278</v>
      </c>
      <c r="L24" s="107"/>
    </row>
    <row r="25" spans="2:12" x14ac:dyDescent="0.45">
      <c r="B25" s="4"/>
      <c r="C25" s="8"/>
      <c r="D25" s="101"/>
      <c r="F25" s="109" t="s">
        <v>248</v>
      </c>
      <c r="G25" s="109"/>
      <c r="H25" s="110">
        <f>SUM(H4:H24)</f>
        <v>50.5</v>
      </c>
      <c r="I25" s="110">
        <f>SUM(I4:I24)</f>
        <v>229100</v>
      </c>
      <c r="J25" s="76">
        <f>I4+I6+I7+I8+I9+I11+I13+I16+I15+I17+I18+I20+I22/2</f>
        <v>118750</v>
      </c>
      <c r="K25" t="s">
        <v>251</v>
      </c>
      <c r="L25" s="107"/>
    </row>
    <row r="26" spans="2:12" x14ac:dyDescent="0.45">
      <c r="B26" s="4"/>
      <c r="C26" s="8"/>
      <c r="D26" s="101"/>
      <c r="F26" s="111" t="s">
        <v>279</v>
      </c>
      <c r="G26" s="112">
        <v>3800</v>
      </c>
      <c r="I26" s="107"/>
      <c r="J26" s="107">
        <f>I19+I23+I24+I5</f>
        <v>79000</v>
      </c>
      <c r="K26" t="s">
        <v>280</v>
      </c>
      <c r="L26" s="107"/>
    </row>
    <row r="27" spans="2:12" x14ac:dyDescent="0.45">
      <c r="B27" s="4"/>
      <c r="C27" s="8"/>
      <c r="D27" s="101"/>
      <c r="J27" s="107">
        <f>I22/2</f>
        <v>31350</v>
      </c>
      <c r="K27" t="s">
        <v>229</v>
      </c>
    </row>
    <row r="28" spans="2:12" x14ac:dyDescent="0.45">
      <c r="B28" s="4"/>
      <c r="C28" s="8"/>
      <c r="D28" s="101"/>
      <c r="J28" s="107">
        <f>SUM(J25:J27)</f>
        <v>229100</v>
      </c>
      <c r="K28" t="s">
        <v>281</v>
      </c>
    </row>
    <row r="29" spans="2:12" x14ac:dyDescent="0.45">
      <c r="B29" s="4"/>
      <c r="C29" s="8"/>
      <c r="D29" s="101"/>
    </row>
    <row r="30" spans="2:12" x14ac:dyDescent="0.45">
      <c r="B30" s="4"/>
      <c r="C30" s="8"/>
      <c r="D30" s="101"/>
    </row>
    <row r="31" spans="2:12" x14ac:dyDescent="0.45">
      <c r="B31" s="4"/>
      <c r="C31" s="8"/>
      <c r="D31" s="101"/>
    </row>
    <row r="32" spans="2:12" x14ac:dyDescent="0.45">
      <c r="B32" s="4"/>
      <c r="C32" s="8"/>
      <c r="D32" s="101"/>
    </row>
    <row r="33" spans="2:4" x14ac:dyDescent="0.45">
      <c r="B33" s="4"/>
      <c r="C33" s="8"/>
      <c r="D33" s="101"/>
    </row>
    <row r="34" spans="2:4" x14ac:dyDescent="0.45">
      <c r="B34" s="4"/>
      <c r="C34" s="8"/>
      <c r="D34" s="101"/>
    </row>
    <row r="35" spans="2:4" x14ac:dyDescent="0.45">
      <c r="B35" s="4"/>
      <c r="C35" s="8"/>
      <c r="D35" s="101"/>
    </row>
    <row r="36" spans="2:4" x14ac:dyDescent="0.45">
      <c r="B36" s="4"/>
      <c r="C36" s="8"/>
      <c r="D36" s="101"/>
    </row>
    <row r="37" spans="2:4" x14ac:dyDescent="0.45">
      <c r="B37" s="4"/>
      <c r="C37" s="8"/>
      <c r="D37" s="101"/>
    </row>
    <row r="38" spans="2:4" x14ac:dyDescent="0.45">
      <c r="B38" s="4"/>
      <c r="C38" s="8"/>
      <c r="D38" s="101"/>
    </row>
    <row r="39" spans="2:4" x14ac:dyDescent="0.45">
      <c r="B39" s="4"/>
      <c r="C39" s="8"/>
      <c r="D39" s="101"/>
    </row>
    <row r="40" spans="2:4" x14ac:dyDescent="0.45">
      <c r="B40" s="4"/>
      <c r="C40" s="8"/>
      <c r="D40" s="101"/>
    </row>
    <row r="41" spans="2:4" x14ac:dyDescent="0.45">
      <c r="B41" s="4"/>
      <c r="C41" s="8"/>
      <c r="D41" s="101"/>
    </row>
    <row r="42" spans="2:4" x14ac:dyDescent="0.45">
      <c r="B42" s="4"/>
      <c r="C42" s="8"/>
      <c r="D42" s="101"/>
    </row>
    <row r="43" spans="2:4" x14ac:dyDescent="0.45">
      <c r="B43" s="4"/>
      <c r="C43" s="8"/>
      <c r="D43" s="101"/>
    </row>
    <row r="44" spans="2:4" x14ac:dyDescent="0.45">
      <c r="B44" s="4"/>
      <c r="C44" s="8"/>
      <c r="D44" s="101"/>
    </row>
    <row r="45" spans="2:4" x14ac:dyDescent="0.45">
      <c r="B45" s="4"/>
      <c r="C45" s="8"/>
      <c r="D45" s="101"/>
    </row>
    <row r="46" spans="2:4" x14ac:dyDescent="0.45">
      <c r="B46" s="4"/>
      <c r="C46" s="8"/>
      <c r="D46" s="101"/>
    </row>
    <row r="47" spans="2:4" x14ac:dyDescent="0.45">
      <c r="B47" s="4"/>
      <c r="C47" s="8"/>
      <c r="D47" s="101"/>
    </row>
    <row r="48" spans="2:4" x14ac:dyDescent="0.45">
      <c r="B48" s="4"/>
      <c r="C48" s="8"/>
      <c r="D48" s="101"/>
    </row>
    <row r="49" spans="2:4" x14ac:dyDescent="0.45">
      <c r="B49" s="4"/>
      <c r="C49" s="8"/>
      <c r="D49" s="101"/>
    </row>
    <row r="50" spans="2:4" x14ac:dyDescent="0.45">
      <c r="B50" s="4"/>
      <c r="C50" s="8"/>
      <c r="D50" s="101"/>
    </row>
    <row r="51" spans="2:4" x14ac:dyDescent="0.45">
      <c r="B51" s="4"/>
      <c r="C51" s="8"/>
      <c r="D51" s="101"/>
    </row>
    <row r="52" spans="2:4" x14ac:dyDescent="0.45">
      <c r="B52" s="4"/>
      <c r="C52" s="8"/>
      <c r="D52" s="101"/>
    </row>
    <row r="53" spans="2:4" x14ac:dyDescent="0.45">
      <c r="B53" s="4"/>
      <c r="C53" s="8"/>
      <c r="D53" s="101"/>
    </row>
    <row r="54" spans="2:4" x14ac:dyDescent="0.45">
      <c r="B54" s="4"/>
      <c r="C54" s="8"/>
      <c r="D54" s="101"/>
    </row>
    <row r="55" spans="2:4" x14ac:dyDescent="0.45">
      <c r="B55" s="4"/>
      <c r="C55" s="8"/>
      <c r="D55" s="101"/>
    </row>
    <row r="56" spans="2:4" x14ac:dyDescent="0.45">
      <c r="B56" s="4"/>
      <c r="C56" s="8"/>
      <c r="D56" s="101"/>
    </row>
    <row r="57" spans="2:4" x14ac:dyDescent="0.45">
      <c r="B57" s="4"/>
      <c r="C57" s="8"/>
      <c r="D57" s="101"/>
    </row>
    <row r="58" spans="2:4" x14ac:dyDescent="0.45">
      <c r="B58" s="4"/>
      <c r="C58" s="8"/>
      <c r="D58" s="101"/>
    </row>
    <row r="59" spans="2:4" x14ac:dyDescent="0.45">
      <c r="B59" s="4"/>
      <c r="C59" s="8"/>
      <c r="D59" s="101"/>
    </row>
    <row r="60" spans="2:4" x14ac:dyDescent="0.45">
      <c r="B60" s="4"/>
      <c r="C60" s="8"/>
      <c r="D60" s="101"/>
    </row>
    <row r="61" spans="2:4" x14ac:dyDescent="0.45">
      <c r="B61" s="4"/>
      <c r="C61" s="8"/>
      <c r="D61" s="101"/>
    </row>
    <row r="62" spans="2:4" x14ac:dyDescent="0.45">
      <c r="B62" s="4"/>
      <c r="C62" s="8"/>
      <c r="D62" s="101"/>
    </row>
    <row r="63" spans="2:4" x14ac:dyDescent="0.45">
      <c r="B63" s="4"/>
      <c r="C63" s="8"/>
      <c r="D63" s="101"/>
    </row>
    <row r="64" spans="2:4" x14ac:dyDescent="0.45">
      <c r="B64" s="4"/>
      <c r="C64" s="8"/>
      <c r="D64" s="101"/>
    </row>
    <row r="65" spans="2:4" x14ac:dyDescent="0.45">
      <c r="B65" s="4"/>
      <c r="C65" s="8"/>
      <c r="D65" s="101"/>
    </row>
    <row r="66" spans="2:4" x14ac:dyDescent="0.45">
      <c r="B66" s="4"/>
      <c r="C66" s="8"/>
      <c r="D66" s="101"/>
    </row>
    <row r="67" spans="2:4" x14ac:dyDescent="0.45">
      <c r="B67" s="4"/>
      <c r="C67" s="8"/>
      <c r="D67" s="101"/>
    </row>
    <row r="68" spans="2:4" x14ac:dyDescent="0.45">
      <c r="B68" s="4"/>
      <c r="C68" s="8"/>
      <c r="D68" s="101"/>
    </row>
    <row r="69" spans="2:4" x14ac:dyDescent="0.45">
      <c r="B69" s="4"/>
      <c r="C69" s="8"/>
      <c r="D69" s="101"/>
    </row>
    <row r="70" spans="2:4" x14ac:dyDescent="0.45">
      <c r="B70" s="4"/>
      <c r="C70" s="8"/>
      <c r="D70" s="101"/>
    </row>
    <row r="71" spans="2:4" x14ac:dyDescent="0.45">
      <c r="B71" s="4"/>
      <c r="C71" s="8"/>
      <c r="D71" s="101"/>
    </row>
    <row r="72" spans="2:4" x14ac:dyDescent="0.45">
      <c r="B72" s="4"/>
      <c r="C72" s="8"/>
      <c r="D72" s="101"/>
    </row>
    <row r="73" spans="2:4" x14ac:dyDescent="0.45">
      <c r="B73" s="4"/>
      <c r="C73" s="8"/>
      <c r="D73" s="101"/>
    </row>
    <row r="74" spans="2:4" x14ac:dyDescent="0.45">
      <c r="B74" s="4"/>
      <c r="C74" s="8"/>
      <c r="D74" s="101"/>
    </row>
    <row r="75" spans="2:4" x14ac:dyDescent="0.45">
      <c r="B75" s="4"/>
      <c r="C75" s="8"/>
      <c r="D75" s="101"/>
    </row>
    <row r="76" spans="2:4" x14ac:dyDescent="0.45">
      <c r="B76" s="4"/>
      <c r="C76" s="8"/>
      <c r="D76" s="101"/>
    </row>
    <row r="77" spans="2:4" x14ac:dyDescent="0.45">
      <c r="B77" s="4"/>
      <c r="C77" s="8"/>
      <c r="D77" s="101"/>
    </row>
    <row r="78" spans="2:4" x14ac:dyDescent="0.45">
      <c r="B78" s="4"/>
      <c r="C78" s="8"/>
      <c r="D78" s="101"/>
    </row>
    <row r="79" spans="2:4" x14ac:dyDescent="0.45">
      <c r="B79" s="4"/>
      <c r="C79" s="8"/>
      <c r="D79" s="101"/>
    </row>
    <row r="80" spans="2:4" x14ac:dyDescent="0.45">
      <c r="B80" s="4"/>
      <c r="C80" s="8"/>
      <c r="D80" s="101"/>
    </row>
    <row r="81" spans="2:4" x14ac:dyDescent="0.45">
      <c r="B81" s="4"/>
      <c r="C81" s="8"/>
      <c r="D81" s="101"/>
    </row>
    <row r="82" spans="2:4" x14ac:dyDescent="0.45">
      <c r="B82" s="4"/>
      <c r="C82" s="8"/>
      <c r="D82" s="101"/>
    </row>
    <row r="83" spans="2:4" x14ac:dyDescent="0.45">
      <c r="B83" s="4"/>
      <c r="C83" s="8"/>
      <c r="D83" s="101"/>
    </row>
    <row r="84" spans="2:4" x14ac:dyDescent="0.45">
      <c r="B84" s="4"/>
      <c r="C84" s="8"/>
      <c r="D84" s="101"/>
    </row>
    <row r="85" spans="2:4" x14ac:dyDescent="0.45">
      <c r="B85" s="4"/>
      <c r="C85" s="8"/>
      <c r="D85" s="101"/>
    </row>
    <row r="86" spans="2:4" x14ac:dyDescent="0.45">
      <c r="B86" s="4"/>
      <c r="C86" s="8"/>
      <c r="D86" s="101"/>
    </row>
    <row r="87" spans="2:4" x14ac:dyDescent="0.45">
      <c r="B87" s="4"/>
      <c r="C87" s="8"/>
      <c r="D87" s="101"/>
    </row>
    <row r="88" spans="2:4" x14ac:dyDescent="0.45">
      <c r="B88" s="4"/>
      <c r="C88" s="8"/>
      <c r="D88" s="101"/>
    </row>
    <row r="89" spans="2:4" x14ac:dyDescent="0.45">
      <c r="B89" s="4"/>
      <c r="C89" s="8"/>
      <c r="D89" s="101"/>
    </row>
    <row r="90" spans="2:4" x14ac:dyDescent="0.45">
      <c r="B90" s="4"/>
      <c r="C90" s="8"/>
      <c r="D90" s="101"/>
    </row>
    <row r="91" spans="2:4" x14ac:dyDescent="0.45">
      <c r="B91" s="4"/>
      <c r="C91" s="8"/>
      <c r="D91" s="101"/>
    </row>
    <row r="92" spans="2:4" x14ac:dyDescent="0.45">
      <c r="B92" s="4"/>
      <c r="C92" s="8"/>
      <c r="D92" s="101"/>
    </row>
    <row r="93" spans="2:4" x14ac:dyDescent="0.45">
      <c r="B93" s="4"/>
      <c r="C93" s="8"/>
      <c r="D93" s="101"/>
    </row>
    <row r="94" spans="2:4" x14ac:dyDescent="0.45">
      <c r="B94" s="4"/>
      <c r="C94" s="8"/>
      <c r="D94" s="101"/>
    </row>
    <row r="95" spans="2:4" x14ac:dyDescent="0.45">
      <c r="B95" s="4"/>
      <c r="C95" s="8"/>
      <c r="D95" s="101"/>
    </row>
    <row r="96" spans="2:4" x14ac:dyDescent="0.45">
      <c r="B96" s="4"/>
      <c r="C96" s="8"/>
      <c r="D96" s="101"/>
    </row>
    <row r="97" spans="2:4" x14ac:dyDescent="0.45">
      <c r="B97" s="4"/>
      <c r="C97" s="8"/>
      <c r="D97" s="101"/>
    </row>
    <row r="98" spans="2:4" x14ac:dyDescent="0.45">
      <c r="B98" s="4"/>
      <c r="C98" s="8"/>
      <c r="D98" s="101"/>
    </row>
    <row r="99" spans="2:4" x14ac:dyDescent="0.45">
      <c r="B99" s="4"/>
      <c r="C99" s="8"/>
      <c r="D99" s="101"/>
    </row>
    <row r="100" spans="2:4" x14ac:dyDescent="0.45">
      <c r="B100" s="4"/>
      <c r="C100" s="8"/>
      <c r="D100" s="101"/>
    </row>
    <row r="101" spans="2:4" x14ac:dyDescent="0.45">
      <c r="B101" s="4"/>
      <c r="C101" s="8"/>
      <c r="D101" s="101"/>
    </row>
    <row r="102" spans="2:4" x14ac:dyDescent="0.45">
      <c r="B102" s="4"/>
      <c r="C102" s="8"/>
      <c r="D102" s="101"/>
    </row>
    <row r="103" spans="2:4" x14ac:dyDescent="0.45">
      <c r="B103" s="4"/>
      <c r="C103" s="8"/>
      <c r="D103" s="101"/>
    </row>
    <row r="104" spans="2:4" x14ac:dyDescent="0.45">
      <c r="B104" s="4"/>
      <c r="C104" s="8"/>
      <c r="D104" s="101"/>
    </row>
    <row r="105" spans="2:4" x14ac:dyDescent="0.45">
      <c r="B105" s="4"/>
      <c r="C105" s="8"/>
      <c r="D105" s="101"/>
    </row>
    <row r="106" spans="2:4" x14ac:dyDescent="0.45">
      <c r="B106" s="4"/>
      <c r="C106" s="8"/>
      <c r="D106" s="101"/>
    </row>
    <row r="107" spans="2:4" x14ac:dyDescent="0.45">
      <c r="B107" s="4"/>
      <c r="C107" s="8"/>
      <c r="D107" s="101"/>
    </row>
    <row r="108" spans="2:4" x14ac:dyDescent="0.45">
      <c r="B108" s="4"/>
      <c r="C108" s="8"/>
      <c r="D108" s="101"/>
    </row>
    <row r="109" spans="2:4" x14ac:dyDescent="0.45">
      <c r="B109" s="4"/>
      <c r="C109" s="8"/>
      <c r="D109" s="101"/>
    </row>
    <row r="110" spans="2:4" x14ac:dyDescent="0.45">
      <c r="B110" s="4"/>
      <c r="C110" s="8"/>
      <c r="D110" s="101"/>
    </row>
    <row r="111" spans="2:4" x14ac:dyDescent="0.45">
      <c r="B111" s="4"/>
      <c r="C111" s="8"/>
      <c r="D111" s="101"/>
    </row>
    <row r="112" spans="2:4" x14ac:dyDescent="0.45">
      <c r="B112" s="4"/>
      <c r="C112" s="8"/>
      <c r="D112" s="101"/>
    </row>
    <row r="113" spans="2:4" x14ac:dyDescent="0.45">
      <c r="B113" s="4"/>
      <c r="C113" s="8"/>
      <c r="D113" s="101"/>
    </row>
    <row r="114" spans="2:4" x14ac:dyDescent="0.45">
      <c r="B114" s="4"/>
      <c r="C114" s="8"/>
      <c r="D114" s="101"/>
    </row>
    <row r="115" spans="2:4" x14ac:dyDescent="0.45">
      <c r="B115" s="4"/>
      <c r="C115" s="8"/>
      <c r="D115" s="101"/>
    </row>
    <row r="116" spans="2:4" x14ac:dyDescent="0.45">
      <c r="B116" s="4"/>
      <c r="C116" s="8"/>
      <c r="D116" s="101"/>
    </row>
    <row r="117" spans="2:4" x14ac:dyDescent="0.45">
      <c r="B117" s="4"/>
      <c r="C117" s="8"/>
      <c r="D117" s="101"/>
    </row>
    <row r="118" spans="2:4" x14ac:dyDescent="0.45">
      <c r="B118" s="4"/>
      <c r="C118" s="8"/>
      <c r="D118" s="101"/>
    </row>
    <row r="119" spans="2:4" x14ac:dyDescent="0.45">
      <c r="B119" s="4"/>
      <c r="C119" s="8"/>
      <c r="D119" s="101"/>
    </row>
    <row r="120" spans="2:4" x14ac:dyDescent="0.45">
      <c r="B120" s="4"/>
      <c r="C120" s="8"/>
      <c r="D120" s="101"/>
    </row>
    <row r="121" spans="2:4" x14ac:dyDescent="0.45">
      <c r="B121" s="4"/>
      <c r="C121" s="8"/>
      <c r="D121" s="101"/>
    </row>
    <row r="122" spans="2:4" x14ac:dyDescent="0.45">
      <c r="B122" s="4"/>
      <c r="C122" s="8"/>
      <c r="D122" s="101"/>
    </row>
    <row r="123" spans="2:4" x14ac:dyDescent="0.45">
      <c r="B123" s="4"/>
      <c r="C123" s="8"/>
      <c r="D123" s="101"/>
    </row>
    <row r="124" spans="2:4" x14ac:dyDescent="0.45">
      <c r="B124" s="4"/>
      <c r="C124" s="8"/>
      <c r="D124" s="101"/>
    </row>
    <row r="125" spans="2:4" x14ac:dyDescent="0.45">
      <c r="B125" s="4"/>
      <c r="C125" s="8"/>
      <c r="D125" s="101"/>
    </row>
    <row r="126" spans="2:4" x14ac:dyDescent="0.45">
      <c r="B126" s="4"/>
      <c r="C126" s="8"/>
      <c r="D126" s="101"/>
    </row>
    <row r="127" spans="2:4" x14ac:dyDescent="0.45">
      <c r="B127" s="4"/>
      <c r="C127" s="8"/>
      <c r="D127" s="101"/>
    </row>
    <row r="128" spans="2:4" x14ac:dyDescent="0.45">
      <c r="B128" s="4"/>
      <c r="C128" s="8"/>
      <c r="D128" s="101"/>
    </row>
    <row r="129" spans="2:4" x14ac:dyDescent="0.45">
      <c r="B129" s="4"/>
      <c r="C129" s="8"/>
      <c r="D129" s="101"/>
    </row>
    <row r="130" spans="2:4" x14ac:dyDescent="0.45">
      <c r="B130" s="4"/>
      <c r="C130" s="8"/>
      <c r="D130" s="101"/>
    </row>
    <row r="131" spans="2:4" x14ac:dyDescent="0.45">
      <c r="B131" s="4"/>
      <c r="C131" s="8"/>
      <c r="D131" s="101"/>
    </row>
    <row r="132" spans="2:4" x14ac:dyDescent="0.45">
      <c r="B132" s="4"/>
      <c r="C132" s="8"/>
      <c r="D132" s="101"/>
    </row>
    <row r="133" spans="2:4" x14ac:dyDescent="0.45">
      <c r="B133" s="4"/>
      <c r="C133" s="8"/>
      <c r="D133" s="101"/>
    </row>
    <row r="134" spans="2:4" x14ac:dyDescent="0.45">
      <c r="B134" s="4"/>
      <c r="C134" s="8"/>
      <c r="D134" s="101"/>
    </row>
    <row r="135" spans="2:4" x14ac:dyDescent="0.45">
      <c r="B135" s="4"/>
      <c r="C135" s="8"/>
      <c r="D135" s="101"/>
    </row>
    <row r="136" spans="2:4" x14ac:dyDescent="0.45">
      <c r="B136" s="4"/>
      <c r="C136" s="8"/>
      <c r="D136" s="101"/>
    </row>
    <row r="137" spans="2:4" x14ac:dyDescent="0.45">
      <c r="B137" s="4"/>
      <c r="C137" s="8"/>
      <c r="D137" s="101"/>
    </row>
    <row r="138" spans="2:4" x14ac:dyDescent="0.45">
      <c r="B138" s="4"/>
      <c r="C138" s="8"/>
      <c r="D138" s="101"/>
    </row>
    <row r="139" spans="2:4" x14ac:dyDescent="0.45">
      <c r="B139" s="4"/>
      <c r="C139" s="8"/>
      <c r="D139" s="101"/>
    </row>
    <row r="140" spans="2:4" x14ac:dyDescent="0.45">
      <c r="B140" s="4"/>
      <c r="C140" s="8"/>
      <c r="D140" s="101"/>
    </row>
    <row r="141" spans="2:4" x14ac:dyDescent="0.45">
      <c r="B141" s="4"/>
      <c r="C141" s="8"/>
      <c r="D141" s="101"/>
    </row>
    <row r="142" spans="2:4" x14ac:dyDescent="0.45">
      <c r="B142" s="4"/>
      <c r="C142" s="8"/>
      <c r="D142" s="101"/>
    </row>
    <row r="143" spans="2:4" x14ac:dyDescent="0.45">
      <c r="B143" s="4"/>
      <c r="C143" s="8"/>
      <c r="D143" s="101"/>
    </row>
    <row r="144" spans="2:4" x14ac:dyDescent="0.45">
      <c r="B144" s="4"/>
      <c r="C144" s="8"/>
      <c r="D144" s="101"/>
    </row>
    <row r="145" spans="2:4" x14ac:dyDescent="0.45">
      <c r="B145" s="4"/>
      <c r="C145" s="8"/>
      <c r="D145" s="101"/>
    </row>
    <row r="146" spans="2:4" x14ac:dyDescent="0.45">
      <c r="B146" s="4"/>
      <c r="C146" s="8"/>
      <c r="D146" s="101"/>
    </row>
    <row r="147" spans="2:4" x14ac:dyDescent="0.45">
      <c r="B147" s="4"/>
      <c r="C147" s="8"/>
      <c r="D147" s="101"/>
    </row>
    <row r="148" spans="2:4" x14ac:dyDescent="0.45">
      <c r="B148" s="4"/>
      <c r="C148" s="8"/>
      <c r="D148" s="101"/>
    </row>
    <row r="149" spans="2:4" x14ac:dyDescent="0.45">
      <c r="B149" s="4"/>
      <c r="C149" s="8"/>
      <c r="D149" s="101"/>
    </row>
    <row r="150" spans="2:4" x14ac:dyDescent="0.45">
      <c r="B150" s="4"/>
      <c r="C150" s="8"/>
      <c r="D150" s="101"/>
    </row>
    <row r="151" spans="2:4" x14ac:dyDescent="0.45">
      <c r="B151" s="4"/>
      <c r="C151" s="8"/>
      <c r="D151" s="101"/>
    </row>
    <row r="152" spans="2:4" x14ac:dyDescent="0.45">
      <c r="B152" s="4"/>
      <c r="C152" s="8"/>
      <c r="D152" s="101"/>
    </row>
    <row r="153" spans="2:4" x14ac:dyDescent="0.45">
      <c r="B153" s="4"/>
      <c r="C153" s="8"/>
      <c r="D153" s="101"/>
    </row>
    <row r="154" spans="2:4" x14ac:dyDescent="0.45">
      <c r="B154" s="4"/>
      <c r="C154" s="8"/>
      <c r="D154" s="101"/>
    </row>
    <row r="155" spans="2:4" x14ac:dyDescent="0.45">
      <c r="B155" s="4"/>
      <c r="C155" s="8"/>
      <c r="D155" s="101"/>
    </row>
    <row r="156" spans="2:4" x14ac:dyDescent="0.45">
      <c r="B156" s="4"/>
      <c r="C156" s="8"/>
      <c r="D156" s="101"/>
    </row>
    <row r="157" spans="2:4" x14ac:dyDescent="0.45">
      <c r="B157" s="4"/>
      <c r="C157" s="8"/>
      <c r="D157" s="101"/>
    </row>
    <row r="158" spans="2:4" x14ac:dyDescent="0.45">
      <c r="B158" s="4"/>
      <c r="C158" s="8"/>
      <c r="D158" s="101"/>
    </row>
    <row r="159" spans="2:4" x14ac:dyDescent="0.45">
      <c r="B159" s="4"/>
      <c r="C159" s="8"/>
      <c r="D159" s="101"/>
    </row>
    <row r="160" spans="2:4" x14ac:dyDescent="0.45">
      <c r="B160" s="4"/>
      <c r="C160" s="8"/>
      <c r="D160" s="101"/>
    </row>
    <row r="161" spans="2:4" x14ac:dyDescent="0.45">
      <c r="B161" s="4"/>
      <c r="C161" s="8"/>
      <c r="D161" s="101"/>
    </row>
    <row r="162" spans="2:4" x14ac:dyDescent="0.45">
      <c r="B162" s="4"/>
      <c r="C162" s="8"/>
      <c r="D162" s="101"/>
    </row>
    <row r="163" spans="2:4" x14ac:dyDescent="0.45">
      <c r="B163" s="4"/>
      <c r="C163" s="8"/>
      <c r="D163" s="101"/>
    </row>
    <row r="164" spans="2:4" x14ac:dyDescent="0.45">
      <c r="B164" s="4"/>
      <c r="C164" s="8"/>
      <c r="D164" s="101"/>
    </row>
    <row r="165" spans="2:4" x14ac:dyDescent="0.45">
      <c r="B165" s="4"/>
      <c r="C165" s="8"/>
      <c r="D165" s="101"/>
    </row>
    <row r="166" spans="2:4" x14ac:dyDescent="0.45">
      <c r="B166" s="4"/>
      <c r="C166" s="8"/>
      <c r="D166" s="101"/>
    </row>
    <row r="167" spans="2:4" x14ac:dyDescent="0.45">
      <c r="B167" s="4"/>
      <c r="C167" s="8"/>
      <c r="D167" s="101"/>
    </row>
    <row r="168" spans="2:4" x14ac:dyDescent="0.45">
      <c r="B168" s="4"/>
      <c r="C168" s="8"/>
      <c r="D168" s="101"/>
    </row>
    <row r="169" spans="2:4" x14ac:dyDescent="0.45">
      <c r="B169" s="4"/>
      <c r="C169" s="8"/>
      <c r="D169" s="101"/>
    </row>
    <row r="170" spans="2:4" x14ac:dyDescent="0.45">
      <c r="B170" s="4"/>
      <c r="C170" s="8"/>
      <c r="D170" s="101"/>
    </row>
    <row r="171" spans="2:4" x14ac:dyDescent="0.45">
      <c r="B171" s="4"/>
      <c r="C171" s="8"/>
      <c r="D171" s="113"/>
    </row>
    <row r="172" spans="2:4" x14ac:dyDescent="0.45">
      <c r="B172" s="4"/>
      <c r="C172" s="8"/>
      <c r="D172" s="101"/>
    </row>
    <row r="173" spans="2:4" x14ac:dyDescent="0.45">
      <c r="B173" s="4"/>
      <c r="C173" s="8"/>
      <c r="D173" s="101"/>
    </row>
    <row r="174" spans="2:4" x14ac:dyDescent="0.45">
      <c r="B174" s="4"/>
      <c r="C174" s="8"/>
      <c r="D174" s="101"/>
    </row>
    <row r="175" spans="2:4" x14ac:dyDescent="0.45">
      <c r="B175" s="4"/>
      <c r="C175" s="8"/>
      <c r="D175" s="101"/>
    </row>
    <row r="176" spans="2:4" x14ac:dyDescent="0.45">
      <c r="B176" s="4"/>
      <c r="C176" s="8"/>
      <c r="D176" s="101"/>
    </row>
    <row r="177" spans="2:4" x14ac:dyDescent="0.45">
      <c r="B177" s="4"/>
      <c r="C177" s="8"/>
      <c r="D177" s="101"/>
    </row>
    <row r="178" spans="2:4" x14ac:dyDescent="0.45">
      <c r="B178" s="4"/>
      <c r="C178" s="8"/>
      <c r="D178" s="101"/>
    </row>
    <row r="179" spans="2:4" x14ac:dyDescent="0.45">
      <c r="B179" s="4"/>
      <c r="C179" s="8"/>
      <c r="D179" s="101"/>
    </row>
    <row r="180" spans="2:4" x14ac:dyDescent="0.45">
      <c r="B180" s="4"/>
      <c r="C180" s="8"/>
      <c r="D180" s="101"/>
    </row>
    <row r="181" spans="2:4" x14ac:dyDescent="0.45">
      <c r="B181" s="4"/>
      <c r="C181" s="8"/>
      <c r="D181" s="101"/>
    </row>
    <row r="182" spans="2:4" x14ac:dyDescent="0.45">
      <c r="B182" s="4"/>
      <c r="C182" s="8"/>
      <c r="D182" s="101"/>
    </row>
    <row r="183" spans="2:4" x14ac:dyDescent="0.45">
      <c r="B183" s="4"/>
      <c r="C183" s="8"/>
      <c r="D183" s="101"/>
    </row>
    <row r="184" spans="2:4" x14ac:dyDescent="0.45">
      <c r="B184" s="4"/>
      <c r="C184" s="8"/>
      <c r="D184" s="101"/>
    </row>
    <row r="185" spans="2:4" x14ac:dyDescent="0.45">
      <c r="B185" s="4"/>
      <c r="C185" s="8"/>
      <c r="D185" s="101"/>
    </row>
    <row r="186" spans="2:4" x14ac:dyDescent="0.45">
      <c r="B186" s="4"/>
      <c r="C186" s="8"/>
      <c r="D186" s="101"/>
    </row>
    <row r="187" spans="2:4" x14ac:dyDescent="0.45">
      <c r="B187" s="4"/>
      <c r="C187" s="8"/>
      <c r="D187" s="101"/>
    </row>
    <row r="188" spans="2:4" x14ac:dyDescent="0.45">
      <c r="B188" s="4"/>
      <c r="C188" s="8"/>
      <c r="D188" s="101"/>
    </row>
    <row r="189" spans="2:4" x14ac:dyDescent="0.45">
      <c r="B189" s="4"/>
      <c r="C189" s="8"/>
      <c r="D189" s="101"/>
    </row>
    <row r="190" spans="2:4" x14ac:dyDescent="0.45">
      <c r="B190" s="4"/>
      <c r="C190" s="8"/>
      <c r="D190" s="101"/>
    </row>
    <row r="191" spans="2:4" x14ac:dyDescent="0.45">
      <c r="B191" s="4"/>
      <c r="C191" s="8"/>
      <c r="D191" s="101"/>
    </row>
    <row r="192" spans="2:4" x14ac:dyDescent="0.45">
      <c r="B192" s="4"/>
      <c r="C192" s="8"/>
      <c r="D192" s="101"/>
    </row>
    <row r="193" spans="2:4" x14ac:dyDescent="0.45">
      <c r="B193" s="4"/>
      <c r="C193" s="8"/>
      <c r="D193" s="101"/>
    </row>
    <row r="194" spans="2:4" x14ac:dyDescent="0.45">
      <c r="B194" s="4"/>
      <c r="C194" s="8"/>
      <c r="D194" s="101"/>
    </row>
    <row r="195" spans="2:4" x14ac:dyDescent="0.45">
      <c r="B195" s="4"/>
      <c r="C195" s="8"/>
      <c r="D195" s="101"/>
    </row>
    <row r="196" spans="2:4" x14ac:dyDescent="0.45">
      <c r="B196" s="4"/>
      <c r="C196" s="8"/>
      <c r="D196" s="101"/>
    </row>
    <row r="197" spans="2:4" x14ac:dyDescent="0.45">
      <c r="B197" s="4"/>
      <c r="C197" s="8"/>
      <c r="D197" s="101"/>
    </row>
    <row r="198" spans="2:4" x14ac:dyDescent="0.45">
      <c r="B198" s="4"/>
      <c r="C198" s="8"/>
      <c r="D198" s="101"/>
    </row>
    <row r="199" spans="2:4" x14ac:dyDescent="0.45">
      <c r="B199" s="4"/>
      <c r="C199" s="8"/>
      <c r="D199" s="101"/>
    </row>
    <row r="200" spans="2:4" x14ac:dyDescent="0.45">
      <c r="B200" s="4"/>
      <c r="C200" s="8"/>
      <c r="D200" s="101"/>
    </row>
    <row r="201" spans="2:4" x14ac:dyDescent="0.45">
      <c r="B201" s="4"/>
      <c r="C201" s="8"/>
      <c r="D201" s="101"/>
    </row>
    <row r="202" spans="2:4" x14ac:dyDescent="0.45">
      <c r="B202" s="4"/>
      <c r="C202" s="8"/>
      <c r="D202" s="101"/>
    </row>
    <row r="203" spans="2:4" x14ac:dyDescent="0.45">
      <c r="B203" s="4"/>
      <c r="C203" s="8"/>
      <c r="D203" s="101"/>
    </row>
    <row r="204" spans="2:4" x14ac:dyDescent="0.45">
      <c r="B204" s="4"/>
      <c r="C204" s="8"/>
      <c r="D204" s="101"/>
    </row>
    <row r="205" spans="2:4" x14ac:dyDescent="0.45">
      <c r="B205" s="4"/>
      <c r="C205" s="8"/>
      <c r="D205" s="101"/>
    </row>
    <row r="206" spans="2:4" x14ac:dyDescent="0.45">
      <c r="B206" s="4"/>
      <c r="C206" s="8"/>
      <c r="D206" s="101"/>
    </row>
    <row r="207" spans="2:4" x14ac:dyDescent="0.45">
      <c r="B207" s="4"/>
      <c r="C207" s="8"/>
      <c r="D207" s="101"/>
    </row>
    <row r="208" spans="2:4" x14ac:dyDescent="0.45">
      <c r="B208" s="4"/>
      <c r="C208" s="8"/>
      <c r="D208" s="101"/>
    </row>
    <row r="209" spans="2:4" x14ac:dyDescent="0.45">
      <c r="B209" s="4"/>
      <c r="C209" s="8"/>
      <c r="D209" s="101"/>
    </row>
    <row r="210" spans="2:4" x14ac:dyDescent="0.45">
      <c r="B210" s="4"/>
      <c r="C210" s="8"/>
      <c r="D210" s="101"/>
    </row>
    <row r="211" spans="2:4" x14ac:dyDescent="0.45">
      <c r="B211" s="4"/>
      <c r="C211" s="8"/>
      <c r="D211" s="101"/>
    </row>
    <row r="212" spans="2:4" x14ac:dyDescent="0.45">
      <c r="B212" s="4"/>
      <c r="C212" s="8"/>
      <c r="D212" s="101"/>
    </row>
    <row r="213" spans="2:4" x14ac:dyDescent="0.45">
      <c r="B213" s="4"/>
      <c r="C213" s="8"/>
      <c r="D213" s="101"/>
    </row>
    <row r="214" spans="2:4" x14ac:dyDescent="0.45">
      <c r="B214" s="4"/>
      <c r="C214" s="8"/>
      <c r="D214" s="101"/>
    </row>
    <row r="215" spans="2:4" x14ac:dyDescent="0.45">
      <c r="B215" s="4"/>
      <c r="C215" s="8"/>
      <c r="D215" s="101"/>
    </row>
    <row r="216" spans="2:4" x14ac:dyDescent="0.45">
      <c r="B216" s="4"/>
      <c r="C216" s="8"/>
      <c r="D216" s="101"/>
    </row>
    <row r="217" spans="2:4" x14ac:dyDescent="0.45">
      <c r="B217" s="4"/>
      <c r="C217" s="8"/>
      <c r="D217" s="101"/>
    </row>
    <row r="218" spans="2:4" x14ac:dyDescent="0.45">
      <c r="B218" s="4"/>
      <c r="C218" s="8"/>
      <c r="D218" s="101"/>
    </row>
    <row r="219" spans="2:4" x14ac:dyDescent="0.45">
      <c r="B219" s="4"/>
      <c r="C219" s="8"/>
      <c r="D219" s="101"/>
    </row>
    <row r="220" spans="2:4" x14ac:dyDescent="0.45">
      <c r="B220" s="4"/>
      <c r="C220" s="8"/>
      <c r="D220" s="101"/>
    </row>
    <row r="221" spans="2:4" x14ac:dyDescent="0.45">
      <c r="B221" s="4"/>
      <c r="C221" s="8"/>
      <c r="D221" s="101"/>
    </row>
    <row r="222" spans="2:4" x14ac:dyDescent="0.45">
      <c r="B222" s="4"/>
      <c r="C222" s="8"/>
      <c r="D222" s="101"/>
    </row>
    <row r="223" spans="2:4" x14ac:dyDescent="0.45">
      <c r="B223" s="4"/>
      <c r="C223" s="8"/>
      <c r="D223" s="101"/>
    </row>
    <row r="224" spans="2:4" x14ac:dyDescent="0.45">
      <c r="B224" s="4"/>
      <c r="C224" s="8"/>
      <c r="D224" s="101"/>
    </row>
    <row r="225" spans="2:4" x14ac:dyDescent="0.45">
      <c r="B225" s="4"/>
      <c r="C225" s="8"/>
      <c r="D225" s="101"/>
    </row>
    <row r="226" spans="2:4" x14ac:dyDescent="0.45">
      <c r="B226" s="4"/>
      <c r="C226" s="8"/>
      <c r="D226" s="101"/>
    </row>
    <row r="227" spans="2:4" x14ac:dyDescent="0.45">
      <c r="B227" s="4"/>
      <c r="C227" s="8"/>
      <c r="D227" s="101"/>
    </row>
    <row r="228" spans="2:4" x14ac:dyDescent="0.45">
      <c r="B228" s="4"/>
      <c r="C228" s="8"/>
      <c r="D228" s="101"/>
    </row>
    <row r="229" spans="2:4" x14ac:dyDescent="0.45">
      <c r="B229" s="4"/>
      <c r="C229" s="8"/>
      <c r="D229" s="101"/>
    </row>
    <row r="230" spans="2:4" x14ac:dyDescent="0.45">
      <c r="B230" s="4"/>
      <c r="C230" s="8"/>
      <c r="D230" s="101"/>
    </row>
    <row r="231" spans="2:4" x14ac:dyDescent="0.45">
      <c r="B231" s="4"/>
      <c r="C231" s="8"/>
      <c r="D231" s="101"/>
    </row>
    <row r="232" spans="2:4" x14ac:dyDescent="0.45">
      <c r="B232" s="4"/>
      <c r="C232" s="8"/>
      <c r="D232" s="101"/>
    </row>
    <row r="233" spans="2:4" x14ac:dyDescent="0.45">
      <c r="B233" s="4"/>
      <c r="C233" s="8"/>
      <c r="D233" s="101"/>
    </row>
    <row r="234" spans="2:4" x14ac:dyDescent="0.45">
      <c r="B234" s="4"/>
      <c r="C234" s="8"/>
      <c r="D234" s="101"/>
    </row>
    <row r="235" spans="2:4" x14ac:dyDescent="0.45">
      <c r="B235" s="4"/>
      <c r="C235" s="8"/>
      <c r="D235" s="101"/>
    </row>
    <row r="236" spans="2:4" x14ac:dyDescent="0.45">
      <c r="B236" s="4"/>
      <c r="C236" s="8"/>
      <c r="D236" s="101"/>
    </row>
    <row r="237" spans="2:4" x14ac:dyDescent="0.45">
      <c r="B237" s="4"/>
      <c r="C237" s="8"/>
      <c r="D237" s="101"/>
    </row>
    <row r="238" spans="2:4" x14ac:dyDescent="0.45">
      <c r="B238" s="4"/>
      <c r="C238" s="8"/>
      <c r="D238" s="101"/>
    </row>
    <row r="239" spans="2:4" x14ac:dyDescent="0.45">
      <c r="B239" s="4"/>
      <c r="C239" s="8"/>
      <c r="D239" s="101"/>
    </row>
    <row r="240" spans="2:4" x14ac:dyDescent="0.45">
      <c r="B240" s="4"/>
      <c r="C240" s="8"/>
      <c r="D240" s="101"/>
    </row>
    <row r="241" spans="2:4" x14ac:dyDescent="0.45">
      <c r="B241" s="4"/>
      <c r="C241" s="8"/>
      <c r="D241" s="101"/>
    </row>
    <row r="242" spans="2:4" x14ac:dyDescent="0.45">
      <c r="B242" s="4"/>
      <c r="C242" s="8"/>
      <c r="D242" s="101"/>
    </row>
    <row r="243" spans="2:4" x14ac:dyDescent="0.45">
      <c r="B243" s="4"/>
      <c r="C243" s="8"/>
      <c r="D243" s="101"/>
    </row>
    <row r="244" spans="2:4" x14ac:dyDescent="0.45">
      <c r="B244" s="4"/>
      <c r="C244" s="8"/>
      <c r="D244" s="101"/>
    </row>
    <row r="245" spans="2:4" x14ac:dyDescent="0.45">
      <c r="B245" s="4"/>
      <c r="C245" s="8"/>
      <c r="D245" s="101"/>
    </row>
    <row r="246" spans="2:4" x14ac:dyDescent="0.45">
      <c r="B246" s="4"/>
      <c r="C246" s="8"/>
      <c r="D246" s="101"/>
    </row>
    <row r="247" spans="2:4" x14ac:dyDescent="0.45">
      <c r="B247" s="4"/>
      <c r="C247" s="8"/>
      <c r="D247" s="101"/>
    </row>
    <row r="248" spans="2:4" x14ac:dyDescent="0.45">
      <c r="B248" s="4"/>
      <c r="C248" s="8"/>
      <c r="D248" s="101"/>
    </row>
    <row r="249" spans="2:4" x14ac:dyDescent="0.45">
      <c r="B249" s="4"/>
      <c r="C249" s="8"/>
      <c r="D249" s="101"/>
    </row>
    <row r="250" spans="2:4" x14ac:dyDescent="0.45">
      <c r="B250" s="4"/>
      <c r="C250" s="8"/>
      <c r="D250" s="101"/>
    </row>
    <row r="251" spans="2:4" x14ac:dyDescent="0.45">
      <c r="B251" s="4"/>
      <c r="C251" s="8"/>
      <c r="D251" s="101"/>
    </row>
    <row r="252" spans="2:4" x14ac:dyDescent="0.45">
      <c r="B252" s="4"/>
      <c r="C252" s="8"/>
      <c r="D252" s="101"/>
    </row>
    <row r="253" spans="2:4" x14ac:dyDescent="0.45">
      <c r="B253" s="4"/>
      <c r="C253" s="8"/>
      <c r="D253" s="101"/>
    </row>
    <row r="254" spans="2:4" x14ac:dyDescent="0.45">
      <c r="B254" s="4"/>
      <c r="C254" s="8"/>
      <c r="D254" s="101"/>
    </row>
    <row r="255" spans="2:4" x14ac:dyDescent="0.45">
      <c r="B255" s="4"/>
      <c r="C255" s="8"/>
      <c r="D255" s="101"/>
    </row>
    <row r="256" spans="2:4" x14ac:dyDescent="0.45">
      <c r="B256" s="4"/>
      <c r="C256" s="8"/>
      <c r="D256" s="101"/>
    </row>
    <row r="257" spans="2:4" x14ac:dyDescent="0.45">
      <c r="B257" s="4"/>
      <c r="C257" s="8"/>
      <c r="D257" s="101"/>
    </row>
    <row r="258" spans="2:4" x14ac:dyDescent="0.45">
      <c r="B258" s="4"/>
      <c r="C258" s="8"/>
      <c r="D258" s="101"/>
    </row>
    <row r="259" spans="2:4" x14ac:dyDescent="0.45">
      <c r="B259" s="4"/>
      <c r="C259" s="8"/>
      <c r="D259" s="101"/>
    </row>
    <row r="260" spans="2:4" x14ac:dyDescent="0.45">
      <c r="B260" s="4"/>
      <c r="C260" s="8"/>
      <c r="D260" s="101"/>
    </row>
    <row r="261" spans="2:4" x14ac:dyDescent="0.45">
      <c r="B261" s="4"/>
      <c r="C261" s="8"/>
      <c r="D261" s="101"/>
    </row>
    <row r="262" spans="2:4" x14ac:dyDescent="0.45">
      <c r="B262" s="4"/>
      <c r="C262" s="8"/>
      <c r="D262" s="101"/>
    </row>
    <row r="263" spans="2:4" x14ac:dyDescent="0.45">
      <c r="B263" s="4"/>
      <c r="C263" s="8"/>
      <c r="D263" s="101"/>
    </row>
    <row r="264" spans="2:4" x14ac:dyDescent="0.45">
      <c r="B264" s="4"/>
      <c r="C264" s="8"/>
      <c r="D264" s="101"/>
    </row>
    <row r="265" spans="2:4" x14ac:dyDescent="0.45">
      <c r="B265" s="4"/>
      <c r="C265" s="8"/>
      <c r="D265" s="101"/>
    </row>
    <row r="266" spans="2:4" x14ac:dyDescent="0.45">
      <c r="B266" s="4"/>
      <c r="C266" s="8"/>
      <c r="D266" s="101"/>
    </row>
    <row r="267" spans="2:4" x14ac:dyDescent="0.45">
      <c r="B267" s="4"/>
      <c r="C267" s="8"/>
      <c r="D267" s="101"/>
    </row>
    <row r="268" spans="2:4" x14ac:dyDescent="0.45">
      <c r="B268" s="4"/>
      <c r="C268" s="8"/>
      <c r="D268" s="101"/>
    </row>
    <row r="269" spans="2:4" x14ac:dyDescent="0.45">
      <c r="B269" s="4"/>
      <c r="C269" s="8"/>
      <c r="D269" s="101"/>
    </row>
    <row r="270" spans="2:4" x14ac:dyDescent="0.45">
      <c r="B270" s="4"/>
      <c r="C270" s="8"/>
      <c r="D270" s="101"/>
    </row>
    <row r="271" spans="2:4" x14ac:dyDescent="0.45">
      <c r="B271" s="4"/>
      <c r="C271" s="8"/>
      <c r="D271" s="101"/>
    </row>
    <row r="272" spans="2:4" x14ac:dyDescent="0.45">
      <c r="B272" s="4"/>
      <c r="C272" s="8"/>
      <c r="D272" s="101"/>
    </row>
    <row r="273" spans="2:4" x14ac:dyDescent="0.45">
      <c r="B273" s="4"/>
      <c r="C273" s="8"/>
      <c r="D273" s="101"/>
    </row>
    <row r="274" spans="2:4" x14ac:dyDescent="0.45">
      <c r="B274" s="4"/>
      <c r="C274" s="8"/>
      <c r="D274" s="101"/>
    </row>
    <row r="275" spans="2:4" x14ac:dyDescent="0.45">
      <c r="B275" s="4"/>
      <c r="C275" s="8"/>
      <c r="D275" s="101"/>
    </row>
    <row r="276" spans="2:4" x14ac:dyDescent="0.45">
      <c r="B276" s="4"/>
      <c r="C276" s="8"/>
      <c r="D276" s="101"/>
    </row>
    <row r="277" spans="2:4" x14ac:dyDescent="0.45">
      <c r="B277" s="4"/>
      <c r="C277" s="8"/>
      <c r="D277" s="101"/>
    </row>
    <row r="278" spans="2:4" x14ac:dyDescent="0.45">
      <c r="B278" s="4"/>
      <c r="C278" s="8"/>
      <c r="D278" s="101"/>
    </row>
    <row r="279" spans="2:4" x14ac:dyDescent="0.45">
      <c r="B279" s="4"/>
      <c r="C279" s="8"/>
      <c r="D279" s="101"/>
    </row>
    <row r="280" spans="2:4" x14ac:dyDescent="0.45">
      <c r="B280" s="4"/>
      <c r="C280" s="8"/>
      <c r="D280" s="101"/>
    </row>
    <row r="281" spans="2:4" x14ac:dyDescent="0.45">
      <c r="B281" s="4"/>
      <c r="C281" s="8"/>
      <c r="D281" s="101"/>
    </row>
    <row r="282" spans="2:4" x14ac:dyDescent="0.45">
      <c r="B282" s="4"/>
      <c r="C282" s="8"/>
      <c r="D282" s="101"/>
    </row>
    <row r="283" spans="2:4" x14ac:dyDescent="0.45">
      <c r="B283" s="4"/>
      <c r="C283" s="8"/>
      <c r="D283" s="101"/>
    </row>
    <row r="284" spans="2:4" x14ac:dyDescent="0.45">
      <c r="B284" s="4"/>
      <c r="C284" s="8"/>
      <c r="D284" s="101"/>
    </row>
    <row r="285" spans="2:4" x14ac:dyDescent="0.45">
      <c r="B285" s="4"/>
      <c r="C285" s="8"/>
      <c r="D285" s="101"/>
    </row>
    <row r="286" spans="2:4" x14ac:dyDescent="0.45">
      <c r="B286" s="4"/>
      <c r="C286" s="8"/>
      <c r="D286" s="101"/>
    </row>
    <row r="287" spans="2:4" x14ac:dyDescent="0.45">
      <c r="B287" s="4"/>
      <c r="C287" s="8"/>
      <c r="D287" s="101"/>
    </row>
    <row r="288" spans="2:4" x14ac:dyDescent="0.45">
      <c r="B288" s="4"/>
      <c r="C288" s="8"/>
      <c r="D288" s="101"/>
    </row>
    <row r="289" spans="2:4" x14ac:dyDescent="0.45">
      <c r="B289" s="4"/>
      <c r="C289" s="8"/>
      <c r="D289" s="101"/>
    </row>
    <row r="290" spans="2:4" x14ac:dyDescent="0.45">
      <c r="B290" s="4"/>
      <c r="C290" s="8"/>
      <c r="D290" s="101"/>
    </row>
    <row r="291" spans="2:4" x14ac:dyDescent="0.45">
      <c r="B291" s="4"/>
      <c r="C291" s="8"/>
      <c r="D291" s="101"/>
    </row>
    <row r="292" spans="2:4" x14ac:dyDescent="0.45">
      <c r="B292" s="4"/>
      <c r="C292" s="8"/>
      <c r="D292" s="101"/>
    </row>
    <row r="293" spans="2:4" x14ac:dyDescent="0.45">
      <c r="B293" s="4"/>
      <c r="C293" s="8"/>
      <c r="D293" s="101"/>
    </row>
    <row r="294" spans="2:4" x14ac:dyDescent="0.45">
      <c r="B294" s="4"/>
      <c r="C294" s="8"/>
      <c r="D294" s="101"/>
    </row>
    <row r="295" spans="2:4" x14ac:dyDescent="0.45">
      <c r="B295" s="4"/>
      <c r="C295" s="8"/>
      <c r="D295" s="101"/>
    </row>
    <row r="296" spans="2:4" x14ac:dyDescent="0.45">
      <c r="B296" s="4"/>
      <c r="C296" s="8"/>
      <c r="D296" s="101"/>
    </row>
    <row r="297" spans="2:4" x14ac:dyDescent="0.45">
      <c r="B297" s="4"/>
      <c r="C297" s="8"/>
      <c r="D297" s="101"/>
    </row>
    <row r="298" spans="2:4" x14ac:dyDescent="0.45">
      <c r="B298" s="4"/>
      <c r="C298" s="8"/>
      <c r="D298" s="101"/>
    </row>
    <row r="299" spans="2:4" x14ac:dyDescent="0.45">
      <c r="B299" s="4"/>
      <c r="C299" s="8"/>
      <c r="D299" s="101"/>
    </row>
    <row r="300" spans="2:4" x14ac:dyDescent="0.45">
      <c r="B300" s="4"/>
      <c r="C300" s="8"/>
      <c r="D300" s="101"/>
    </row>
    <row r="301" spans="2:4" x14ac:dyDescent="0.45">
      <c r="B301" s="4"/>
      <c r="C301" s="8"/>
      <c r="D301" s="101"/>
    </row>
    <row r="302" spans="2:4" x14ac:dyDescent="0.45">
      <c r="B302" s="4"/>
      <c r="C302" s="8"/>
      <c r="D302" s="101"/>
    </row>
    <row r="303" spans="2:4" x14ac:dyDescent="0.45">
      <c r="B303" s="4"/>
      <c r="C303" s="8"/>
      <c r="D303" s="101"/>
    </row>
    <row r="304" spans="2:4" x14ac:dyDescent="0.45">
      <c r="B304" s="4"/>
      <c r="C304" s="8"/>
      <c r="D304" s="101"/>
    </row>
    <row r="305" spans="2:4" x14ac:dyDescent="0.45">
      <c r="B305" s="4"/>
      <c r="C305" s="8"/>
      <c r="D305" s="101"/>
    </row>
    <row r="306" spans="2:4" x14ac:dyDescent="0.45">
      <c r="B306" s="4"/>
      <c r="C306" s="8"/>
      <c r="D306" s="101"/>
    </row>
    <row r="307" spans="2:4" x14ac:dyDescent="0.45">
      <c r="B307" s="4"/>
      <c r="C307" s="8"/>
      <c r="D307" s="101"/>
    </row>
    <row r="308" spans="2:4" x14ac:dyDescent="0.45">
      <c r="B308" s="4"/>
      <c r="C308" s="8"/>
      <c r="D308" s="101"/>
    </row>
    <row r="309" spans="2:4" x14ac:dyDescent="0.45">
      <c r="B309" s="4"/>
      <c r="C309" s="8"/>
      <c r="D309" s="101"/>
    </row>
    <row r="310" spans="2:4" x14ac:dyDescent="0.45">
      <c r="B310" s="4"/>
      <c r="C310" s="8"/>
      <c r="D310" s="101"/>
    </row>
    <row r="311" spans="2:4" x14ac:dyDescent="0.45">
      <c r="B311" s="4"/>
      <c r="C311" s="8"/>
      <c r="D311" s="101"/>
    </row>
    <row r="312" spans="2:4" x14ac:dyDescent="0.45">
      <c r="B312" s="4"/>
      <c r="C312" s="8"/>
      <c r="D312" s="101"/>
    </row>
    <row r="313" spans="2:4" x14ac:dyDescent="0.45">
      <c r="B313" s="4"/>
      <c r="C313" s="8"/>
      <c r="D313" s="101"/>
    </row>
    <row r="314" spans="2:4" x14ac:dyDescent="0.45">
      <c r="B314" s="4"/>
      <c r="C314" s="8"/>
      <c r="D314" s="101"/>
    </row>
    <row r="315" spans="2:4" x14ac:dyDescent="0.45">
      <c r="B315" s="4"/>
      <c r="C315" s="8"/>
      <c r="D315" s="101"/>
    </row>
    <row r="316" spans="2:4" x14ac:dyDescent="0.45">
      <c r="B316" s="4"/>
      <c r="C316" s="8"/>
      <c r="D316" s="101"/>
    </row>
    <row r="317" spans="2:4" x14ac:dyDescent="0.45">
      <c r="B317" s="4"/>
      <c r="C317" s="8"/>
      <c r="D317" s="101"/>
    </row>
    <row r="318" spans="2:4" x14ac:dyDescent="0.45">
      <c r="B318" s="4"/>
      <c r="C318" s="8"/>
      <c r="D318" s="101"/>
    </row>
    <row r="319" spans="2:4" x14ac:dyDescent="0.45">
      <c r="B319" s="4"/>
      <c r="C319" s="8"/>
      <c r="D319" s="101"/>
    </row>
    <row r="320" spans="2:4" x14ac:dyDescent="0.45">
      <c r="B320" s="4"/>
      <c r="C320" s="8"/>
      <c r="D320" s="101"/>
    </row>
    <row r="321" spans="2:4" x14ac:dyDescent="0.45">
      <c r="B321" s="4"/>
      <c r="C321" s="8"/>
      <c r="D321" s="101"/>
    </row>
    <row r="322" spans="2:4" x14ac:dyDescent="0.45">
      <c r="B322" s="4"/>
      <c r="C322" s="8"/>
      <c r="D322" s="101"/>
    </row>
    <row r="323" spans="2:4" x14ac:dyDescent="0.45">
      <c r="B323" s="4"/>
      <c r="C323" s="8"/>
      <c r="D323" s="101"/>
    </row>
    <row r="324" spans="2:4" x14ac:dyDescent="0.45">
      <c r="B324" s="4"/>
      <c r="C324" s="8"/>
      <c r="D324" s="101"/>
    </row>
    <row r="325" spans="2:4" x14ac:dyDescent="0.45">
      <c r="B325" s="4"/>
      <c r="C325" s="8"/>
      <c r="D325" s="101"/>
    </row>
    <row r="326" spans="2:4" x14ac:dyDescent="0.45">
      <c r="B326" s="4"/>
      <c r="C326" s="8"/>
      <c r="D326" s="101"/>
    </row>
    <row r="327" spans="2:4" x14ac:dyDescent="0.45">
      <c r="B327" s="4"/>
      <c r="C327" s="8"/>
      <c r="D327" s="101"/>
    </row>
    <row r="328" spans="2:4" x14ac:dyDescent="0.45">
      <c r="B328" s="4"/>
      <c r="C328" s="8"/>
      <c r="D328" s="101"/>
    </row>
    <row r="329" spans="2:4" x14ac:dyDescent="0.45">
      <c r="B329" s="4"/>
      <c r="C329" s="8"/>
      <c r="D329" s="101"/>
    </row>
    <row r="330" spans="2:4" x14ac:dyDescent="0.45">
      <c r="B330" s="4"/>
      <c r="C330" s="8"/>
      <c r="D330" s="101"/>
    </row>
    <row r="331" spans="2:4" x14ac:dyDescent="0.45">
      <c r="B331" s="4"/>
      <c r="C331" s="8"/>
      <c r="D331" s="101"/>
    </row>
    <row r="332" spans="2:4" x14ac:dyDescent="0.45">
      <c r="B332" s="4"/>
      <c r="C332" s="8"/>
      <c r="D332" s="101"/>
    </row>
    <row r="333" spans="2:4" x14ac:dyDescent="0.45">
      <c r="B333" s="4"/>
      <c r="C333" s="8"/>
      <c r="D333" s="101"/>
    </row>
    <row r="334" spans="2:4" x14ac:dyDescent="0.45">
      <c r="B334" s="4"/>
      <c r="C334" s="8"/>
      <c r="D334" s="101"/>
    </row>
    <row r="335" spans="2:4" x14ac:dyDescent="0.45">
      <c r="B335" s="4"/>
      <c r="C335" s="8"/>
      <c r="D335" s="101"/>
    </row>
    <row r="336" spans="2:4" x14ac:dyDescent="0.45">
      <c r="B336" s="4"/>
      <c r="C336" s="8"/>
      <c r="D336" s="101"/>
    </row>
    <row r="337" spans="2:4" x14ac:dyDescent="0.45">
      <c r="B337" s="4"/>
      <c r="C337" s="8"/>
      <c r="D337" s="101"/>
    </row>
    <row r="338" spans="2:4" x14ac:dyDescent="0.45">
      <c r="B338" s="4"/>
      <c r="C338" s="8"/>
      <c r="D338" s="101"/>
    </row>
    <row r="339" spans="2:4" x14ac:dyDescent="0.45">
      <c r="B339" s="4"/>
      <c r="C339" s="8"/>
      <c r="D339" s="101"/>
    </row>
    <row r="340" spans="2:4" x14ac:dyDescent="0.45">
      <c r="B340" s="4"/>
      <c r="C340" s="8"/>
      <c r="D340" s="101"/>
    </row>
    <row r="341" spans="2:4" x14ac:dyDescent="0.45">
      <c r="B341" s="4"/>
      <c r="C341" s="8"/>
      <c r="D341" s="101"/>
    </row>
    <row r="342" spans="2:4" x14ac:dyDescent="0.45">
      <c r="B342" s="4"/>
      <c r="C342" s="8"/>
      <c r="D342" s="101"/>
    </row>
    <row r="343" spans="2:4" x14ac:dyDescent="0.45">
      <c r="B343" s="4"/>
      <c r="C343" s="8"/>
      <c r="D343" s="101"/>
    </row>
    <row r="344" spans="2:4" x14ac:dyDescent="0.45">
      <c r="B344" s="4"/>
      <c r="C344" s="8"/>
      <c r="D344" s="101"/>
    </row>
    <row r="345" spans="2:4" x14ac:dyDescent="0.45">
      <c r="B345" s="4"/>
      <c r="C345" s="8"/>
      <c r="D345" s="101"/>
    </row>
    <row r="346" spans="2:4" x14ac:dyDescent="0.45">
      <c r="B346" s="4"/>
      <c r="C346" s="8"/>
      <c r="D346" s="101"/>
    </row>
    <row r="347" spans="2:4" x14ac:dyDescent="0.45">
      <c r="B347" s="4"/>
      <c r="C347" s="8"/>
      <c r="D347" s="101"/>
    </row>
    <row r="348" spans="2:4" x14ac:dyDescent="0.45">
      <c r="B348" s="4"/>
      <c r="C348" s="8"/>
      <c r="D348" s="101"/>
    </row>
    <row r="349" spans="2:4" x14ac:dyDescent="0.45">
      <c r="B349" s="4"/>
      <c r="C349" s="8"/>
      <c r="D349" s="101"/>
    </row>
    <row r="350" spans="2:4" x14ac:dyDescent="0.45">
      <c r="B350" s="4"/>
      <c r="C350" s="8"/>
      <c r="D350" s="101"/>
    </row>
    <row r="351" spans="2:4" x14ac:dyDescent="0.45">
      <c r="B351" s="4"/>
      <c r="C351" s="8"/>
      <c r="D351" s="101"/>
    </row>
    <row r="352" spans="2:4" x14ac:dyDescent="0.45">
      <c r="B352" s="4"/>
      <c r="C352" s="8"/>
      <c r="D352" s="101"/>
    </row>
    <row r="353" spans="2:4" x14ac:dyDescent="0.45">
      <c r="B353" s="4"/>
      <c r="C353" s="8"/>
      <c r="D353" s="101"/>
    </row>
    <row r="354" spans="2:4" x14ac:dyDescent="0.45">
      <c r="B354" s="4"/>
      <c r="C354" s="8"/>
      <c r="D354" s="101"/>
    </row>
    <row r="355" spans="2:4" x14ac:dyDescent="0.45">
      <c r="B355" s="4"/>
      <c r="C355" s="8"/>
      <c r="D355" s="101"/>
    </row>
    <row r="356" spans="2:4" x14ac:dyDescent="0.45">
      <c r="B356" s="4"/>
      <c r="C356" s="8"/>
      <c r="D356" s="101"/>
    </row>
    <row r="357" spans="2:4" x14ac:dyDescent="0.45">
      <c r="B357" s="4"/>
      <c r="C357" s="8"/>
      <c r="D357" s="101"/>
    </row>
    <row r="358" spans="2:4" x14ac:dyDescent="0.45">
      <c r="B358" s="4"/>
      <c r="C358" s="8"/>
      <c r="D358" s="101"/>
    </row>
    <row r="359" spans="2:4" x14ac:dyDescent="0.45">
      <c r="B359" s="4"/>
      <c r="C359" s="8"/>
      <c r="D359" s="101"/>
    </row>
    <row r="360" spans="2:4" x14ac:dyDescent="0.45">
      <c r="B360" s="4"/>
      <c r="C360" s="8"/>
      <c r="D360" s="101"/>
    </row>
    <row r="361" spans="2:4" x14ac:dyDescent="0.45">
      <c r="B361" s="4"/>
      <c r="C361" s="8"/>
      <c r="D361" s="101"/>
    </row>
    <row r="362" spans="2:4" x14ac:dyDescent="0.45">
      <c r="B362" s="4"/>
      <c r="C362" s="8"/>
      <c r="D362" s="101"/>
    </row>
    <row r="363" spans="2:4" x14ac:dyDescent="0.45">
      <c r="B363" s="4"/>
      <c r="C363" s="8"/>
      <c r="D363" s="101"/>
    </row>
    <row r="364" spans="2:4" x14ac:dyDescent="0.45">
      <c r="B364" s="4"/>
      <c r="C364" s="8"/>
      <c r="D364" s="101"/>
    </row>
    <row r="365" spans="2:4" x14ac:dyDescent="0.45">
      <c r="B365" s="4"/>
      <c r="C365" s="8"/>
      <c r="D365" s="101"/>
    </row>
    <row r="366" spans="2:4" x14ac:dyDescent="0.45">
      <c r="B366" s="4"/>
      <c r="C366" s="8"/>
      <c r="D366" s="101"/>
    </row>
    <row r="367" spans="2:4" x14ac:dyDescent="0.45">
      <c r="B367" s="4"/>
      <c r="C367" s="8"/>
      <c r="D367" s="101"/>
    </row>
    <row r="368" spans="2:4" x14ac:dyDescent="0.45">
      <c r="B368" s="4"/>
      <c r="C368" s="8"/>
      <c r="D368" s="101"/>
    </row>
    <row r="369" spans="2:4" x14ac:dyDescent="0.45">
      <c r="B369" s="4"/>
      <c r="C369" s="8"/>
      <c r="D369" s="101"/>
    </row>
    <row r="370" spans="2:4" x14ac:dyDescent="0.45">
      <c r="B370" s="4"/>
      <c r="C370" s="8"/>
      <c r="D370" s="101"/>
    </row>
    <row r="371" spans="2:4" x14ac:dyDescent="0.45">
      <c r="B371" s="4"/>
      <c r="C371" s="8"/>
      <c r="D371" s="101"/>
    </row>
    <row r="372" spans="2:4" x14ac:dyDescent="0.45">
      <c r="B372" s="4"/>
      <c r="C372" s="8"/>
      <c r="D372" s="101"/>
    </row>
    <row r="373" spans="2:4" x14ac:dyDescent="0.45">
      <c r="B373" s="4"/>
      <c r="C373" s="8"/>
      <c r="D373" s="101"/>
    </row>
    <row r="374" spans="2:4" x14ac:dyDescent="0.45">
      <c r="B374" s="4"/>
      <c r="C374" s="8"/>
      <c r="D374" s="101"/>
    </row>
    <row r="375" spans="2:4" x14ac:dyDescent="0.45">
      <c r="B375" s="4"/>
      <c r="C375" s="8"/>
      <c r="D375" s="101"/>
    </row>
    <row r="376" spans="2:4" x14ac:dyDescent="0.45">
      <c r="B376" s="4"/>
      <c r="C376" s="8"/>
      <c r="D376" s="101"/>
    </row>
    <row r="377" spans="2:4" x14ac:dyDescent="0.45">
      <c r="B377" s="4"/>
      <c r="C377" s="8"/>
      <c r="D377" s="101"/>
    </row>
    <row r="378" spans="2:4" x14ac:dyDescent="0.45">
      <c r="B378" s="4"/>
      <c r="C378" s="8"/>
      <c r="D378" s="101"/>
    </row>
    <row r="379" spans="2:4" x14ac:dyDescent="0.45">
      <c r="B379" s="4"/>
      <c r="C379" s="8"/>
      <c r="D379" s="101"/>
    </row>
    <row r="380" spans="2:4" x14ac:dyDescent="0.45">
      <c r="B380" s="4"/>
      <c r="C380" s="8"/>
      <c r="D380" s="101"/>
    </row>
    <row r="381" spans="2:4" x14ac:dyDescent="0.45">
      <c r="B381" s="4"/>
      <c r="C381" s="8"/>
      <c r="D381" s="101"/>
    </row>
    <row r="382" spans="2:4" x14ac:dyDescent="0.45">
      <c r="B382" s="4"/>
      <c r="C382" s="8"/>
      <c r="D382" s="101"/>
    </row>
    <row r="383" spans="2:4" x14ac:dyDescent="0.45">
      <c r="B383" s="4"/>
      <c r="C383" s="8"/>
      <c r="D383" s="101"/>
    </row>
    <row r="384" spans="2:4" x14ac:dyDescent="0.45">
      <c r="B384" s="4"/>
      <c r="C384" s="8"/>
      <c r="D384" s="101"/>
    </row>
    <row r="385" spans="2:4" x14ac:dyDescent="0.45">
      <c r="B385" s="4"/>
      <c r="C385" s="8"/>
      <c r="D385" s="101"/>
    </row>
    <row r="386" spans="2:4" x14ac:dyDescent="0.45">
      <c r="B386" s="4"/>
      <c r="C386" s="8"/>
      <c r="D386" s="101"/>
    </row>
    <row r="387" spans="2:4" x14ac:dyDescent="0.45">
      <c r="B387" s="4"/>
      <c r="C387" s="8"/>
      <c r="D387" s="101"/>
    </row>
    <row r="388" spans="2:4" x14ac:dyDescent="0.45">
      <c r="B388" s="4"/>
      <c r="C388" s="8"/>
      <c r="D388" s="101"/>
    </row>
    <row r="389" spans="2:4" x14ac:dyDescent="0.45">
      <c r="B389" s="4"/>
      <c r="C389" s="8"/>
      <c r="D389" s="101"/>
    </row>
    <row r="390" spans="2:4" x14ac:dyDescent="0.45">
      <c r="B390" s="4"/>
      <c r="C390" s="8"/>
      <c r="D390" s="101"/>
    </row>
    <row r="391" spans="2:4" x14ac:dyDescent="0.45">
      <c r="B391" s="4"/>
      <c r="C391" s="8"/>
      <c r="D391" s="101"/>
    </row>
    <row r="392" spans="2:4" x14ac:dyDescent="0.45">
      <c r="B392" s="4"/>
      <c r="C392" s="8"/>
      <c r="D392" s="101"/>
    </row>
    <row r="393" spans="2:4" x14ac:dyDescent="0.45">
      <c r="B393" s="4"/>
      <c r="C393" s="8"/>
      <c r="D393" s="101"/>
    </row>
    <row r="394" spans="2:4" x14ac:dyDescent="0.45">
      <c r="B394" s="4"/>
      <c r="C394" s="8"/>
      <c r="D394" s="101"/>
    </row>
    <row r="395" spans="2:4" x14ac:dyDescent="0.45">
      <c r="B395" s="4"/>
      <c r="C395" s="8"/>
      <c r="D395" s="101"/>
    </row>
    <row r="396" spans="2:4" x14ac:dyDescent="0.45">
      <c r="B396" s="4"/>
      <c r="C396" s="8"/>
      <c r="D396" s="101"/>
    </row>
    <row r="397" spans="2:4" x14ac:dyDescent="0.45">
      <c r="B397" s="4"/>
      <c r="C397" s="8"/>
      <c r="D397" s="101"/>
    </row>
    <row r="398" spans="2:4" x14ac:dyDescent="0.45">
      <c r="B398" s="4"/>
      <c r="C398" s="8"/>
      <c r="D398" s="101"/>
    </row>
    <row r="399" spans="2:4" x14ac:dyDescent="0.45">
      <c r="B399" s="4"/>
      <c r="C399" s="8"/>
      <c r="D399" s="101"/>
    </row>
    <row r="400" spans="2:4" x14ac:dyDescent="0.45">
      <c r="B400" s="4"/>
      <c r="C400" s="8"/>
      <c r="D400" s="101"/>
    </row>
    <row r="401" spans="2:4" x14ac:dyDescent="0.45">
      <c r="B401" s="4"/>
      <c r="C401" s="8"/>
      <c r="D401" s="101"/>
    </row>
    <row r="402" spans="2:4" x14ac:dyDescent="0.45">
      <c r="B402" s="4"/>
      <c r="C402" s="8"/>
      <c r="D402" s="101"/>
    </row>
    <row r="403" spans="2:4" x14ac:dyDescent="0.45">
      <c r="B403" s="4"/>
      <c r="C403" s="8"/>
      <c r="D403" s="101"/>
    </row>
    <row r="404" spans="2:4" x14ac:dyDescent="0.45">
      <c r="B404" s="4"/>
      <c r="C404" s="8"/>
      <c r="D404" s="101"/>
    </row>
    <row r="405" spans="2:4" x14ac:dyDescent="0.45">
      <c r="B405" s="4"/>
      <c r="C405" s="8"/>
      <c r="D405" s="101"/>
    </row>
    <row r="406" spans="2:4" x14ac:dyDescent="0.45">
      <c r="B406" s="4"/>
      <c r="C406" s="8"/>
      <c r="D406" s="101"/>
    </row>
    <row r="407" spans="2:4" x14ac:dyDescent="0.45">
      <c r="B407" s="4"/>
      <c r="C407" s="8"/>
      <c r="D407" s="101"/>
    </row>
    <row r="408" spans="2:4" x14ac:dyDescent="0.45">
      <c r="B408" s="4"/>
      <c r="C408" s="8"/>
      <c r="D408" s="101"/>
    </row>
    <row r="409" spans="2:4" x14ac:dyDescent="0.45">
      <c r="B409" s="4"/>
      <c r="C409" s="8"/>
      <c r="D409" s="101"/>
    </row>
    <row r="410" spans="2:4" x14ac:dyDescent="0.45">
      <c r="B410" s="4"/>
      <c r="C410" s="8"/>
      <c r="D410" s="101"/>
    </row>
    <row r="411" spans="2:4" x14ac:dyDescent="0.45">
      <c r="B411" s="4"/>
      <c r="C411" s="8"/>
      <c r="D411" s="101"/>
    </row>
    <row r="412" spans="2:4" x14ac:dyDescent="0.45">
      <c r="B412" s="4"/>
      <c r="C412" s="8"/>
      <c r="D412" s="101"/>
    </row>
    <row r="413" spans="2:4" x14ac:dyDescent="0.45">
      <c r="B413" s="4"/>
      <c r="C413" s="8"/>
      <c r="D413" s="101"/>
    </row>
    <row r="414" spans="2:4" x14ac:dyDescent="0.45">
      <c r="B414" s="4"/>
      <c r="C414" s="8"/>
      <c r="D414" s="101"/>
    </row>
    <row r="415" spans="2:4" x14ac:dyDescent="0.45">
      <c r="B415" s="4"/>
      <c r="C415" s="8"/>
      <c r="D415" s="101"/>
    </row>
    <row r="416" spans="2:4" x14ac:dyDescent="0.45">
      <c r="B416" s="4"/>
      <c r="C416" s="8"/>
      <c r="D416" s="101"/>
    </row>
    <row r="417" spans="2:4" x14ac:dyDescent="0.45">
      <c r="B417" s="4"/>
      <c r="C417" s="8"/>
      <c r="D417" s="101"/>
    </row>
    <row r="418" spans="2:4" x14ac:dyDescent="0.45">
      <c r="B418" s="4"/>
      <c r="C418" s="8"/>
      <c r="D418" s="101"/>
    </row>
    <row r="419" spans="2:4" x14ac:dyDescent="0.45">
      <c r="B419" s="4"/>
      <c r="C419" s="8"/>
      <c r="D419" s="101"/>
    </row>
    <row r="420" spans="2:4" x14ac:dyDescent="0.45">
      <c r="B420" s="4"/>
      <c r="C420" s="8"/>
      <c r="D420" s="101"/>
    </row>
    <row r="421" spans="2:4" x14ac:dyDescent="0.45">
      <c r="B421" s="4"/>
      <c r="C421" s="8"/>
      <c r="D421" s="101"/>
    </row>
    <row r="422" spans="2:4" x14ac:dyDescent="0.45">
      <c r="B422" s="4"/>
      <c r="C422" s="8"/>
      <c r="D422" s="101"/>
    </row>
    <row r="423" spans="2:4" x14ac:dyDescent="0.45">
      <c r="B423" s="4"/>
      <c r="C423" s="8"/>
      <c r="D423" s="101"/>
    </row>
    <row r="424" spans="2:4" x14ac:dyDescent="0.45">
      <c r="B424" s="4"/>
      <c r="C424" s="8"/>
      <c r="D424" s="101"/>
    </row>
    <row r="425" spans="2:4" x14ac:dyDescent="0.45">
      <c r="B425" s="4"/>
      <c r="C425" s="8"/>
      <c r="D425" s="101"/>
    </row>
    <row r="426" spans="2:4" x14ac:dyDescent="0.45">
      <c r="B426" s="4"/>
      <c r="C426" s="8"/>
      <c r="D426" s="101"/>
    </row>
    <row r="427" spans="2:4" x14ac:dyDescent="0.45">
      <c r="B427" s="4"/>
      <c r="C427" s="8"/>
      <c r="D427" s="101"/>
    </row>
    <row r="428" spans="2:4" x14ac:dyDescent="0.45">
      <c r="B428" s="4"/>
      <c r="C428" s="8"/>
      <c r="D428" s="101"/>
    </row>
    <row r="429" spans="2:4" x14ac:dyDescent="0.45">
      <c r="B429" s="4"/>
      <c r="C429" s="8"/>
      <c r="D429" s="101"/>
    </row>
    <row r="430" spans="2:4" x14ac:dyDescent="0.45">
      <c r="B430" s="4"/>
      <c r="C430" s="8"/>
      <c r="D430" s="101"/>
    </row>
    <row r="431" spans="2:4" x14ac:dyDescent="0.45">
      <c r="B431" s="4"/>
      <c r="C431" s="8"/>
      <c r="D431" s="101"/>
    </row>
    <row r="432" spans="2:4" x14ac:dyDescent="0.45">
      <c r="B432" s="4"/>
      <c r="C432" s="8"/>
      <c r="D432" s="101"/>
    </row>
    <row r="433" spans="2:4" x14ac:dyDescent="0.45">
      <c r="B433" s="4"/>
      <c r="C433" s="8"/>
      <c r="D433" s="101"/>
    </row>
    <row r="434" spans="2:4" x14ac:dyDescent="0.45">
      <c r="B434" s="4"/>
      <c r="C434" s="8"/>
      <c r="D434" s="101"/>
    </row>
    <row r="435" spans="2:4" x14ac:dyDescent="0.45">
      <c r="B435" s="4"/>
      <c r="C435" s="8"/>
      <c r="D435" s="101"/>
    </row>
    <row r="436" spans="2:4" x14ac:dyDescent="0.45">
      <c r="B436" s="4"/>
      <c r="C436" s="8"/>
      <c r="D436" s="101"/>
    </row>
    <row r="437" spans="2:4" x14ac:dyDescent="0.45">
      <c r="B437" s="4"/>
      <c r="C437" s="8"/>
      <c r="D437" s="101"/>
    </row>
    <row r="438" spans="2:4" x14ac:dyDescent="0.45">
      <c r="B438" s="4"/>
      <c r="C438" s="8"/>
      <c r="D438" s="101"/>
    </row>
    <row r="439" spans="2:4" x14ac:dyDescent="0.45">
      <c r="B439" s="4"/>
      <c r="C439" s="8"/>
      <c r="D439" s="101"/>
    </row>
    <row r="440" spans="2:4" x14ac:dyDescent="0.45">
      <c r="B440" s="4"/>
      <c r="C440" s="8"/>
      <c r="D440" s="101"/>
    </row>
    <row r="441" spans="2:4" x14ac:dyDescent="0.45">
      <c r="B441" s="4"/>
      <c r="C441" s="8"/>
      <c r="D441" s="101"/>
    </row>
    <row r="442" spans="2:4" x14ac:dyDescent="0.45">
      <c r="B442" s="4"/>
      <c r="C442" s="8"/>
      <c r="D442" s="101"/>
    </row>
    <row r="443" spans="2:4" x14ac:dyDescent="0.45">
      <c r="B443" s="4"/>
      <c r="C443" s="8"/>
      <c r="D443" s="101"/>
    </row>
    <row r="444" spans="2:4" x14ac:dyDescent="0.45">
      <c r="B444" s="4"/>
      <c r="C444" s="8"/>
      <c r="D444" s="101"/>
    </row>
    <row r="445" spans="2:4" x14ac:dyDescent="0.45">
      <c r="B445" s="4"/>
      <c r="C445" s="8"/>
      <c r="D445" s="101"/>
    </row>
    <row r="446" spans="2:4" x14ac:dyDescent="0.45">
      <c r="B446" s="4"/>
      <c r="C446" s="8"/>
      <c r="D446" s="101"/>
    </row>
    <row r="447" spans="2:4" x14ac:dyDescent="0.45">
      <c r="B447" s="4"/>
      <c r="C447" s="8"/>
      <c r="D447" s="101"/>
    </row>
    <row r="448" spans="2:4" x14ac:dyDescent="0.45">
      <c r="B448" s="4"/>
      <c r="C448" s="8"/>
      <c r="D448" s="101"/>
    </row>
    <row r="449" spans="2:4" x14ac:dyDescent="0.45">
      <c r="B449" s="4"/>
      <c r="C449" s="8"/>
      <c r="D449" s="101"/>
    </row>
    <row r="450" spans="2:4" x14ac:dyDescent="0.45">
      <c r="B450" s="4"/>
      <c r="C450" s="8"/>
      <c r="D450" s="101"/>
    </row>
    <row r="451" spans="2:4" x14ac:dyDescent="0.45">
      <c r="B451" s="4"/>
      <c r="C451" s="8"/>
      <c r="D451" s="101"/>
    </row>
    <row r="452" spans="2:4" x14ac:dyDescent="0.45">
      <c r="B452" s="4"/>
      <c r="C452" s="8"/>
      <c r="D452" s="101"/>
    </row>
    <row r="453" spans="2:4" x14ac:dyDescent="0.45">
      <c r="B453" s="4"/>
      <c r="C453" s="8"/>
      <c r="D453" s="101"/>
    </row>
    <row r="454" spans="2:4" x14ac:dyDescent="0.45">
      <c r="B454" s="4"/>
      <c r="C454" s="8"/>
      <c r="D454" s="101"/>
    </row>
    <row r="455" spans="2:4" x14ac:dyDescent="0.45">
      <c r="B455" s="4"/>
      <c r="C455" s="8"/>
      <c r="D455" s="101"/>
    </row>
    <row r="456" spans="2:4" x14ac:dyDescent="0.45">
      <c r="B456" s="4"/>
      <c r="C456" s="8"/>
      <c r="D456" s="101"/>
    </row>
    <row r="457" spans="2:4" x14ac:dyDescent="0.45">
      <c r="B457" s="4"/>
      <c r="C457" s="8"/>
      <c r="D457" s="101"/>
    </row>
    <row r="458" spans="2:4" x14ac:dyDescent="0.45">
      <c r="B458" s="4"/>
      <c r="C458" s="8"/>
      <c r="D458" s="101"/>
    </row>
    <row r="459" spans="2:4" x14ac:dyDescent="0.45">
      <c r="B459" s="4"/>
      <c r="C459" s="8"/>
      <c r="D459" s="101"/>
    </row>
    <row r="460" spans="2:4" x14ac:dyDescent="0.45">
      <c r="B460" s="4"/>
      <c r="C460" s="8"/>
      <c r="D460" s="101"/>
    </row>
    <row r="461" spans="2:4" x14ac:dyDescent="0.45">
      <c r="B461" s="4"/>
      <c r="C461" s="8"/>
      <c r="D461" s="101"/>
    </row>
    <row r="462" spans="2:4" x14ac:dyDescent="0.45">
      <c r="B462" s="4"/>
      <c r="C462" s="8"/>
      <c r="D462" s="101"/>
    </row>
    <row r="463" spans="2:4" x14ac:dyDescent="0.45">
      <c r="B463" s="4"/>
      <c r="C463" s="8"/>
      <c r="D463" s="101"/>
    </row>
    <row r="464" spans="2:4" x14ac:dyDescent="0.45">
      <c r="B464" s="4"/>
      <c r="C464" s="8"/>
      <c r="D464" s="101"/>
    </row>
    <row r="465" spans="2:4" x14ac:dyDescent="0.45">
      <c r="B465" s="4"/>
      <c r="C465" s="8"/>
      <c r="D465" s="101"/>
    </row>
    <row r="466" spans="2:4" x14ac:dyDescent="0.45">
      <c r="B466" s="4"/>
      <c r="C466" s="8"/>
      <c r="D466" s="101"/>
    </row>
    <row r="467" spans="2:4" x14ac:dyDescent="0.45">
      <c r="B467" s="4"/>
      <c r="C467" s="8"/>
      <c r="D467" s="101"/>
    </row>
    <row r="468" spans="2:4" x14ac:dyDescent="0.45">
      <c r="B468" s="4"/>
      <c r="C468" s="8"/>
      <c r="D468" s="101"/>
    </row>
    <row r="469" spans="2:4" x14ac:dyDescent="0.45">
      <c r="B469" s="4"/>
      <c r="C469" s="8"/>
      <c r="D469" s="101"/>
    </row>
    <row r="470" spans="2:4" x14ac:dyDescent="0.45">
      <c r="B470" s="4"/>
      <c r="C470" s="8"/>
      <c r="D470" s="101"/>
    </row>
    <row r="471" spans="2:4" x14ac:dyDescent="0.45">
      <c r="B471" s="4"/>
      <c r="C471" s="8"/>
      <c r="D471" s="101"/>
    </row>
    <row r="472" spans="2:4" x14ac:dyDescent="0.45">
      <c r="B472" s="4"/>
      <c r="C472" s="8"/>
      <c r="D472" s="101"/>
    </row>
    <row r="473" spans="2:4" x14ac:dyDescent="0.45">
      <c r="B473" s="4"/>
      <c r="C473" s="8"/>
      <c r="D473" s="101"/>
    </row>
    <row r="474" spans="2:4" x14ac:dyDescent="0.45">
      <c r="B474" s="4"/>
      <c r="C474" s="8"/>
      <c r="D474" s="101"/>
    </row>
    <row r="475" spans="2:4" x14ac:dyDescent="0.45">
      <c r="B475" s="4"/>
      <c r="C475" s="8"/>
      <c r="D475" s="101"/>
    </row>
    <row r="476" spans="2:4" x14ac:dyDescent="0.45">
      <c r="B476" s="4"/>
      <c r="C476" s="8"/>
      <c r="D476" s="101"/>
    </row>
    <row r="477" spans="2:4" x14ac:dyDescent="0.45">
      <c r="B477" s="4"/>
      <c r="C477" s="8"/>
      <c r="D477" s="101"/>
    </row>
    <row r="478" spans="2:4" x14ac:dyDescent="0.45">
      <c r="B478" s="4"/>
      <c r="C478" s="8"/>
      <c r="D478" s="101"/>
    </row>
    <row r="479" spans="2:4" x14ac:dyDescent="0.45">
      <c r="B479" s="4"/>
      <c r="C479" s="8"/>
      <c r="D479" s="101"/>
    </row>
    <row r="480" spans="2:4" x14ac:dyDescent="0.45">
      <c r="B480" s="4"/>
      <c r="C480" s="8"/>
      <c r="D480" s="101"/>
    </row>
    <row r="481" spans="2:4" x14ac:dyDescent="0.45">
      <c r="B481" s="4"/>
      <c r="C481" s="8"/>
      <c r="D481" s="101"/>
    </row>
    <row r="482" spans="2:4" x14ac:dyDescent="0.45">
      <c r="B482" s="4"/>
      <c r="C482" s="8"/>
      <c r="D482" s="101"/>
    </row>
    <row r="483" spans="2:4" x14ac:dyDescent="0.45">
      <c r="B483" s="4"/>
      <c r="C483" s="8"/>
      <c r="D483" s="101"/>
    </row>
    <row r="484" spans="2:4" x14ac:dyDescent="0.45">
      <c r="B484" s="4"/>
      <c r="C484" s="8"/>
      <c r="D484" s="101"/>
    </row>
    <row r="485" spans="2:4" x14ac:dyDescent="0.45">
      <c r="B485" s="4"/>
      <c r="C485" s="8"/>
      <c r="D485" s="101"/>
    </row>
    <row r="486" spans="2:4" x14ac:dyDescent="0.45">
      <c r="B486" s="4"/>
      <c r="C486" s="8"/>
      <c r="D486" s="101"/>
    </row>
    <row r="487" spans="2:4" x14ac:dyDescent="0.45">
      <c r="B487" s="4"/>
      <c r="C487" s="8"/>
      <c r="D487" s="101"/>
    </row>
    <row r="488" spans="2:4" x14ac:dyDescent="0.45">
      <c r="B488" s="4"/>
      <c r="C488" s="8"/>
      <c r="D488" s="101"/>
    </row>
    <row r="489" spans="2:4" x14ac:dyDescent="0.45">
      <c r="B489" s="4"/>
      <c r="C489" s="8"/>
      <c r="D489" s="101"/>
    </row>
    <row r="490" spans="2:4" x14ac:dyDescent="0.45">
      <c r="B490" s="4"/>
      <c r="C490" s="8"/>
      <c r="D490" s="101"/>
    </row>
    <row r="491" spans="2:4" x14ac:dyDescent="0.45">
      <c r="B491" s="4"/>
      <c r="C491" s="8"/>
      <c r="D491" s="101"/>
    </row>
    <row r="492" spans="2:4" x14ac:dyDescent="0.45">
      <c r="B492" s="4"/>
      <c r="C492" s="8"/>
      <c r="D492" s="101"/>
    </row>
    <row r="493" spans="2:4" x14ac:dyDescent="0.45">
      <c r="B493" s="4"/>
      <c r="C493" s="8"/>
      <c r="D493" s="101"/>
    </row>
    <row r="494" spans="2:4" x14ac:dyDescent="0.45">
      <c r="B494" s="4"/>
      <c r="C494" s="8"/>
      <c r="D494" s="101"/>
    </row>
    <row r="495" spans="2:4" x14ac:dyDescent="0.45">
      <c r="B495" s="4"/>
      <c r="C495" s="8"/>
      <c r="D495" s="101"/>
    </row>
    <row r="496" spans="2:4" x14ac:dyDescent="0.45">
      <c r="B496" s="4"/>
      <c r="C496" s="8"/>
      <c r="D496" s="101"/>
    </row>
    <row r="497" spans="2:4" x14ac:dyDescent="0.45">
      <c r="B497" s="4"/>
      <c r="C497" s="8"/>
      <c r="D497" s="101"/>
    </row>
    <row r="498" spans="2:4" x14ac:dyDescent="0.45">
      <c r="B498" s="4"/>
      <c r="C498" s="8"/>
      <c r="D498" s="101"/>
    </row>
    <row r="499" spans="2:4" x14ac:dyDescent="0.45">
      <c r="B499" s="4"/>
      <c r="C499" s="8"/>
      <c r="D499" s="101"/>
    </row>
    <row r="500" spans="2:4" x14ac:dyDescent="0.45">
      <c r="B500" s="4"/>
      <c r="C500" s="8"/>
      <c r="D500" s="101"/>
    </row>
    <row r="501" spans="2:4" x14ac:dyDescent="0.45">
      <c r="B501" s="4"/>
      <c r="C501" s="8"/>
      <c r="D501" s="101"/>
    </row>
    <row r="502" spans="2:4" x14ac:dyDescent="0.45">
      <c r="B502" s="4"/>
      <c r="C502" s="8"/>
      <c r="D502" s="101"/>
    </row>
    <row r="503" spans="2:4" x14ac:dyDescent="0.45">
      <c r="B503" s="4"/>
      <c r="C503" s="8"/>
      <c r="D503" s="101"/>
    </row>
    <row r="504" spans="2:4" x14ac:dyDescent="0.45">
      <c r="B504" s="4"/>
      <c r="C504" s="8"/>
      <c r="D504" s="101"/>
    </row>
    <row r="505" spans="2:4" x14ac:dyDescent="0.45">
      <c r="B505" s="4"/>
      <c r="C505" s="8"/>
      <c r="D505" s="101"/>
    </row>
    <row r="506" spans="2:4" x14ac:dyDescent="0.45">
      <c r="B506" s="4"/>
      <c r="C506" s="8"/>
      <c r="D506" s="101"/>
    </row>
    <row r="507" spans="2:4" x14ac:dyDescent="0.45">
      <c r="B507" s="4"/>
      <c r="C507" s="8"/>
      <c r="D507" s="101"/>
    </row>
    <row r="508" spans="2:4" x14ac:dyDescent="0.45">
      <c r="B508" s="4"/>
      <c r="C508" s="8"/>
      <c r="D508" s="101"/>
    </row>
    <row r="509" spans="2:4" x14ac:dyDescent="0.45">
      <c r="B509" s="4"/>
      <c r="C509" s="8"/>
      <c r="D509" s="101"/>
    </row>
    <row r="510" spans="2:4" x14ac:dyDescent="0.45">
      <c r="B510" s="4"/>
      <c r="C510" s="8"/>
      <c r="D510" s="101"/>
    </row>
    <row r="511" spans="2:4" x14ac:dyDescent="0.45">
      <c r="B511" s="4"/>
      <c r="C511" s="8"/>
      <c r="D511" s="101"/>
    </row>
    <row r="512" spans="2:4" x14ac:dyDescent="0.45">
      <c r="B512" s="4"/>
      <c r="C512" s="8"/>
      <c r="D512" s="101"/>
    </row>
    <row r="513" spans="2:4" x14ac:dyDescent="0.45">
      <c r="B513" s="4"/>
      <c r="C513" s="8"/>
      <c r="D513" s="101"/>
    </row>
    <row r="514" spans="2:4" x14ac:dyDescent="0.45">
      <c r="B514" s="4"/>
      <c r="C514" s="8"/>
      <c r="D514" s="101"/>
    </row>
    <row r="515" spans="2:4" x14ac:dyDescent="0.45">
      <c r="B515" s="4"/>
      <c r="C515" s="8"/>
      <c r="D515" s="101"/>
    </row>
    <row r="516" spans="2:4" x14ac:dyDescent="0.45">
      <c r="B516" s="4"/>
      <c r="C516" s="8"/>
      <c r="D516" s="101"/>
    </row>
    <row r="517" spans="2:4" x14ac:dyDescent="0.45">
      <c r="B517" s="4"/>
      <c r="C517" s="8"/>
      <c r="D517" s="101"/>
    </row>
    <row r="518" spans="2:4" x14ac:dyDescent="0.45">
      <c r="B518" s="4"/>
      <c r="C518" s="8"/>
      <c r="D518" s="101"/>
    </row>
    <row r="519" spans="2:4" x14ac:dyDescent="0.45">
      <c r="B519" s="4"/>
      <c r="C519" s="8"/>
      <c r="D519" s="101"/>
    </row>
    <row r="520" spans="2:4" x14ac:dyDescent="0.45">
      <c r="B520" s="4"/>
      <c r="C520" s="8"/>
      <c r="D520" s="101"/>
    </row>
    <row r="521" spans="2:4" x14ac:dyDescent="0.45">
      <c r="B521" s="4"/>
      <c r="C521" s="8"/>
      <c r="D521" s="101"/>
    </row>
    <row r="522" spans="2:4" x14ac:dyDescent="0.45">
      <c r="B522" s="4"/>
      <c r="C522" s="8"/>
      <c r="D522" s="101"/>
    </row>
    <row r="523" spans="2:4" x14ac:dyDescent="0.45">
      <c r="B523" s="4"/>
      <c r="C523" s="8"/>
      <c r="D523" s="101"/>
    </row>
    <row r="524" spans="2:4" x14ac:dyDescent="0.45">
      <c r="B524" s="4"/>
      <c r="C524" s="8"/>
      <c r="D524" s="101"/>
    </row>
    <row r="525" spans="2:4" x14ac:dyDescent="0.45">
      <c r="B525" s="4"/>
      <c r="C525" s="8"/>
      <c r="D525" s="101"/>
    </row>
    <row r="526" spans="2:4" x14ac:dyDescent="0.45">
      <c r="B526" s="4"/>
      <c r="C526" s="8"/>
      <c r="D526" s="101"/>
    </row>
    <row r="527" spans="2:4" x14ac:dyDescent="0.45">
      <c r="B527" s="4"/>
      <c r="C527" s="8"/>
      <c r="D527" s="101"/>
    </row>
    <row r="528" spans="2:4" x14ac:dyDescent="0.45">
      <c r="B528" s="4"/>
      <c r="C528" s="8"/>
      <c r="D528" s="101"/>
    </row>
    <row r="529" spans="2:4" x14ac:dyDescent="0.45">
      <c r="B529" s="4"/>
      <c r="C529" s="8"/>
      <c r="D529" s="101"/>
    </row>
    <row r="530" spans="2:4" x14ac:dyDescent="0.45">
      <c r="B530" s="4"/>
      <c r="C530" s="8"/>
      <c r="D530" s="101"/>
    </row>
    <row r="531" spans="2:4" x14ac:dyDescent="0.45">
      <c r="B531" s="4"/>
      <c r="C531" s="8"/>
      <c r="D531" s="101"/>
    </row>
    <row r="532" spans="2:4" x14ac:dyDescent="0.45">
      <c r="B532" s="4"/>
      <c r="C532" s="8"/>
      <c r="D532" s="101"/>
    </row>
    <row r="533" spans="2:4" x14ac:dyDescent="0.45">
      <c r="B533" s="4"/>
      <c r="C533" s="8"/>
      <c r="D533" s="101"/>
    </row>
    <row r="534" spans="2:4" x14ac:dyDescent="0.45">
      <c r="B534" s="4"/>
      <c r="C534" s="8"/>
      <c r="D534" s="101"/>
    </row>
    <row r="535" spans="2:4" x14ac:dyDescent="0.45">
      <c r="B535" s="4"/>
      <c r="C535" s="8"/>
      <c r="D535" s="101"/>
    </row>
    <row r="536" spans="2:4" x14ac:dyDescent="0.45">
      <c r="B536" s="4"/>
      <c r="C536" s="8"/>
      <c r="D536" s="101"/>
    </row>
    <row r="537" spans="2:4" x14ac:dyDescent="0.45">
      <c r="B537" s="4"/>
      <c r="C537" s="8"/>
      <c r="D537" s="101"/>
    </row>
    <row r="538" spans="2:4" x14ac:dyDescent="0.45">
      <c r="B538" s="4"/>
      <c r="C538" s="8"/>
      <c r="D538" s="101"/>
    </row>
    <row r="539" spans="2:4" x14ac:dyDescent="0.45">
      <c r="B539" s="4"/>
      <c r="C539" s="8"/>
      <c r="D539" s="101"/>
    </row>
    <row r="540" spans="2:4" x14ac:dyDescent="0.45">
      <c r="B540" s="4"/>
      <c r="C540" s="8"/>
      <c r="D540" s="101"/>
    </row>
    <row r="541" spans="2:4" x14ac:dyDescent="0.45">
      <c r="B541" s="4"/>
      <c r="C541" s="8"/>
      <c r="D541" s="101"/>
    </row>
    <row r="542" spans="2:4" x14ac:dyDescent="0.45">
      <c r="B542" s="4"/>
      <c r="C542" s="8"/>
      <c r="D542" s="101"/>
    </row>
    <row r="543" spans="2:4" x14ac:dyDescent="0.45">
      <c r="B543" s="4"/>
      <c r="C543" s="8"/>
      <c r="D543" s="101"/>
    </row>
    <row r="544" spans="2:4" x14ac:dyDescent="0.45">
      <c r="B544" s="4"/>
      <c r="C544" s="8"/>
      <c r="D544" s="101"/>
    </row>
    <row r="545" spans="2:4" x14ac:dyDescent="0.45">
      <c r="B545" s="4"/>
      <c r="C545" s="8"/>
      <c r="D545" s="101"/>
    </row>
    <row r="546" spans="2:4" x14ac:dyDescent="0.45">
      <c r="B546" s="4"/>
      <c r="C546" s="8"/>
      <c r="D546" s="101"/>
    </row>
    <row r="547" spans="2:4" x14ac:dyDescent="0.45">
      <c r="B547" s="4"/>
      <c r="C547" s="8"/>
      <c r="D547" s="101"/>
    </row>
    <row r="548" spans="2:4" x14ac:dyDescent="0.45">
      <c r="B548" s="4"/>
      <c r="C548" s="8"/>
      <c r="D548" s="101"/>
    </row>
    <row r="549" spans="2:4" x14ac:dyDescent="0.45">
      <c r="B549" s="4"/>
      <c r="C549" s="8"/>
      <c r="D549" s="101"/>
    </row>
    <row r="550" spans="2:4" x14ac:dyDescent="0.45">
      <c r="B550" s="4"/>
      <c r="C550" s="8"/>
      <c r="D550" s="101"/>
    </row>
    <row r="551" spans="2:4" x14ac:dyDescent="0.45">
      <c r="B551" s="4"/>
      <c r="C551" s="8"/>
      <c r="D551" s="101"/>
    </row>
    <row r="552" spans="2:4" x14ac:dyDescent="0.45">
      <c r="B552" s="4"/>
      <c r="C552" s="8"/>
      <c r="D552" s="101"/>
    </row>
    <row r="553" spans="2:4" x14ac:dyDescent="0.45">
      <c r="B553" s="4"/>
      <c r="C553" s="8"/>
      <c r="D553" s="101"/>
    </row>
    <row r="554" spans="2:4" x14ac:dyDescent="0.45">
      <c r="B554" s="4"/>
      <c r="C554" s="8"/>
      <c r="D554" s="101"/>
    </row>
    <row r="555" spans="2:4" x14ac:dyDescent="0.45">
      <c r="B555" s="4"/>
      <c r="C555" s="8"/>
      <c r="D555" s="101"/>
    </row>
    <row r="556" spans="2:4" x14ac:dyDescent="0.45">
      <c r="B556" s="4"/>
      <c r="C556" s="8"/>
      <c r="D556" s="101"/>
    </row>
    <row r="557" spans="2:4" x14ac:dyDescent="0.45">
      <c r="B557" s="4"/>
      <c r="C557" s="8"/>
      <c r="D557" s="101"/>
    </row>
    <row r="558" spans="2:4" x14ac:dyDescent="0.45">
      <c r="B558" s="4"/>
      <c r="C558" s="8"/>
      <c r="D558" s="101"/>
    </row>
    <row r="559" spans="2:4" x14ac:dyDescent="0.45">
      <c r="B559" s="4"/>
      <c r="C559" s="8"/>
      <c r="D559" s="101"/>
    </row>
    <row r="560" spans="2:4" x14ac:dyDescent="0.45">
      <c r="B560" s="4"/>
      <c r="C560" s="8"/>
      <c r="D560" s="101"/>
    </row>
    <row r="561" spans="2:4" x14ac:dyDescent="0.45">
      <c r="B561" s="4"/>
      <c r="C561" s="8"/>
      <c r="D561" s="101"/>
    </row>
    <row r="562" spans="2:4" x14ac:dyDescent="0.45">
      <c r="B562" s="4"/>
      <c r="C562" s="8"/>
      <c r="D562" s="101"/>
    </row>
    <row r="563" spans="2:4" x14ac:dyDescent="0.45">
      <c r="B563" s="4"/>
      <c r="C563" s="8"/>
      <c r="D563" s="101"/>
    </row>
    <row r="564" spans="2:4" x14ac:dyDescent="0.45">
      <c r="B564" s="4"/>
      <c r="C564" s="8"/>
      <c r="D564" s="101"/>
    </row>
    <row r="565" spans="2:4" x14ac:dyDescent="0.45">
      <c r="B565" s="4"/>
      <c r="C565" s="8"/>
      <c r="D565" s="101"/>
    </row>
    <row r="566" spans="2:4" x14ac:dyDescent="0.45">
      <c r="B566" s="4"/>
      <c r="C566" s="8"/>
      <c r="D566" s="101"/>
    </row>
    <row r="567" spans="2:4" x14ac:dyDescent="0.45">
      <c r="B567" s="4"/>
      <c r="C567" s="8"/>
      <c r="D567" s="101"/>
    </row>
    <row r="568" spans="2:4" x14ac:dyDescent="0.45">
      <c r="B568" s="4"/>
      <c r="C568" s="8"/>
      <c r="D568" s="101"/>
    </row>
    <row r="569" spans="2:4" x14ac:dyDescent="0.45">
      <c r="B569" s="4"/>
      <c r="C569" s="8"/>
      <c r="D569" s="101"/>
    </row>
    <row r="570" spans="2:4" x14ac:dyDescent="0.45">
      <c r="B570" s="4"/>
      <c r="C570" s="8"/>
      <c r="D570" s="101"/>
    </row>
    <row r="571" spans="2:4" x14ac:dyDescent="0.45">
      <c r="B571" s="4"/>
      <c r="C571" s="8"/>
      <c r="D571" s="101"/>
    </row>
    <row r="572" spans="2:4" x14ac:dyDescent="0.45">
      <c r="B572" s="4"/>
      <c r="C572" s="8"/>
      <c r="D572" s="101"/>
    </row>
    <row r="573" spans="2:4" x14ac:dyDescent="0.45">
      <c r="B573" s="8"/>
      <c r="C573" s="8"/>
      <c r="D573" s="101"/>
    </row>
    <row r="574" spans="2:4" x14ac:dyDescent="0.45">
      <c r="B574" s="8"/>
      <c r="C574" s="8"/>
      <c r="D574" s="101"/>
    </row>
    <row r="575" spans="2:4" x14ac:dyDescent="0.45">
      <c r="B575" s="8"/>
      <c r="C575" s="8"/>
      <c r="D575" s="101"/>
    </row>
    <row r="576" spans="2:4" x14ac:dyDescent="0.45">
      <c r="B576" s="8"/>
      <c r="C576" s="8"/>
      <c r="D576" s="101"/>
    </row>
    <row r="577" spans="2:4" x14ac:dyDescent="0.45">
      <c r="B577" s="8"/>
      <c r="C577" s="8"/>
      <c r="D577" s="101"/>
    </row>
    <row r="578" spans="2:4" x14ac:dyDescent="0.45">
      <c r="B578" s="8"/>
      <c r="C578" s="8"/>
      <c r="D578" s="101"/>
    </row>
    <row r="579" spans="2:4" x14ac:dyDescent="0.45">
      <c r="B579" s="8"/>
      <c r="C579" s="8"/>
      <c r="D579" s="101"/>
    </row>
    <row r="580" spans="2:4" x14ac:dyDescent="0.45">
      <c r="B580" s="8"/>
      <c r="C580" s="8"/>
      <c r="D580" s="101"/>
    </row>
    <row r="581" spans="2:4" x14ac:dyDescent="0.45">
      <c r="B581" s="8"/>
      <c r="C581" s="8"/>
      <c r="D581" s="101"/>
    </row>
    <row r="582" spans="2:4" x14ac:dyDescent="0.45">
      <c r="B582" s="8"/>
      <c r="C582" s="8"/>
      <c r="D582" s="101"/>
    </row>
    <row r="583" spans="2:4" x14ac:dyDescent="0.45">
      <c r="B583" s="8"/>
      <c r="C583" s="8"/>
      <c r="D583" s="101"/>
    </row>
    <row r="584" spans="2:4" x14ac:dyDescent="0.45">
      <c r="B584" s="8"/>
      <c r="C584" s="8"/>
      <c r="D584" s="101"/>
    </row>
    <row r="585" spans="2:4" x14ac:dyDescent="0.45">
      <c r="B585" s="8"/>
      <c r="C585" s="8"/>
      <c r="D585" s="101"/>
    </row>
    <row r="586" spans="2:4" x14ac:dyDescent="0.45">
      <c r="B586" s="8"/>
      <c r="C586" s="8"/>
      <c r="D586" s="101"/>
    </row>
    <row r="587" spans="2:4" x14ac:dyDescent="0.45">
      <c r="B587" s="8"/>
      <c r="C587" s="8"/>
      <c r="D587" s="101"/>
    </row>
    <row r="588" spans="2:4" x14ac:dyDescent="0.45">
      <c r="B588" s="8"/>
      <c r="C588" s="8"/>
      <c r="D588" s="101"/>
    </row>
    <row r="589" spans="2:4" x14ac:dyDescent="0.45">
      <c r="B589" s="8"/>
      <c r="C589" s="8"/>
      <c r="D589" s="101"/>
    </row>
    <row r="590" spans="2:4" x14ac:dyDescent="0.45">
      <c r="B590" s="8"/>
      <c r="C590" s="8"/>
      <c r="D590" s="101"/>
    </row>
    <row r="591" spans="2:4" x14ac:dyDescent="0.45">
      <c r="B591" s="8"/>
      <c r="C591" s="8"/>
      <c r="D591" s="101"/>
    </row>
    <row r="592" spans="2:4" x14ac:dyDescent="0.45">
      <c r="B592" s="8"/>
      <c r="C592" s="8"/>
      <c r="D592" s="101"/>
    </row>
    <row r="593" spans="2:4" x14ac:dyDescent="0.45">
      <c r="B593" s="8"/>
      <c r="C593" s="8"/>
      <c r="D593" s="101"/>
    </row>
    <row r="594" spans="2:4" x14ac:dyDescent="0.45">
      <c r="B594" s="8"/>
      <c r="C594" s="8"/>
      <c r="D594" s="101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8D34D-041F-4E0D-82E2-F5CAFF72ED80}">
  <sheetPr codeName="Sheet4" filterMode="1">
    <tabColor theme="7" tint="0.59999389629810485"/>
  </sheetPr>
  <dimension ref="A2:E158"/>
  <sheetViews>
    <sheetView showGridLines="0" zoomScale="70" zoomScaleNormal="70" workbookViewId="0">
      <pane ySplit="2" topLeftCell="A11" activePane="bottomLeft" state="frozen"/>
      <selection activeCell="F10" sqref="F10"/>
      <selection pane="bottomLeft" activeCell="N162" sqref="N162"/>
    </sheetView>
  </sheetViews>
  <sheetFormatPr defaultColWidth="8.83203125" defaultRowHeight="17" x14ac:dyDescent="0.45"/>
  <cols>
    <col min="2" max="2" width="21" style="10" customWidth="1"/>
    <col min="3" max="3" width="15.83203125" style="115" customWidth="1"/>
    <col min="4" max="4" width="10.33203125" style="115" customWidth="1"/>
    <col min="5" max="5" width="16" style="115" customWidth="1"/>
  </cols>
  <sheetData>
    <row r="2" spans="1:5" x14ac:dyDescent="0.45">
      <c r="B2" s="3" t="s">
        <v>16</v>
      </c>
      <c r="C2" s="114" t="s">
        <v>282</v>
      </c>
      <c r="D2" s="114" t="s">
        <v>283</v>
      </c>
      <c r="E2" s="114" t="s">
        <v>284</v>
      </c>
    </row>
    <row r="3" spans="1:5" hidden="1" x14ac:dyDescent="0.45">
      <c r="A3" s="10"/>
      <c r="B3" s="8" t="s">
        <v>74</v>
      </c>
      <c r="C3" s="55">
        <f>IFERROR(VLOOKUP(B3,정산!E:F,2,0),0)</f>
        <v>0</v>
      </c>
      <c r="D3" s="55">
        <f>IFERROR(VLOOKUP(B3,#REF!,2,0),0)</f>
        <v>0</v>
      </c>
      <c r="E3" s="55">
        <f>C3-D3</f>
        <v>0</v>
      </c>
    </row>
    <row r="4" spans="1:5" hidden="1" x14ac:dyDescent="0.45">
      <c r="A4" s="10"/>
      <c r="B4" s="8" t="s">
        <v>75</v>
      </c>
      <c r="C4" s="55">
        <f>IFERROR(VLOOKUP(B4,정산!E:F,2,0),0)</f>
        <v>0</v>
      </c>
      <c r="D4" s="55">
        <f>IFERROR(VLOOKUP(B4,#REF!,2,0),0)</f>
        <v>0</v>
      </c>
      <c r="E4" s="55">
        <f t="shared" ref="E4:E84" si="0">C4-D4</f>
        <v>0</v>
      </c>
    </row>
    <row r="5" spans="1:5" hidden="1" x14ac:dyDescent="0.45">
      <c r="A5" s="10"/>
      <c r="B5" s="8" t="s">
        <v>73</v>
      </c>
      <c r="C5" s="55">
        <f>IFERROR(VLOOKUP(B5,정산!E:F,2,0),0)</f>
        <v>0</v>
      </c>
      <c r="D5" s="55">
        <f>IFERROR(VLOOKUP(B5,#REF!,2,0),0)</f>
        <v>0</v>
      </c>
      <c r="E5" s="55">
        <f t="shared" si="0"/>
        <v>0</v>
      </c>
    </row>
    <row r="6" spans="1:5" hidden="1" x14ac:dyDescent="0.45">
      <c r="A6" s="10"/>
      <c r="B6" s="8" t="s">
        <v>76</v>
      </c>
      <c r="C6" s="55">
        <f>IFERROR(VLOOKUP(B6,정산!E:F,2,0),0)</f>
        <v>0</v>
      </c>
      <c r="D6" s="55">
        <f>IFERROR(VLOOKUP(B6,#REF!,2,0),0)</f>
        <v>0</v>
      </c>
      <c r="E6" s="55">
        <f t="shared" si="0"/>
        <v>0</v>
      </c>
    </row>
    <row r="7" spans="1:5" hidden="1" x14ac:dyDescent="0.45">
      <c r="A7" s="10"/>
      <c r="B7" s="8" t="s">
        <v>285</v>
      </c>
      <c r="C7" s="55">
        <f>IFERROR(VLOOKUP(B7,정산!E:F,2,0),0)</f>
        <v>0</v>
      </c>
      <c r="D7" s="55">
        <f>IFERROR(VLOOKUP(B7,#REF!,2,0),0)</f>
        <v>0</v>
      </c>
      <c r="E7" s="55">
        <f t="shared" si="0"/>
        <v>0</v>
      </c>
    </row>
    <row r="8" spans="1:5" hidden="1" x14ac:dyDescent="0.45">
      <c r="A8" s="10"/>
      <c r="B8" s="8" t="s">
        <v>286</v>
      </c>
      <c r="C8" s="55">
        <f>IFERROR(VLOOKUP(B8,정산!E:F,2,0),0)</f>
        <v>0</v>
      </c>
      <c r="D8" s="55">
        <f>IFERROR(VLOOKUP(B8,#REF!,2,0),0)</f>
        <v>0</v>
      </c>
      <c r="E8" s="55">
        <f t="shared" si="0"/>
        <v>0</v>
      </c>
    </row>
    <row r="9" spans="1:5" hidden="1" x14ac:dyDescent="0.45">
      <c r="A9" s="10"/>
      <c r="B9" s="8" t="s">
        <v>77</v>
      </c>
      <c r="C9" s="55">
        <f>IFERROR(VLOOKUP(B9,정산!E:F,2,0),0)</f>
        <v>0</v>
      </c>
      <c r="D9" s="55">
        <f>IFERROR(VLOOKUP(B9,#REF!,2,0),0)</f>
        <v>0</v>
      </c>
      <c r="E9" s="55">
        <f t="shared" si="0"/>
        <v>0</v>
      </c>
    </row>
    <row r="10" spans="1:5" hidden="1" x14ac:dyDescent="0.45">
      <c r="A10" s="10"/>
      <c r="B10" s="8" t="s">
        <v>54</v>
      </c>
      <c r="C10" s="55">
        <f>IFERROR(VLOOKUP(B10,정산!E:F,2,0),0)</f>
        <v>0</v>
      </c>
      <c r="D10" s="55">
        <f>IFERROR(VLOOKUP(B10,#REF!,2,0),0)</f>
        <v>0</v>
      </c>
      <c r="E10" s="55">
        <f t="shared" si="0"/>
        <v>0</v>
      </c>
    </row>
    <row r="11" spans="1:5" hidden="1" x14ac:dyDescent="0.45">
      <c r="A11" s="10"/>
      <c r="B11" s="8" t="s">
        <v>30</v>
      </c>
      <c r="C11" s="55">
        <f>IFERROR(VLOOKUP(B11,정산!E:F,2,0),0)</f>
        <v>75000</v>
      </c>
      <c r="D11" s="55">
        <f>IFERROR(VLOOKUP(B11,납부_은행원본!$D:$E,2,0),0)</f>
        <v>75000</v>
      </c>
      <c r="E11" s="55">
        <f t="shared" si="0"/>
        <v>0</v>
      </c>
    </row>
    <row r="12" spans="1:5" hidden="1" x14ac:dyDescent="0.45">
      <c r="A12" s="10"/>
      <c r="B12" s="8" t="s">
        <v>27</v>
      </c>
      <c r="C12" s="55">
        <f>IFERROR(VLOOKUP(B12,정산!E:F,2,0),0)</f>
        <v>23500</v>
      </c>
      <c r="D12" s="55">
        <f>IFERROR(VLOOKUP(B12,납부_은행원본!$D:$E,2,0),0)</f>
        <v>23500</v>
      </c>
      <c r="E12" s="55">
        <f t="shared" si="0"/>
        <v>0</v>
      </c>
    </row>
    <row r="13" spans="1:5" hidden="1" x14ac:dyDescent="0.45">
      <c r="A13" s="10"/>
      <c r="B13" s="8" t="s">
        <v>47</v>
      </c>
      <c r="C13" s="55">
        <f>IFERROR(VLOOKUP(B13,정산!E:F,2,0),0)</f>
        <v>0</v>
      </c>
      <c r="D13" s="55">
        <f>IFERROR(VLOOKUP(B13,#REF!,2,0),0)</f>
        <v>0</v>
      </c>
      <c r="E13" s="55">
        <f t="shared" si="0"/>
        <v>0</v>
      </c>
    </row>
    <row r="14" spans="1:5" hidden="1" x14ac:dyDescent="0.45">
      <c r="A14" s="10"/>
      <c r="B14" s="8" t="s">
        <v>78</v>
      </c>
      <c r="C14" s="55">
        <f>IFERROR(VLOOKUP(B14,정산!E:F,2,0),0)</f>
        <v>0</v>
      </c>
      <c r="D14" s="55">
        <f>IFERROR(VLOOKUP(B14,#REF!,2,0),0)</f>
        <v>0</v>
      </c>
      <c r="E14" s="55">
        <f t="shared" si="0"/>
        <v>0</v>
      </c>
    </row>
    <row r="15" spans="1:5" hidden="1" x14ac:dyDescent="0.45">
      <c r="A15" s="10"/>
      <c r="B15" s="8" t="s">
        <v>287</v>
      </c>
      <c r="C15" s="55">
        <f>IFERROR(VLOOKUP(B15,정산!E:F,2,0),0)</f>
        <v>12000</v>
      </c>
      <c r="D15" s="55">
        <f>IFERROR(VLOOKUP(B15,납부_은행원본!$D:$E,2,0),0)</f>
        <v>12000</v>
      </c>
      <c r="E15" s="55">
        <f t="shared" si="0"/>
        <v>0</v>
      </c>
    </row>
    <row r="16" spans="1:5" hidden="1" x14ac:dyDescent="0.45">
      <c r="A16" s="10"/>
      <c r="B16" s="8" t="s">
        <v>79</v>
      </c>
      <c r="C16" s="55">
        <f>IFERROR(VLOOKUP(B16,정산!E:F,2,0),0)</f>
        <v>56000</v>
      </c>
      <c r="D16" s="55">
        <f>IFERROR(VLOOKUP(B16,납부_은행원본!$D:$E,2,0),0)</f>
        <v>56000</v>
      </c>
      <c r="E16" s="55">
        <f t="shared" si="0"/>
        <v>0</v>
      </c>
    </row>
    <row r="17" spans="1:5" hidden="1" x14ac:dyDescent="0.45">
      <c r="A17" s="10"/>
      <c r="B17" s="8" t="s">
        <v>80</v>
      </c>
      <c r="C17" s="55">
        <f>IFERROR(VLOOKUP(B17,정산!E:F,2,0),0)</f>
        <v>0</v>
      </c>
      <c r="D17" s="55">
        <f>IFERROR(VLOOKUP(B17,#REF!,2,0),0)</f>
        <v>0</v>
      </c>
      <c r="E17" s="55">
        <f t="shared" si="0"/>
        <v>0</v>
      </c>
    </row>
    <row r="18" spans="1:5" hidden="1" x14ac:dyDescent="0.45">
      <c r="A18" s="10"/>
      <c r="B18" s="8" t="s">
        <v>288</v>
      </c>
      <c r="C18" s="55">
        <f>IFERROR(VLOOKUP(B18,정산!E:F,2,0),0)</f>
        <v>0</v>
      </c>
      <c r="D18" s="55">
        <f>IFERROR(VLOOKUP(B18,#REF!,2,0),0)</f>
        <v>0</v>
      </c>
      <c r="E18" s="55">
        <f t="shared" si="0"/>
        <v>0</v>
      </c>
    </row>
    <row r="19" spans="1:5" hidden="1" x14ac:dyDescent="0.45">
      <c r="A19" s="10"/>
      <c r="B19" s="8" t="s">
        <v>49</v>
      </c>
      <c r="C19" s="55">
        <f>IFERROR(VLOOKUP(B19,정산!E:F,2,0),0)</f>
        <v>19000</v>
      </c>
      <c r="D19" s="55">
        <f>IFERROR(VLOOKUP(B19,납부_은행원본!$D:$E,2,0),0)</f>
        <v>19000</v>
      </c>
      <c r="E19" s="55">
        <f t="shared" si="0"/>
        <v>0</v>
      </c>
    </row>
    <row r="20" spans="1:5" hidden="1" x14ac:dyDescent="0.45">
      <c r="A20" s="10"/>
      <c r="B20" s="8" t="s">
        <v>81</v>
      </c>
      <c r="C20" s="55">
        <f>IFERROR(VLOOKUP(B20,정산!E:F,2,0),0)</f>
        <v>36000</v>
      </c>
      <c r="D20" s="55">
        <f>IFERROR(VLOOKUP(B20,납부_은행원본!$D:$E,2,0),0)</f>
        <v>36000</v>
      </c>
      <c r="E20" s="55">
        <f t="shared" si="0"/>
        <v>0</v>
      </c>
    </row>
    <row r="21" spans="1:5" x14ac:dyDescent="0.45">
      <c r="A21" s="10"/>
      <c r="B21" s="8" t="s">
        <v>132</v>
      </c>
      <c r="C21" s="55">
        <f>IFERROR(VLOOKUP(B21,정산!E:F,2,0),0)</f>
        <v>75000</v>
      </c>
      <c r="D21" s="55">
        <f>IFERROR(VLOOKUP(B21,납부_은행원본!$D:$E,2,0),0)</f>
        <v>0</v>
      </c>
      <c r="E21" s="55">
        <f t="shared" si="0"/>
        <v>75000</v>
      </c>
    </row>
    <row r="22" spans="1:5" hidden="1" x14ac:dyDescent="0.45">
      <c r="A22" s="10"/>
      <c r="B22" s="8" t="s">
        <v>82</v>
      </c>
      <c r="C22" s="55">
        <f>IFERROR(VLOOKUP(B22,정산!E:F,2,0),0)</f>
        <v>0</v>
      </c>
      <c r="D22" s="55">
        <f>IFERROR(VLOOKUP(B22,#REF!,2,0),0)</f>
        <v>0</v>
      </c>
      <c r="E22" s="55">
        <f t="shared" si="0"/>
        <v>0</v>
      </c>
    </row>
    <row r="23" spans="1:5" hidden="1" x14ac:dyDescent="0.45">
      <c r="A23" s="10"/>
      <c r="B23" s="8" t="s">
        <v>57</v>
      </c>
      <c r="C23" s="55">
        <f>IFERROR(VLOOKUP(B23,정산!E:F,2,0),0)</f>
        <v>9500</v>
      </c>
      <c r="D23" s="55">
        <f>IFERROR(VLOOKUP(B23,납부_은행원본!$D:$E,2,0),0)</f>
        <v>9500</v>
      </c>
      <c r="E23" s="55">
        <f t="shared" si="0"/>
        <v>0</v>
      </c>
    </row>
    <row r="24" spans="1:5" hidden="1" x14ac:dyDescent="0.45">
      <c r="A24" s="10"/>
      <c r="B24" s="8" t="s">
        <v>83</v>
      </c>
      <c r="C24" s="55">
        <f>IFERROR(VLOOKUP(B24,정산!E:F,2,0),0)</f>
        <v>0</v>
      </c>
      <c r="D24" s="55">
        <f>IFERROR(VLOOKUP(B24,#REF!,2,0),0)</f>
        <v>0</v>
      </c>
      <c r="E24" s="55">
        <f t="shared" si="0"/>
        <v>0</v>
      </c>
    </row>
    <row r="25" spans="1:5" hidden="1" x14ac:dyDescent="0.45">
      <c r="A25" s="10"/>
      <c r="B25" s="8" t="s">
        <v>289</v>
      </c>
      <c r="C25" s="55">
        <f>IFERROR(VLOOKUP(B25,정산!E:F,2,0),0)</f>
        <v>0</v>
      </c>
      <c r="D25" s="55">
        <f>IFERROR(VLOOKUP(B25,#REF!,2,0),0)</f>
        <v>0</v>
      </c>
      <c r="E25" s="55">
        <f t="shared" si="0"/>
        <v>0</v>
      </c>
    </row>
    <row r="26" spans="1:5" hidden="1" x14ac:dyDescent="0.45">
      <c r="A26" s="10"/>
      <c r="B26" s="8" t="s">
        <v>84</v>
      </c>
      <c r="C26" s="55">
        <f>IFERROR(VLOOKUP(B26,정산!E:F,2,0),0)</f>
        <v>0</v>
      </c>
      <c r="D26" s="55">
        <f>IFERROR(VLOOKUP(B26,#REF!,2,0),0)</f>
        <v>0</v>
      </c>
      <c r="E26" s="55">
        <f t="shared" si="0"/>
        <v>0</v>
      </c>
    </row>
    <row r="27" spans="1:5" hidden="1" x14ac:dyDescent="0.45">
      <c r="A27" s="10"/>
      <c r="B27" s="8" t="s">
        <v>63</v>
      </c>
      <c r="C27" s="55">
        <f>IFERROR(VLOOKUP(B27,정산!E:F,2,0),0)</f>
        <v>0</v>
      </c>
      <c r="D27" s="55">
        <f>IFERROR(VLOOKUP(B27,#REF!,2,0),0)</f>
        <v>0</v>
      </c>
      <c r="E27" s="55">
        <f t="shared" si="0"/>
        <v>0</v>
      </c>
    </row>
    <row r="28" spans="1:5" hidden="1" x14ac:dyDescent="0.45">
      <c r="A28" s="10"/>
      <c r="B28" s="8" t="s">
        <v>85</v>
      </c>
      <c r="C28" s="55">
        <f>IFERROR(VLOOKUP(B28,정산!E:F,2,0),0)</f>
        <v>0</v>
      </c>
      <c r="D28" s="55">
        <f>IFERROR(VLOOKUP(B28,#REF!,2,0),0)</f>
        <v>0</v>
      </c>
      <c r="E28" s="55">
        <f t="shared" si="0"/>
        <v>0</v>
      </c>
    </row>
    <row r="29" spans="1:5" hidden="1" x14ac:dyDescent="0.45">
      <c r="A29" s="10"/>
      <c r="B29" s="8" t="s">
        <v>86</v>
      </c>
      <c r="C29" s="55">
        <f>IFERROR(VLOOKUP(B29,정산!E:F,2,0),0)</f>
        <v>0</v>
      </c>
      <c r="D29" s="55">
        <f>IFERROR(VLOOKUP(B29,#REF!,2,0),0)</f>
        <v>0</v>
      </c>
      <c r="E29" s="55">
        <f t="shared" si="0"/>
        <v>0</v>
      </c>
    </row>
    <row r="30" spans="1:5" hidden="1" x14ac:dyDescent="0.45">
      <c r="A30" s="10"/>
      <c r="B30" s="8" t="s">
        <v>127</v>
      </c>
      <c r="C30" s="55">
        <f>IFERROR(VLOOKUP(B30,정산!E:F,2,0),0)</f>
        <v>0</v>
      </c>
      <c r="D30" s="55">
        <f>IFERROR(VLOOKUP(B30,#REF!,2,0),0)</f>
        <v>0</v>
      </c>
      <c r="E30" s="55">
        <f t="shared" si="0"/>
        <v>0</v>
      </c>
    </row>
    <row r="31" spans="1:5" hidden="1" x14ac:dyDescent="0.45">
      <c r="A31" s="10"/>
      <c r="B31" s="8" t="s">
        <v>129</v>
      </c>
      <c r="C31" s="55">
        <f>IFERROR(VLOOKUP(B31,정산!E:F,2,0),0)</f>
        <v>0</v>
      </c>
      <c r="D31" s="55">
        <f>IFERROR(VLOOKUP(B31,#REF!,2,0),0)</f>
        <v>0</v>
      </c>
      <c r="E31" s="55">
        <f t="shared" si="0"/>
        <v>0</v>
      </c>
    </row>
    <row r="32" spans="1:5" hidden="1" x14ac:dyDescent="0.45">
      <c r="A32" s="10"/>
      <c r="B32" s="8" t="s">
        <v>87</v>
      </c>
      <c r="C32" s="55">
        <f>IFERROR(VLOOKUP(B32,정산!E:F,2,0),0)</f>
        <v>24500</v>
      </c>
      <c r="D32" s="55">
        <f>IFERROR(VLOOKUP(B32,납부_은행원본!$D:$E,2,0),0)</f>
        <v>24500</v>
      </c>
      <c r="E32" s="55">
        <f t="shared" si="0"/>
        <v>0</v>
      </c>
    </row>
    <row r="33" spans="1:5" hidden="1" x14ac:dyDescent="0.45">
      <c r="A33" s="10"/>
      <c r="B33" s="8" t="s">
        <v>67</v>
      </c>
      <c r="C33" s="55">
        <f>IFERROR(VLOOKUP(B33,정산!E:F,2,0),0)</f>
        <v>0</v>
      </c>
      <c r="D33" s="55">
        <f>IFERROR(VLOOKUP(B33,#REF!,2,0),0)</f>
        <v>0</v>
      </c>
      <c r="E33" s="55">
        <f t="shared" si="0"/>
        <v>0</v>
      </c>
    </row>
    <row r="34" spans="1:5" hidden="1" x14ac:dyDescent="0.45">
      <c r="A34" s="10"/>
      <c r="B34" s="8" t="s">
        <v>88</v>
      </c>
      <c r="C34" s="55">
        <f>IFERROR(VLOOKUP(B34,정산!E:F,2,0),0)</f>
        <v>0</v>
      </c>
      <c r="D34" s="55">
        <f>IFERROR(VLOOKUP(B34,#REF!,2,0),0)</f>
        <v>0</v>
      </c>
      <c r="E34" s="55">
        <f t="shared" si="0"/>
        <v>0</v>
      </c>
    </row>
    <row r="35" spans="1:5" hidden="1" x14ac:dyDescent="0.45">
      <c r="A35" s="10"/>
      <c r="B35" s="8" t="s">
        <v>89</v>
      </c>
      <c r="C35" s="55">
        <f>IFERROR(VLOOKUP(B35,정산!E:F,2,0),0)</f>
        <v>0</v>
      </c>
      <c r="D35" s="55">
        <f>IFERROR(VLOOKUP(B35,#REF!,2,0),0)</f>
        <v>0</v>
      </c>
      <c r="E35" s="55">
        <f t="shared" si="0"/>
        <v>0</v>
      </c>
    </row>
    <row r="36" spans="1:5" hidden="1" x14ac:dyDescent="0.45">
      <c r="A36" s="10"/>
      <c r="B36" s="8" t="s">
        <v>29</v>
      </c>
      <c r="C36" s="55">
        <f>IFERROR(VLOOKUP(B36,정산!E:F,2,0),0)</f>
        <v>0</v>
      </c>
      <c r="D36" s="55">
        <f>IFERROR(VLOOKUP(B36,#REF!,2,0),0)</f>
        <v>0</v>
      </c>
      <c r="E36" s="55">
        <f t="shared" si="0"/>
        <v>0</v>
      </c>
    </row>
    <row r="37" spans="1:5" hidden="1" x14ac:dyDescent="0.45">
      <c r="A37" s="10"/>
      <c r="B37" s="8" t="s">
        <v>290</v>
      </c>
      <c r="C37" s="55">
        <f>IFERROR(VLOOKUP(B37,정산!E:F,2,0),0)</f>
        <v>0</v>
      </c>
      <c r="D37" s="55">
        <f>IFERROR(VLOOKUP(B37,#REF!,2,0),0)</f>
        <v>0</v>
      </c>
      <c r="E37" s="55">
        <f t="shared" si="0"/>
        <v>0</v>
      </c>
    </row>
    <row r="38" spans="1:5" hidden="1" x14ac:dyDescent="0.45">
      <c r="A38" s="10"/>
      <c r="B38" s="8" t="s">
        <v>291</v>
      </c>
      <c r="C38" s="55">
        <f>IFERROR(VLOOKUP(B38,정산!E:F,2,0),0)</f>
        <v>9000</v>
      </c>
      <c r="D38" s="55">
        <f>IFERROR(VLOOKUP(B38,납부_은행원본!$D:$E,2,0),0)</f>
        <v>9000</v>
      </c>
      <c r="E38" s="55">
        <f t="shared" si="0"/>
        <v>0</v>
      </c>
    </row>
    <row r="39" spans="1:5" hidden="1" x14ac:dyDescent="0.45">
      <c r="A39" s="10"/>
      <c r="B39" s="8" t="s">
        <v>90</v>
      </c>
      <c r="C39" s="55">
        <f>IFERROR(VLOOKUP(B39,정산!E:F,2,0),0)</f>
        <v>0</v>
      </c>
      <c r="D39" s="55">
        <f>IFERROR(VLOOKUP(B39,#REF!,2,0),0)</f>
        <v>0</v>
      </c>
      <c r="E39" s="55">
        <f t="shared" si="0"/>
        <v>0</v>
      </c>
    </row>
    <row r="40" spans="1:5" hidden="1" x14ac:dyDescent="0.45">
      <c r="A40" s="10"/>
      <c r="B40" s="8" t="s">
        <v>92</v>
      </c>
      <c r="C40" s="55">
        <f>IFERROR(VLOOKUP(B40,정산!E:F,2,0),0)</f>
        <v>0</v>
      </c>
      <c r="D40" s="55">
        <f>IFERROR(VLOOKUP(B40,#REF!,2,0),0)</f>
        <v>0</v>
      </c>
      <c r="E40" s="55">
        <f t="shared" si="0"/>
        <v>0</v>
      </c>
    </row>
    <row r="41" spans="1:5" hidden="1" x14ac:dyDescent="0.45">
      <c r="A41" s="10"/>
      <c r="B41" s="8" t="s">
        <v>21</v>
      </c>
      <c r="C41" s="55">
        <f>IFERROR(VLOOKUP(B41,정산!E:F,2,0),0)</f>
        <v>0</v>
      </c>
      <c r="D41" s="55">
        <f>IFERROR(VLOOKUP(B41,#REF!,2,0),0)</f>
        <v>0</v>
      </c>
      <c r="E41" s="55">
        <f t="shared" si="0"/>
        <v>0</v>
      </c>
    </row>
    <row r="42" spans="1:5" ht="17.5" hidden="1" customHeight="1" x14ac:dyDescent="0.45">
      <c r="A42" s="10"/>
      <c r="B42" s="8" t="s">
        <v>93</v>
      </c>
      <c r="C42" s="55">
        <f>IFERROR(VLOOKUP(B42,정산!E:F,2,0),0)</f>
        <v>0</v>
      </c>
      <c r="D42" s="55">
        <f>IFERROR(VLOOKUP(B42,#REF!,2,0),0)</f>
        <v>0</v>
      </c>
      <c r="E42" s="55">
        <f t="shared" si="0"/>
        <v>0</v>
      </c>
    </row>
    <row r="43" spans="1:5" ht="17.5" hidden="1" customHeight="1" x14ac:dyDescent="0.45">
      <c r="A43" s="10"/>
      <c r="B43" s="8" t="s">
        <v>292</v>
      </c>
      <c r="C43" s="55">
        <f>IFERROR(VLOOKUP(B43,정산!E:F,2,0),0)</f>
        <v>0</v>
      </c>
      <c r="D43" s="55">
        <f>IFERROR(VLOOKUP(B43,#REF!,2,0),0)</f>
        <v>0</v>
      </c>
      <c r="E43" s="55">
        <f t="shared" si="0"/>
        <v>0</v>
      </c>
    </row>
    <row r="44" spans="1:5" ht="17.5" hidden="1" customHeight="1" x14ac:dyDescent="0.45">
      <c r="A44" s="10"/>
      <c r="B44" s="8" t="s">
        <v>293</v>
      </c>
      <c r="C44" s="55">
        <f>IFERROR(VLOOKUP(B44,정산!E:F,2,0),0)</f>
        <v>0</v>
      </c>
      <c r="D44" s="55">
        <f>IFERROR(VLOOKUP(B44,#REF!,2,0),0)</f>
        <v>0</v>
      </c>
      <c r="E44" s="55">
        <f t="shared" si="0"/>
        <v>0</v>
      </c>
    </row>
    <row r="45" spans="1:5" ht="17.5" hidden="1" customHeight="1" x14ac:dyDescent="0.45">
      <c r="A45" s="10"/>
      <c r="B45" s="8" t="s">
        <v>294</v>
      </c>
      <c r="C45" s="55">
        <f>IFERROR(VLOOKUP(B45,정산!E:F,2,0),0)</f>
        <v>0</v>
      </c>
      <c r="D45" s="55">
        <f>IFERROR(VLOOKUP(B45,#REF!,2,0),0)</f>
        <v>0</v>
      </c>
      <c r="E45" s="55">
        <f t="shared" si="0"/>
        <v>0</v>
      </c>
    </row>
    <row r="46" spans="1:5" hidden="1" x14ac:dyDescent="0.45">
      <c r="A46" s="10"/>
      <c r="B46" s="8" t="s">
        <v>295</v>
      </c>
      <c r="C46" s="55">
        <f>IFERROR(VLOOKUP(B46,정산!E:F,2,0),0)</f>
        <v>25000</v>
      </c>
      <c r="D46" s="55">
        <f>IFERROR(VLOOKUP(B46,납부_은행원본!$D:$E,2,0),0)</f>
        <v>25000</v>
      </c>
      <c r="E46" s="55">
        <f t="shared" si="0"/>
        <v>0</v>
      </c>
    </row>
    <row r="47" spans="1:5" hidden="1" x14ac:dyDescent="0.45">
      <c r="A47" s="10"/>
      <c r="B47" s="8" t="s">
        <v>38</v>
      </c>
      <c r="C47" s="55">
        <f>IFERROR(VLOOKUP(B47,정산!E:F,2,0),0)</f>
        <v>0</v>
      </c>
      <c r="D47" s="55">
        <f>IFERROR(VLOOKUP(B47,#REF!,2,0),0)</f>
        <v>0</v>
      </c>
      <c r="E47" s="55">
        <f t="shared" si="0"/>
        <v>0</v>
      </c>
    </row>
    <row r="48" spans="1:5" hidden="1" x14ac:dyDescent="0.45">
      <c r="A48" s="10"/>
      <c r="B48" s="8" t="s">
        <v>95</v>
      </c>
      <c r="C48" s="55">
        <f>IFERROR(VLOOKUP(B48,정산!E:F,2,0),0)</f>
        <v>0</v>
      </c>
      <c r="D48" s="55">
        <f>IFERROR(VLOOKUP(B48,#REF!,2,0),0)</f>
        <v>0</v>
      </c>
      <c r="E48" s="55">
        <f t="shared" si="0"/>
        <v>0</v>
      </c>
    </row>
    <row r="49" spans="1:5" hidden="1" x14ac:dyDescent="0.45">
      <c r="A49" s="10"/>
      <c r="B49" s="8" t="s">
        <v>96</v>
      </c>
      <c r="C49" s="55">
        <f>IFERROR(VLOOKUP(B49,정산!E:F,2,0),0)</f>
        <v>0</v>
      </c>
      <c r="D49" s="55">
        <f>IFERROR(VLOOKUP(B49,#REF!,2,0),0)</f>
        <v>0</v>
      </c>
      <c r="E49" s="55">
        <f t="shared" si="0"/>
        <v>0</v>
      </c>
    </row>
    <row r="50" spans="1:5" ht="17.5" hidden="1" customHeight="1" x14ac:dyDescent="0.45">
      <c r="A50" s="10"/>
      <c r="B50" s="8" t="s">
        <v>37</v>
      </c>
      <c r="C50" s="55">
        <f>IFERROR(VLOOKUP(B50,정산!E:F,2,0),0)</f>
        <v>67500</v>
      </c>
      <c r="D50" s="55">
        <f>IFERROR(VLOOKUP(B50,납부_은행원본!$D:$E,2,0),0)</f>
        <v>67500</v>
      </c>
      <c r="E50" s="55">
        <f t="shared" si="0"/>
        <v>0</v>
      </c>
    </row>
    <row r="51" spans="1:5" ht="17.5" hidden="1" customHeight="1" x14ac:dyDescent="0.45">
      <c r="A51" s="10"/>
      <c r="B51" s="8" t="s">
        <v>97</v>
      </c>
      <c r="C51" s="55">
        <f>IFERROR(VLOOKUP(B51,정산!E:F,2,0),0)</f>
        <v>0</v>
      </c>
      <c r="D51" s="55">
        <f>IFERROR(VLOOKUP(B51,#REF!,2,0),0)</f>
        <v>0</v>
      </c>
      <c r="E51" s="55">
        <f t="shared" si="0"/>
        <v>0</v>
      </c>
    </row>
    <row r="52" spans="1:5" hidden="1" x14ac:dyDescent="0.45">
      <c r="A52" s="10"/>
      <c r="B52" s="8" t="s">
        <v>56</v>
      </c>
      <c r="C52" s="55">
        <f>IFERROR(VLOOKUP(B52,정산!E:F,2,0),0)</f>
        <v>0</v>
      </c>
      <c r="D52" s="55">
        <f>IFERROR(VLOOKUP(B52,#REF!,2,0),0)</f>
        <v>0</v>
      </c>
      <c r="E52" s="55">
        <f t="shared" si="0"/>
        <v>0</v>
      </c>
    </row>
    <row r="53" spans="1:5" hidden="1" x14ac:dyDescent="0.45">
      <c r="A53" s="10"/>
      <c r="B53" s="8" t="s">
        <v>296</v>
      </c>
      <c r="C53" s="55">
        <f>IFERROR(VLOOKUP(B53,정산!E:F,2,0),0)</f>
        <v>0</v>
      </c>
      <c r="D53" s="55">
        <f>IFERROR(VLOOKUP(B53,#REF!,2,0),0)</f>
        <v>0</v>
      </c>
      <c r="E53" s="55">
        <f t="shared" si="0"/>
        <v>0</v>
      </c>
    </row>
    <row r="54" spans="1:5" hidden="1" x14ac:dyDescent="0.45">
      <c r="A54" s="10"/>
      <c r="B54" s="8" t="s">
        <v>98</v>
      </c>
      <c r="C54" s="55">
        <f>IFERROR(VLOOKUP(B54,정산!E:F,2,0),0)</f>
        <v>0</v>
      </c>
      <c r="D54" s="55">
        <f>IFERROR(VLOOKUP(B54,#REF!,2,0),0)</f>
        <v>0</v>
      </c>
      <c r="E54" s="55">
        <f t="shared" si="0"/>
        <v>0</v>
      </c>
    </row>
    <row r="55" spans="1:5" hidden="1" x14ac:dyDescent="0.45">
      <c r="A55" s="10"/>
      <c r="B55" s="8" t="s">
        <v>128</v>
      </c>
      <c r="C55" s="55">
        <f>IFERROR(VLOOKUP(B55,정산!E:F,2,0),0)</f>
        <v>57000</v>
      </c>
      <c r="D55" s="55">
        <f>IFERROR(VLOOKUP(B55,납부_은행원본!$D:$E,2,0),0)</f>
        <v>57000</v>
      </c>
      <c r="E55" s="55">
        <f t="shared" si="0"/>
        <v>0</v>
      </c>
    </row>
    <row r="56" spans="1:5" hidden="1" x14ac:dyDescent="0.45">
      <c r="A56" s="10"/>
      <c r="B56" s="8" t="s">
        <v>99</v>
      </c>
      <c r="C56" s="55">
        <f>IFERROR(VLOOKUP(B56,정산!E:F,2,0),0)</f>
        <v>0</v>
      </c>
      <c r="D56" s="55">
        <f>IFERROR(VLOOKUP(B56,#REF!,2,0),0)</f>
        <v>0</v>
      </c>
      <c r="E56" s="55">
        <f t="shared" si="0"/>
        <v>0</v>
      </c>
    </row>
    <row r="57" spans="1:5" hidden="1" x14ac:dyDescent="0.45">
      <c r="A57" s="10"/>
      <c r="B57" s="8" t="s">
        <v>100</v>
      </c>
      <c r="C57" s="55">
        <f>IFERROR(VLOOKUP(B57,정산!E:F,2,0),0)</f>
        <v>0</v>
      </c>
      <c r="D57" s="55">
        <f>IFERROR(VLOOKUP(B57,#REF!,2,0),0)</f>
        <v>0</v>
      </c>
      <c r="E57" s="55">
        <f t="shared" si="0"/>
        <v>0</v>
      </c>
    </row>
    <row r="58" spans="1:5" hidden="1" x14ac:dyDescent="0.45">
      <c r="A58" s="10"/>
      <c r="B58" s="8" t="s">
        <v>33</v>
      </c>
      <c r="C58" s="55">
        <f>IFERROR(VLOOKUP(B58,정산!E:F,2,0),0)</f>
        <v>0</v>
      </c>
      <c r="D58" s="55">
        <f>IFERROR(VLOOKUP(B58,#REF!,2,0),0)</f>
        <v>0</v>
      </c>
      <c r="E58" s="55">
        <f t="shared" si="0"/>
        <v>0</v>
      </c>
    </row>
    <row r="59" spans="1:5" hidden="1" x14ac:dyDescent="0.45">
      <c r="A59" s="10"/>
      <c r="B59" s="8" t="s">
        <v>101</v>
      </c>
      <c r="C59" s="55">
        <f>IFERROR(VLOOKUP(B59,정산!E:F,2,0),0)</f>
        <v>0</v>
      </c>
      <c r="D59" s="55">
        <f>IFERROR(VLOOKUP(B59,#REF!,2,0),0)</f>
        <v>0</v>
      </c>
      <c r="E59" s="55">
        <f t="shared" si="0"/>
        <v>0</v>
      </c>
    </row>
    <row r="60" spans="1:5" hidden="1" x14ac:dyDescent="0.45">
      <c r="A60" s="10"/>
      <c r="B60" s="8" t="s">
        <v>102</v>
      </c>
      <c r="C60" s="55">
        <f>IFERROR(VLOOKUP(B60,정산!E:F,2,0),0)</f>
        <v>0</v>
      </c>
      <c r="D60" s="55">
        <f>IFERROR(VLOOKUP(B60,#REF!,2,0),0)</f>
        <v>0</v>
      </c>
      <c r="E60" s="55">
        <f t="shared" si="0"/>
        <v>0</v>
      </c>
    </row>
    <row r="61" spans="1:5" hidden="1" x14ac:dyDescent="0.45">
      <c r="A61" s="10"/>
      <c r="B61" s="8" t="s">
        <v>103</v>
      </c>
      <c r="C61" s="55">
        <f>IFERROR(VLOOKUP(B61,정산!E:F,2,0),0)</f>
        <v>0</v>
      </c>
      <c r="D61" s="55">
        <f>IFERROR(VLOOKUP(B61,#REF!,2,0),0)</f>
        <v>0</v>
      </c>
      <c r="E61" s="55">
        <f t="shared" si="0"/>
        <v>0</v>
      </c>
    </row>
    <row r="62" spans="1:5" hidden="1" x14ac:dyDescent="0.45">
      <c r="A62" s="10"/>
      <c r="B62" s="8" t="s">
        <v>104</v>
      </c>
      <c r="C62" s="55">
        <f>IFERROR(VLOOKUP(B62,정산!E:F,2,0),0)</f>
        <v>0</v>
      </c>
      <c r="D62" s="55">
        <f>IFERROR(VLOOKUP(B62,#REF!,2,0),0)</f>
        <v>0</v>
      </c>
      <c r="E62" s="55">
        <f t="shared" si="0"/>
        <v>0</v>
      </c>
    </row>
    <row r="63" spans="1:5" hidden="1" x14ac:dyDescent="0.45">
      <c r="A63" s="10"/>
      <c r="B63" s="8" t="s">
        <v>297</v>
      </c>
      <c r="C63" s="55">
        <f>IFERROR(VLOOKUP(B63,정산!E:F,2,0),0)</f>
        <v>0</v>
      </c>
      <c r="D63" s="55">
        <f>IFERROR(VLOOKUP(B63,#REF!,2,0),0)</f>
        <v>0</v>
      </c>
      <c r="E63" s="55">
        <f t="shared" si="0"/>
        <v>0</v>
      </c>
    </row>
    <row r="64" spans="1:5" hidden="1" x14ac:dyDescent="0.45">
      <c r="A64" s="10"/>
      <c r="B64" s="8" t="s">
        <v>58</v>
      </c>
      <c r="C64" s="55">
        <f>IFERROR(VLOOKUP(B64,정산!E:F,2,0),0)</f>
        <v>0</v>
      </c>
      <c r="D64" s="55">
        <f>IFERROR(VLOOKUP(B64,#REF!,2,0),0)</f>
        <v>0</v>
      </c>
      <c r="E64" s="55">
        <f t="shared" si="0"/>
        <v>0</v>
      </c>
    </row>
    <row r="65" spans="1:5" x14ac:dyDescent="0.45">
      <c r="A65" s="10"/>
      <c r="B65" s="8" t="s">
        <v>40</v>
      </c>
      <c r="C65" s="55">
        <f>IFERROR(VLOOKUP(B65,정산!E:F,2,0),0)</f>
        <v>24500</v>
      </c>
      <c r="D65" s="55">
        <f>IFERROR(VLOOKUP(B65,납부_은행원본!$D:$E,2,0),0)</f>
        <v>0</v>
      </c>
      <c r="E65" s="55">
        <f t="shared" si="0"/>
        <v>24500</v>
      </c>
    </row>
    <row r="66" spans="1:5" hidden="1" x14ac:dyDescent="0.45">
      <c r="A66" s="10"/>
      <c r="B66" s="8" t="s">
        <v>61</v>
      </c>
      <c r="C66" s="55">
        <f>IFERROR(VLOOKUP(B66,정산!E:F,2,0),0)</f>
        <v>0</v>
      </c>
      <c r="D66" s="55">
        <f>IFERROR(VLOOKUP(B66,#REF!,2,0),0)</f>
        <v>0</v>
      </c>
      <c r="E66" s="55">
        <f t="shared" si="0"/>
        <v>0</v>
      </c>
    </row>
    <row r="67" spans="1:5" hidden="1" x14ac:dyDescent="0.45">
      <c r="A67" s="10"/>
      <c r="B67" s="8" t="s">
        <v>105</v>
      </c>
      <c r="C67" s="55">
        <f>IFERROR(VLOOKUP(B67,정산!E:F,2,0),0)</f>
        <v>0</v>
      </c>
      <c r="D67" s="55">
        <f>IFERROR(VLOOKUP(B67,#REF!,2,0),0)</f>
        <v>0</v>
      </c>
      <c r="E67" s="55">
        <f t="shared" si="0"/>
        <v>0</v>
      </c>
    </row>
    <row r="68" spans="1:5" hidden="1" x14ac:dyDescent="0.45">
      <c r="A68" s="10"/>
      <c r="B68" s="8" t="s">
        <v>298</v>
      </c>
      <c r="C68" s="55">
        <f>IFERROR(VLOOKUP(B68,정산!E:F,2,0),0)</f>
        <v>0</v>
      </c>
      <c r="D68" s="55">
        <f>IFERROR(VLOOKUP(B68,#REF!,2,0),0)</f>
        <v>0</v>
      </c>
      <c r="E68" s="55">
        <f t="shared" si="0"/>
        <v>0</v>
      </c>
    </row>
    <row r="69" spans="1:5" hidden="1" x14ac:dyDescent="0.45">
      <c r="A69" s="10"/>
      <c r="B69" s="8" t="s">
        <v>55</v>
      </c>
      <c r="C69" s="55">
        <f>IFERROR(VLOOKUP(B69,정산!E:F,2,0),0)</f>
        <v>0</v>
      </c>
      <c r="D69" s="55">
        <f>IFERROR(VLOOKUP(B69,#REF!,2,0),0)</f>
        <v>0</v>
      </c>
      <c r="E69" s="55">
        <f t="shared" si="0"/>
        <v>0</v>
      </c>
    </row>
    <row r="70" spans="1:5" hidden="1" x14ac:dyDescent="0.45">
      <c r="A70" s="10"/>
      <c r="B70" s="8" t="s">
        <v>106</v>
      </c>
      <c r="C70" s="55">
        <f>IFERROR(VLOOKUP(B70,정산!E:F,2,0),0)</f>
        <v>0</v>
      </c>
      <c r="D70" s="55">
        <f>IFERROR(VLOOKUP(B70,#REF!,2,0),0)</f>
        <v>0</v>
      </c>
      <c r="E70" s="55">
        <f t="shared" si="0"/>
        <v>0</v>
      </c>
    </row>
    <row r="71" spans="1:5" hidden="1" x14ac:dyDescent="0.45">
      <c r="A71" s="10"/>
      <c r="B71" s="8" t="s">
        <v>107</v>
      </c>
      <c r="C71" s="55">
        <f>IFERROR(VLOOKUP(B71,정산!E:F,2,0),0)</f>
        <v>0</v>
      </c>
      <c r="D71" s="55">
        <f>IFERROR(VLOOKUP(B71,#REF!,2,0),0)</f>
        <v>0</v>
      </c>
      <c r="E71" s="55">
        <f t="shared" si="0"/>
        <v>0</v>
      </c>
    </row>
    <row r="72" spans="1:5" hidden="1" x14ac:dyDescent="0.45">
      <c r="A72" s="10"/>
      <c r="B72" s="8" t="s">
        <v>299</v>
      </c>
      <c r="C72" s="55">
        <f>IFERROR(VLOOKUP(B72,정산!E:F,2,0),0)</f>
        <v>0</v>
      </c>
      <c r="D72" s="55">
        <f>IFERROR(VLOOKUP(B72,#REF!,2,0),0)</f>
        <v>0</v>
      </c>
      <c r="E72" s="55">
        <f t="shared" si="0"/>
        <v>0</v>
      </c>
    </row>
    <row r="73" spans="1:5" hidden="1" x14ac:dyDescent="0.45">
      <c r="A73" s="10"/>
      <c r="B73" s="8" t="s">
        <v>300</v>
      </c>
      <c r="C73" s="55">
        <f>IFERROR(VLOOKUP(B73,정산!E:F,2,0),0)</f>
        <v>0</v>
      </c>
      <c r="D73" s="55">
        <f>IFERROR(VLOOKUP(B73,#REF!,2,0),0)</f>
        <v>0</v>
      </c>
      <c r="E73" s="55">
        <f t="shared" si="0"/>
        <v>0</v>
      </c>
    </row>
    <row r="74" spans="1:5" hidden="1" x14ac:dyDescent="0.45">
      <c r="A74" s="10"/>
      <c r="B74" s="8" t="s">
        <v>166</v>
      </c>
      <c r="C74" s="55">
        <f>IFERROR(VLOOKUP(B74,정산!E:F,2,0),0)</f>
        <v>0</v>
      </c>
      <c r="D74" s="55">
        <f>IFERROR(VLOOKUP(B74,#REF!,2,0),0)</f>
        <v>0</v>
      </c>
      <c r="E74" s="55">
        <f t="shared" si="0"/>
        <v>0</v>
      </c>
    </row>
    <row r="75" spans="1:5" hidden="1" x14ac:dyDescent="0.45">
      <c r="A75" s="10"/>
      <c r="B75" s="8" t="s">
        <v>108</v>
      </c>
      <c r="C75" s="55">
        <f>IFERROR(VLOOKUP(B75,정산!E:F,2,0),0)</f>
        <v>0</v>
      </c>
      <c r="D75" s="55">
        <f>IFERROR(VLOOKUP(B75,#REF!,2,0),0)</f>
        <v>0</v>
      </c>
      <c r="E75" s="55">
        <f t="shared" si="0"/>
        <v>0</v>
      </c>
    </row>
    <row r="76" spans="1:5" hidden="1" x14ac:dyDescent="0.45">
      <c r="A76" s="10"/>
      <c r="B76" s="8" t="s">
        <v>109</v>
      </c>
      <c r="C76" s="55">
        <f>IFERROR(VLOOKUP(B76,정산!E:F,2,0),0)</f>
        <v>37500</v>
      </c>
      <c r="D76" s="55">
        <f>IFERROR(VLOOKUP(B76,납부_은행원본!$D:$E,2,0),0)</f>
        <v>37500</v>
      </c>
      <c r="E76" s="55">
        <f t="shared" si="0"/>
        <v>0</v>
      </c>
    </row>
    <row r="77" spans="1:5" hidden="1" x14ac:dyDescent="0.45">
      <c r="A77" s="10"/>
      <c r="B77" s="8" t="s">
        <v>110</v>
      </c>
      <c r="C77" s="55">
        <f>IFERROR(VLOOKUP(B77,정산!E:F,2,0),0)</f>
        <v>0</v>
      </c>
      <c r="D77" s="55">
        <f>IFERROR(VLOOKUP(B77,#REF!,2,0),0)</f>
        <v>0</v>
      </c>
      <c r="E77" s="55">
        <f t="shared" si="0"/>
        <v>0</v>
      </c>
    </row>
    <row r="78" spans="1:5" hidden="1" x14ac:dyDescent="0.45">
      <c r="A78" s="10"/>
      <c r="B78" s="8" t="s">
        <v>111</v>
      </c>
      <c r="C78" s="55">
        <f>IFERROR(VLOOKUP(B78,정산!E:F,2,0),0)</f>
        <v>0</v>
      </c>
      <c r="D78" s="55">
        <f>IFERROR(VLOOKUP(B78,#REF!,2,0),0)</f>
        <v>0</v>
      </c>
      <c r="E78" s="55">
        <f t="shared" si="0"/>
        <v>0</v>
      </c>
    </row>
    <row r="79" spans="1:5" hidden="1" x14ac:dyDescent="0.45">
      <c r="A79" s="10"/>
      <c r="B79" s="8" t="s">
        <v>112</v>
      </c>
      <c r="C79" s="55">
        <f>IFERROR(VLOOKUP(B79,정산!E:F,2,0),0)</f>
        <v>0</v>
      </c>
      <c r="D79" s="55">
        <f>IFERROR(VLOOKUP(B79,#REF!,2,0),0)</f>
        <v>0</v>
      </c>
      <c r="E79" s="55">
        <f t="shared" si="0"/>
        <v>0</v>
      </c>
    </row>
    <row r="80" spans="1:5" hidden="1" x14ac:dyDescent="0.45">
      <c r="A80" s="10"/>
      <c r="B80" s="8" t="s">
        <v>71</v>
      </c>
      <c r="C80" s="55">
        <f>IFERROR(VLOOKUP(B80,정산!E:F,2,0),0)</f>
        <v>0</v>
      </c>
      <c r="D80" s="55">
        <f>IFERROR(VLOOKUP(B80,#REF!,2,0),0)</f>
        <v>0</v>
      </c>
      <c r="E80" s="55">
        <f t="shared" si="0"/>
        <v>0</v>
      </c>
    </row>
    <row r="81" spans="1:5" hidden="1" x14ac:dyDescent="0.45">
      <c r="A81" s="10"/>
      <c r="B81" s="8" t="s">
        <v>113</v>
      </c>
      <c r="C81" s="55">
        <f>IFERROR(VLOOKUP(B81,정산!E:F,2,0),0)</f>
        <v>0</v>
      </c>
      <c r="D81" s="55">
        <f>IFERROR(VLOOKUP(B81,#REF!,2,0),0)</f>
        <v>0</v>
      </c>
      <c r="E81" s="55">
        <f t="shared" si="0"/>
        <v>0</v>
      </c>
    </row>
    <row r="82" spans="1:5" hidden="1" x14ac:dyDescent="0.45">
      <c r="A82" s="10"/>
      <c r="B82" s="8" t="s">
        <v>20</v>
      </c>
      <c r="C82" s="55">
        <f>IFERROR(VLOOKUP(B82,정산!E:F,2,0),0)</f>
        <v>79000</v>
      </c>
      <c r="D82" s="55">
        <f>IFERROR(VLOOKUP(B82,납부_은행원본!$D:$E,2,0),0)</f>
        <v>79000</v>
      </c>
      <c r="E82" s="55">
        <f t="shared" si="0"/>
        <v>0</v>
      </c>
    </row>
    <row r="83" spans="1:5" hidden="1" x14ac:dyDescent="0.45">
      <c r="A83" s="10"/>
      <c r="B83" s="8" t="s">
        <v>19</v>
      </c>
      <c r="C83" s="55">
        <f>IFERROR(VLOOKUP(B83,정산!E:F,2,0),0)</f>
        <v>94200</v>
      </c>
      <c r="D83" s="55">
        <f>IFERROR(VLOOKUP(B83,납부_은행원본!$D:$E,2,0),0)</f>
        <v>94200</v>
      </c>
      <c r="E83" s="55">
        <f t="shared" si="0"/>
        <v>0</v>
      </c>
    </row>
    <row r="84" spans="1:5" hidden="1" x14ac:dyDescent="0.45">
      <c r="A84" s="10"/>
      <c r="B84" s="8" t="s">
        <v>130</v>
      </c>
      <c r="C84" s="55">
        <f>IFERROR(VLOOKUP(B84,정산!E:F,2,0),0)</f>
        <v>0</v>
      </c>
      <c r="D84" s="55">
        <f>IFERROR(VLOOKUP(B84,#REF!,2,0),0)</f>
        <v>0</v>
      </c>
      <c r="E84" s="55">
        <f t="shared" si="0"/>
        <v>0</v>
      </c>
    </row>
    <row r="85" spans="1:5" x14ac:dyDescent="0.45">
      <c r="A85" s="10"/>
      <c r="B85" s="8" t="s">
        <v>114</v>
      </c>
      <c r="C85" s="55">
        <f>IFERROR(VLOOKUP(B85,정산!E:F,2,0),0)</f>
        <v>52500</v>
      </c>
      <c r="D85" s="55">
        <f>IFERROR(VLOOKUP(B85,납부_은행원본!$D:$E,2,0),0)</f>
        <v>0</v>
      </c>
      <c r="E85" s="55">
        <f t="shared" ref="E85:E158" si="1">C85-D85</f>
        <v>52500</v>
      </c>
    </row>
    <row r="86" spans="1:5" hidden="1" x14ac:dyDescent="0.45">
      <c r="A86" s="10"/>
      <c r="B86" s="8" t="s">
        <v>60</v>
      </c>
      <c r="C86" s="55">
        <f>IFERROR(VLOOKUP(B86,정산!E:F,2,0),0)</f>
        <v>0</v>
      </c>
      <c r="D86" s="55">
        <f>IFERROR(VLOOKUP(B86,#REF!,2,0),0)</f>
        <v>0</v>
      </c>
      <c r="E86" s="55">
        <f t="shared" si="1"/>
        <v>0</v>
      </c>
    </row>
    <row r="87" spans="1:5" hidden="1" x14ac:dyDescent="0.45">
      <c r="A87" s="10"/>
      <c r="B87" s="8" t="s">
        <v>25</v>
      </c>
      <c r="C87" s="55">
        <f>IFERROR(VLOOKUP(B87,정산!E:F,2,0),0)</f>
        <v>36500</v>
      </c>
      <c r="D87" s="55">
        <f>IFERROR(VLOOKUP(B87,납부_은행원본!$D:$E,2,0),0)</f>
        <v>36500</v>
      </c>
      <c r="E87" s="55">
        <f t="shared" si="1"/>
        <v>0</v>
      </c>
    </row>
    <row r="88" spans="1:5" hidden="1" x14ac:dyDescent="0.45">
      <c r="A88" s="10"/>
      <c r="B88" s="8" t="s">
        <v>139</v>
      </c>
      <c r="C88" s="55">
        <f>IFERROR(VLOOKUP(B88,정산!E:F,2,0),0)</f>
        <v>0</v>
      </c>
      <c r="D88" s="55">
        <f>IFERROR(VLOOKUP(B88,#REF!,2,0),0)</f>
        <v>0</v>
      </c>
      <c r="E88" s="55">
        <f t="shared" si="1"/>
        <v>0</v>
      </c>
    </row>
    <row r="89" spans="1:5" hidden="1" x14ac:dyDescent="0.45">
      <c r="A89" s="10"/>
      <c r="B89" s="8" t="s">
        <v>301</v>
      </c>
      <c r="C89" s="55">
        <f>IFERROR(VLOOKUP(B89,정산!E:F,2,0),0)</f>
        <v>0</v>
      </c>
      <c r="D89" s="55">
        <f>IFERROR(VLOOKUP(B89,#REF!,2,0),0)</f>
        <v>0</v>
      </c>
      <c r="E89" s="55">
        <f t="shared" si="1"/>
        <v>0</v>
      </c>
    </row>
    <row r="90" spans="1:5" hidden="1" x14ac:dyDescent="0.45">
      <c r="A90" s="10"/>
      <c r="B90" s="8" t="s">
        <v>48</v>
      </c>
      <c r="C90" s="55">
        <f>IFERROR(VLOOKUP(B90,정산!E:F,2,0),0)</f>
        <v>0</v>
      </c>
      <c r="D90" s="55">
        <f>IFERROR(VLOOKUP(B90,#REF!,2,0),0)</f>
        <v>0</v>
      </c>
      <c r="E90" s="55">
        <f t="shared" si="1"/>
        <v>0</v>
      </c>
    </row>
    <row r="91" spans="1:5" x14ac:dyDescent="0.45">
      <c r="A91" s="10"/>
      <c r="B91" s="8" t="s">
        <v>18</v>
      </c>
      <c r="C91" s="55">
        <f>IFERROR(VLOOKUP(B91,정산!E:F,2,0),0)</f>
        <v>83500</v>
      </c>
      <c r="D91" s="55">
        <f>IFERROR(VLOOKUP(B91,납부_은행원본!$D:$E,2,0),0)</f>
        <v>0</v>
      </c>
      <c r="E91" s="55">
        <f t="shared" si="1"/>
        <v>83500</v>
      </c>
    </row>
    <row r="92" spans="1:5" hidden="1" x14ac:dyDescent="0.45">
      <c r="A92" s="10"/>
      <c r="B92" s="8" t="s">
        <v>133</v>
      </c>
      <c r="C92" s="55">
        <f>IFERROR(VLOOKUP(B92,정산!E:F,2,0),0)</f>
        <v>0</v>
      </c>
      <c r="D92" s="55">
        <f>IFERROR(VLOOKUP(B92,#REF!,2,0),0)</f>
        <v>0</v>
      </c>
      <c r="E92" s="55">
        <f t="shared" si="1"/>
        <v>0</v>
      </c>
    </row>
    <row r="93" spans="1:5" hidden="1" x14ac:dyDescent="0.45">
      <c r="A93" s="10"/>
      <c r="B93" s="8" t="s">
        <v>52</v>
      </c>
      <c r="C93" s="55">
        <f>IFERROR(VLOOKUP(B93,정산!E:F,2,0),0)</f>
        <v>188500</v>
      </c>
      <c r="D93" s="55">
        <f>IFERROR(VLOOKUP(B93,납부_은행원본!$D:$E,2,0),0)</f>
        <v>188500</v>
      </c>
      <c r="E93" s="55">
        <f t="shared" si="1"/>
        <v>0</v>
      </c>
    </row>
    <row r="94" spans="1:5" hidden="1" x14ac:dyDescent="0.45">
      <c r="A94" s="10"/>
      <c r="B94" s="8" t="s">
        <v>302</v>
      </c>
      <c r="C94" s="55">
        <f>IFERROR(VLOOKUP(B94,정산!E:F,2,0),0)</f>
        <v>0</v>
      </c>
      <c r="D94" s="55">
        <f>IFERROR(VLOOKUP(B94,#REF!,2,0),0)</f>
        <v>0</v>
      </c>
      <c r="E94" s="55">
        <f>C94-D95</f>
        <v>0</v>
      </c>
    </row>
    <row r="95" spans="1:5" hidden="1" x14ac:dyDescent="0.45">
      <c r="A95" s="10"/>
      <c r="B95" s="8" t="s">
        <v>303</v>
      </c>
      <c r="C95" s="55">
        <f>IFERROR(VLOOKUP(B95,정산!E:F,2,0),0)</f>
        <v>0</v>
      </c>
      <c r="D95" s="55">
        <f>IFERROR(VLOOKUP(B95,#REF!,2,0),0)</f>
        <v>0</v>
      </c>
      <c r="E95" s="55">
        <f t="shared" si="1"/>
        <v>0</v>
      </c>
    </row>
    <row r="96" spans="1:5" hidden="1" x14ac:dyDescent="0.45">
      <c r="A96" s="10"/>
      <c r="B96" s="8" t="s">
        <v>304</v>
      </c>
      <c r="C96" s="55">
        <f>IFERROR(VLOOKUP(B96,정산!E:F,2,0),0)</f>
        <v>0</v>
      </c>
      <c r="D96" s="55">
        <f>IFERROR(VLOOKUP(B96,#REF!,2,0),0)</f>
        <v>0</v>
      </c>
      <c r="E96" s="55">
        <f t="shared" si="1"/>
        <v>0</v>
      </c>
    </row>
    <row r="97" spans="1:5" hidden="1" x14ac:dyDescent="0.45">
      <c r="A97" s="10"/>
      <c r="B97" s="8" t="s">
        <v>305</v>
      </c>
      <c r="C97" s="55">
        <f>IFERROR(VLOOKUP(B97,정산!E:F,2,0),0)</f>
        <v>0</v>
      </c>
      <c r="D97" s="55">
        <f>IFERROR(VLOOKUP(B97,#REF!,2,0),0)</f>
        <v>0</v>
      </c>
      <c r="E97" s="55">
        <f t="shared" si="1"/>
        <v>0</v>
      </c>
    </row>
    <row r="98" spans="1:5" hidden="1" x14ac:dyDescent="0.45">
      <c r="A98" s="10"/>
      <c r="B98" s="8" t="s">
        <v>306</v>
      </c>
      <c r="C98" s="55">
        <f>IFERROR(VLOOKUP(B98,정산!E:F,2,0),0)</f>
        <v>27900</v>
      </c>
      <c r="D98" s="55">
        <f>IFERROR(VLOOKUP(B98,납부_은행원본!$D:$E,2,0),0)</f>
        <v>27900</v>
      </c>
      <c r="E98" s="55">
        <f t="shared" si="1"/>
        <v>0</v>
      </c>
    </row>
    <row r="99" spans="1:5" hidden="1" x14ac:dyDescent="0.45">
      <c r="A99" s="10"/>
      <c r="B99" s="8" t="s">
        <v>307</v>
      </c>
      <c r="C99" s="55">
        <f>IFERROR(VLOOKUP(B99,정산!E:F,2,0),0)</f>
        <v>0</v>
      </c>
      <c r="D99" s="55">
        <f>IFERROR(VLOOKUP(B99,#REF!,2,0),0)</f>
        <v>0</v>
      </c>
      <c r="E99" s="55">
        <f t="shared" si="1"/>
        <v>0</v>
      </c>
    </row>
    <row r="100" spans="1:5" hidden="1" x14ac:dyDescent="0.45">
      <c r="A100" s="10"/>
      <c r="B100" s="8" t="s">
        <v>17</v>
      </c>
      <c r="C100" s="55">
        <f>IFERROR(VLOOKUP(B100,정산!E:F,2,0),0)</f>
        <v>0</v>
      </c>
      <c r="D100" s="55">
        <f>IFERROR(VLOOKUP(B100,#REF!,2,0),0)</f>
        <v>0</v>
      </c>
      <c r="E100" s="55">
        <f t="shared" si="1"/>
        <v>0</v>
      </c>
    </row>
    <row r="101" spans="1:5" hidden="1" x14ac:dyDescent="0.45">
      <c r="A101" s="10"/>
      <c r="B101" s="8" t="s">
        <v>116</v>
      </c>
      <c r="C101" s="55">
        <f>IFERROR(VLOOKUP(B101,정산!E:F,2,0),0)</f>
        <v>0</v>
      </c>
      <c r="D101" s="55">
        <f>IFERROR(VLOOKUP(B101,#REF!,2,0),0)</f>
        <v>0</v>
      </c>
      <c r="E101" s="55">
        <f t="shared" si="1"/>
        <v>0</v>
      </c>
    </row>
    <row r="102" spans="1:5" hidden="1" x14ac:dyDescent="0.45">
      <c r="A102" s="10"/>
      <c r="B102" s="8" t="s">
        <v>308</v>
      </c>
      <c r="C102" s="55">
        <f>IFERROR(VLOOKUP(B102,정산!E:F,2,0),0)</f>
        <v>0</v>
      </c>
      <c r="D102" s="55">
        <f>IFERROR(VLOOKUP(B102,#REF!,2,0),0)</f>
        <v>0</v>
      </c>
      <c r="E102" s="55">
        <f t="shared" si="1"/>
        <v>0</v>
      </c>
    </row>
    <row r="103" spans="1:5" hidden="1" x14ac:dyDescent="0.45">
      <c r="A103" s="10"/>
      <c r="B103" s="8" t="s">
        <v>117</v>
      </c>
      <c r="C103" s="55">
        <f>IFERROR(VLOOKUP(B103,정산!E:F,2,0),0)</f>
        <v>0</v>
      </c>
      <c r="D103" s="55">
        <f>IFERROR(VLOOKUP(B103,#REF!,2,0),0)</f>
        <v>0</v>
      </c>
      <c r="E103" s="55">
        <f t="shared" si="1"/>
        <v>0</v>
      </c>
    </row>
    <row r="104" spans="1:5" hidden="1" x14ac:dyDescent="0.45">
      <c r="A104" s="10"/>
      <c r="B104" s="8" t="s">
        <v>309</v>
      </c>
      <c r="C104" s="55">
        <f>IFERROR(VLOOKUP(B104,정산!E:F,2,0),0)</f>
        <v>0</v>
      </c>
      <c r="D104" s="55">
        <f>IFERROR(VLOOKUP(B104,#REF!,2,0),0)</f>
        <v>0</v>
      </c>
      <c r="E104" s="55">
        <f t="shared" si="1"/>
        <v>0</v>
      </c>
    </row>
    <row r="105" spans="1:5" x14ac:dyDescent="0.45">
      <c r="A105" s="10"/>
      <c r="B105" s="8" t="s">
        <v>310</v>
      </c>
      <c r="C105" s="55">
        <f>IFERROR(VLOOKUP(B105,정산!E:F,2,0),0)</f>
        <v>36000</v>
      </c>
      <c r="D105" s="55">
        <f>IFERROR(VLOOKUP(B105,납부_은행원본!$D:$E,2,0),0)</f>
        <v>0</v>
      </c>
      <c r="E105" s="55">
        <f t="shared" si="1"/>
        <v>36000</v>
      </c>
    </row>
    <row r="106" spans="1:5" hidden="1" x14ac:dyDescent="0.45">
      <c r="A106" s="10"/>
      <c r="B106" s="8" t="s">
        <v>311</v>
      </c>
      <c r="C106" s="55">
        <f>IFERROR(VLOOKUP(B106,정산!E:F,2,0),0)</f>
        <v>0</v>
      </c>
      <c r="D106" s="55">
        <f>IFERROR(VLOOKUP(B106,#REF!,2,0),0)</f>
        <v>0</v>
      </c>
      <c r="E106" s="55">
        <f t="shared" si="1"/>
        <v>0</v>
      </c>
    </row>
    <row r="107" spans="1:5" hidden="1" x14ac:dyDescent="0.45">
      <c r="A107" s="10"/>
      <c r="B107" s="8" t="s">
        <v>69</v>
      </c>
      <c r="C107" s="55">
        <f>IFERROR(VLOOKUP(B107,정산!E:F,2,0),0)</f>
        <v>0</v>
      </c>
      <c r="D107" s="55">
        <f>IFERROR(VLOOKUP(B107,#REF!,2,0),0)</f>
        <v>0</v>
      </c>
      <c r="E107" s="55">
        <f t="shared" si="1"/>
        <v>0</v>
      </c>
    </row>
    <row r="108" spans="1:5" hidden="1" x14ac:dyDescent="0.45">
      <c r="A108" s="10"/>
      <c r="B108" s="8" t="s">
        <v>46</v>
      </c>
      <c r="C108" s="55">
        <f>IFERROR(VLOOKUP(B108,정산!E:F,2,0),0)</f>
        <v>0</v>
      </c>
      <c r="D108" s="55">
        <f>IFERROR(VLOOKUP(B108,#REF!,2,0),0)</f>
        <v>0</v>
      </c>
      <c r="E108" s="55">
        <f t="shared" si="1"/>
        <v>0</v>
      </c>
    </row>
    <row r="109" spans="1:5" hidden="1" x14ac:dyDescent="0.45">
      <c r="A109" s="10"/>
      <c r="B109" s="8" t="s">
        <v>312</v>
      </c>
      <c r="C109" s="55">
        <f>IFERROR(VLOOKUP(B109,정산!E:F,2,0),0)</f>
        <v>0</v>
      </c>
      <c r="D109" s="55">
        <f>IFERROR(VLOOKUP(B109,#REF!,2,0),0)</f>
        <v>0</v>
      </c>
      <c r="E109" s="55">
        <f t="shared" si="1"/>
        <v>0</v>
      </c>
    </row>
    <row r="110" spans="1:5" hidden="1" x14ac:dyDescent="0.45">
      <c r="A110" s="10"/>
      <c r="B110" s="8" t="s">
        <v>313</v>
      </c>
      <c r="C110" s="55">
        <f>IFERROR(VLOOKUP(B110,정산!E:F,2,0),0)</f>
        <v>67000</v>
      </c>
      <c r="D110" s="55">
        <f>IFERROR(VLOOKUP(B110,납부_은행원본!$D:$E,2,0),0)</f>
        <v>67000</v>
      </c>
      <c r="E110" s="55">
        <f t="shared" si="1"/>
        <v>0</v>
      </c>
    </row>
    <row r="111" spans="1:5" hidden="1" x14ac:dyDescent="0.45">
      <c r="A111" s="10"/>
      <c r="B111" s="8" t="s">
        <v>314</v>
      </c>
      <c r="C111" s="55">
        <f>IFERROR(VLOOKUP(B111,정산!E:F,2,0),0)</f>
        <v>0</v>
      </c>
      <c r="D111" s="55">
        <f>IFERROR(VLOOKUP(B111,#REF!,2,0),0)</f>
        <v>0</v>
      </c>
      <c r="E111" s="55">
        <f t="shared" si="1"/>
        <v>0</v>
      </c>
    </row>
    <row r="112" spans="1:5" hidden="1" x14ac:dyDescent="0.45">
      <c r="A112" s="10"/>
      <c r="B112" s="8" t="s">
        <v>315</v>
      </c>
      <c r="C112" s="55">
        <f>IFERROR(VLOOKUP(B112,정산!E:F,2,0),0)</f>
        <v>0</v>
      </c>
      <c r="D112" s="55">
        <f>IFERROR(VLOOKUP(B112,#REF!,2,0),0)</f>
        <v>0</v>
      </c>
      <c r="E112" s="55">
        <f t="shared" si="1"/>
        <v>0</v>
      </c>
    </row>
    <row r="113" spans="1:5" hidden="1" x14ac:dyDescent="0.45">
      <c r="A113" s="10"/>
      <c r="B113" s="8" t="s">
        <v>120</v>
      </c>
      <c r="C113" s="55">
        <f>IFERROR(VLOOKUP(B113,정산!E:F,2,0),0)</f>
        <v>0</v>
      </c>
      <c r="D113" s="55">
        <f>IFERROR(VLOOKUP(B113,#REF!,2,0),0)</f>
        <v>0</v>
      </c>
      <c r="E113" s="55">
        <f t="shared" si="1"/>
        <v>0</v>
      </c>
    </row>
    <row r="114" spans="1:5" x14ac:dyDescent="0.45">
      <c r="A114" s="10"/>
      <c r="B114" s="8" t="s">
        <v>62</v>
      </c>
      <c r="C114" s="55">
        <f>IFERROR(VLOOKUP(B114,정산!E:F,2,0),0)</f>
        <v>85500</v>
      </c>
      <c r="D114" s="55">
        <f>IFERROR(VLOOKUP(B114,납부_은행원본!$D:$E,2,0),0)</f>
        <v>0</v>
      </c>
      <c r="E114" s="55">
        <f t="shared" si="1"/>
        <v>85500</v>
      </c>
    </row>
    <row r="115" spans="1:5" hidden="1" x14ac:dyDescent="0.45">
      <c r="A115" s="10"/>
      <c r="B115" s="8" t="s">
        <v>121</v>
      </c>
      <c r="C115" s="55">
        <f>IFERROR(VLOOKUP(B115,정산!E:F,2,0),0)</f>
        <v>0</v>
      </c>
      <c r="D115" s="55">
        <f>IFERROR(VLOOKUP(B115,#REF!,2,0),0)</f>
        <v>0</v>
      </c>
      <c r="E115" s="55">
        <f t="shared" si="1"/>
        <v>0</v>
      </c>
    </row>
    <row r="116" spans="1:5" hidden="1" x14ac:dyDescent="0.45">
      <c r="A116" s="10"/>
      <c r="B116" s="8" t="s">
        <v>134</v>
      </c>
      <c r="C116" s="55">
        <f>IFERROR(VLOOKUP(B116,정산!E:F,2,0),0)</f>
        <v>0</v>
      </c>
      <c r="D116" s="55">
        <f>IFERROR(VLOOKUP(B116,#REF!,2,0),0)</f>
        <v>0</v>
      </c>
      <c r="E116" s="55">
        <f t="shared" si="1"/>
        <v>0</v>
      </c>
    </row>
    <row r="117" spans="1:5" hidden="1" x14ac:dyDescent="0.45">
      <c r="A117" s="10"/>
      <c r="B117" s="8" t="s">
        <v>316</v>
      </c>
      <c r="C117" s="55">
        <f>IFERROR(VLOOKUP(B117,정산!E:F,2,0),0)</f>
        <v>0</v>
      </c>
      <c r="D117" s="55">
        <f>IFERROR(VLOOKUP(B117,#REF!,2,0),0)</f>
        <v>0</v>
      </c>
      <c r="E117" s="55">
        <f t="shared" si="1"/>
        <v>0</v>
      </c>
    </row>
    <row r="118" spans="1:5" hidden="1" x14ac:dyDescent="0.45">
      <c r="A118" s="10"/>
      <c r="B118" s="8" t="s">
        <v>123</v>
      </c>
      <c r="C118" s="55">
        <f>IFERROR(VLOOKUP(B118,정산!E:F,2,0),0)</f>
        <v>0</v>
      </c>
      <c r="D118" s="55">
        <f>IFERROR(VLOOKUP(B118,#REF!,2,0),0)</f>
        <v>0</v>
      </c>
      <c r="E118" s="55">
        <f t="shared" si="1"/>
        <v>0</v>
      </c>
    </row>
    <row r="119" spans="1:5" hidden="1" x14ac:dyDescent="0.45">
      <c r="A119" s="10"/>
      <c r="B119" s="8" t="s">
        <v>317</v>
      </c>
      <c r="C119" s="55">
        <f>IFERROR(VLOOKUP(B119,정산!E:F,2,0),0)</f>
        <v>0</v>
      </c>
      <c r="D119" s="55">
        <f>IFERROR(VLOOKUP(B119,#REF!,2,0),0)</f>
        <v>0</v>
      </c>
      <c r="E119" s="55">
        <f t="shared" si="1"/>
        <v>0</v>
      </c>
    </row>
    <row r="120" spans="1:5" hidden="1" x14ac:dyDescent="0.45">
      <c r="A120" s="10"/>
      <c r="B120" s="8" t="s">
        <v>70</v>
      </c>
      <c r="C120" s="55">
        <f>IFERROR(VLOOKUP(B120,정산!E:F,2,0),0)</f>
        <v>0</v>
      </c>
      <c r="D120" s="55">
        <f>IFERROR(VLOOKUP(B120,#REF!,2,0),0)</f>
        <v>0</v>
      </c>
      <c r="E120" s="55">
        <f t="shared" si="1"/>
        <v>0</v>
      </c>
    </row>
    <row r="121" spans="1:5" x14ac:dyDescent="0.45">
      <c r="A121" s="10"/>
      <c r="B121" s="8" t="s">
        <v>318</v>
      </c>
      <c r="C121" s="55">
        <f>IFERROR(VLOOKUP(B121,정산!E:F,2,0),0)</f>
        <v>2500</v>
      </c>
      <c r="D121" s="55">
        <f>IFERROR(VLOOKUP(B121,납부_은행원본!$D:$E,2,0),0)</f>
        <v>0</v>
      </c>
      <c r="E121" s="55">
        <f t="shared" si="1"/>
        <v>2500</v>
      </c>
    </row>
    <row r="122" spans="1:5" hidden="1" x14ac:dyDescent="0.45">
      <c r="A122" s="10"/>
      <c r="B122" s="8" t="s">
        <v>64</v>
      </c>
      <c r="C122" s="55">
        <f>IFERROR(VLOOKUP(B122,정산!E:F,2,0),0)</f>
        <v>0</v>
      </c>
      <c r="D122" s="55">
        <f>IFERROR(VLOOKUP(B122,#REF!,2,0),0)</f>
        <v>0</v>
      </c>
      <c r="E122" s="55">
        <f t="shared" si="1"/>
        <v>0</v>
      </c>
    </row>
    <row r="123" spans="1:5" hidden="1" x14ac:dyDescent="0.45">
      <c r="A123" s="10"/>
      <c r="B123" s="8" t="s">
        <v>319</v>
      </c>
      <c r="C123" s="55">
        <f>IFERROR(VLOOKUP(B123,정산!E:F,2,0),0)</f>
        <v>57700</v>
      </c>
      <c r="D123" s="55">
        <f>IFERROR(VLOOKUP(B123,납부_은행원본!$D:$E,2,0),0)</f>
        <v>57700</v>
      </c>
      <c r="E123" s="55">
        <f t="shared" si="1"/>
        <v>0</v>
      </c>
    </row>
    <row r="124" spans="1:5" hidden="1" x14ac:dyDescent="0.45">
      <c r="A124" s="10"/>
      <c r="B124" s="8" t="s">
        <v>320</v>
      </c>
      <c r="C124" s="55">
        <f>IFERROR(VLOOKUP(B124,정산!E:F,2,0),0)</f>
        <v>0</v>
      </c>
      <c r="D124" s="55">
        <f>IFERROR(VLOOKUP(B124,#REF!,2,0),0)</f>
        <v>0</v>
      </c>
      <c r="E124" s="55">
        <f t="shared" si="1"/>
        <v>0</v>
      </c>
    </row>
    <row r="125" spans="1:5" hidden="1" x14ac:dyDescent="0.45">
      <c r="A125" s="10"/>
      <c r="B125" s="8" t="s">
        <v>321</v>
      </c>
      <c r="C125" s="55">
        <f>IFERROR(VLOOKUP(B125,정산!E:F,2,0),0)</f>
        <v>27500</v>
      </c>
      <c r="D125" s="55">
        <f>IFERROR(VLOOKUP(B125,납부_은행원본!$D:$E,2,0),0)</f>
        <v>27500</v>
      </c>
      <c r="E125" s="55">
        <f t="shared" si="1"/>
        <v>0</v>
      </c>
    </row>
    <row r="126" spans="1:5" hidden="1" x14ac:dyDescent="0.45">
      <c r="A126" s="10"/>
      <c r="B126" s="8" t="s">
        <v>24</v>
      </c>
      <c r="C126" s="55">
        <f>IFERROR(VLOOKUP(B126,정산!E:F,2,0),0)</f>
        <v>0</v>
      </c>
      <c r="D126" s="55">
        <f>IFERROR(VLOOKUP(B126,#REF!,2,0),0)</f>
        <v>0</v>
      </c>
      <c r="E126" s="55">
        <f t="shared" si="1"/>
        <v>0</v>
      </c>
    </row>
    <row r="127" spans="1:5" hidden="1" x14ac:dyDescent="0.45">
      <c r="A127" s="10"/>
      <c r="B127" s="8" t="s">
        <v>44</v>
      </c>
      <c r="C127" s="55">
        <f>IFERROR(VLOOKUP(B127,정산!E:F,2,0),0)</f>
        <v>0</v>
      </c>
      <c r="D127" s="55">
        <f>IFERROR(VLOOKUP(B127,#REF!,2,0),0)</f>
        <v>0</v>
      </c>
      <c r="E127" s="55">
        <f t="shared" si="1"/>
        <v>0</v>
      </c>
    </row>
    <row r="128" spans="1:5" hidden="1" x14ac:dyDescent="0.45">
      <c r="A128" s="10"/>
      <c r="B128" s="8" t="s">
        <v>53</v>
      </c>
      <c r="C128" s="55">
        <f>IFERROR(VLOOKUP(B128,정산!E:F,2,0),0)</f>
        <v>0</v>
      </c>
      <c r="D128" s="55">
        <f>IFERROR(VLOOKUP(B128,#REF!,2,0),0)</f>
        <v>0</v>
      </c>
      <c r="E128" s="55">
        <f t="shared" si="1"/>
        <v>0</v>
      </c>
    </row>
    <row r="129" spans="1:5" hidden="1" x14ac:dyDescent="0.45">
      <c r="A129" s="10"/>
      <c r="B129" s="8" t="s">
        <v>322</v>
      </c>
      <c r="C129" s="55">
        <f>IFERROR(VLOOKUP(B129,정산!E:F,2,0),0)</f>
        <v>0</v>
      </c>
      <c r="D129" s="55">
        <f>IFERROR(VLOOKUP(B129,#REF!,2,0),0)</f>
        <v>0</v>
      </c>
      <c r="E129" s="55">
        <f t="shared" si="1"/>
        <v>0</v>
      </c>
    </row>
    <row r="130" spans="1:5" hidden="1" x14ac:dyDescent="0.45">
      <c r="A130" s="10"/>
      <c r="B130" s="8" t="s">
        <v>323</v>
      </c>
      <c r="C130" s="55">
        <f>IFERROR(VLOOKUP(B130,정산!E:F,2,0),0)</f>
        <v>0</v>
      </c>
      <c r="D130" s="55">
        <f>IFERROR(VLOOKUP(B130,#REF!,2,0),0)</f>
        <v>0</v>
      </c>
      <c r="E130" s="55">
        <f t="shared" si="1"/>
        <v>0</v>
      </c>
    </row>
    <row r="131" spans="1:5" hidden="1" x14ac:dyDescent="0.45">
      <c r="A131" s="10"/>
      <c r="B131" s="8" t="s">
        <v>324</v>
      </c>
      <c r="C131" s="55">
        <f>IFERROR(VLOOKUP(B131,정산!E:F,2,0),0)</f>
        <v>2000</v>
      </c>
      <c r="D131" s="55">
        <f>IFERROR(VLOOKUP(B131,납부_은행원본!$D:$E,2,0),0)</f>
        <v>2000</v>
      </c>
      <c r="E131" s="55">
        <f t="shared" si="1"/>
        <v>0</v>
      </c>
    </row>
    <row r="132" spans="1:5" hidden="1" x14ac:dyDescent="0.45">
      <c r="A132" s="10"/>
      <c r="B132" s="8" t="s">
        <v>325</v>
      </c>
      <c r="C132" s="55">
        <f>IFERROR(VLOOKUP(B132,정산!E:F,2,0),0)</f>
        <v>0</v>
      </c>
      <c r="D132" s="55">
        <f>IFERROR(VLOOKUP(B132,#REF!,2,0),0)</f>
        <v>0</v>
      </c>
      <c r="E132" s="55">
        <f t="shared" si="1"/>
        <v>0</v>
      </c>
    </row>
    <row r="133" spans="1:5" hidden="1" x14ac:dyDescent="0.45">
      <c r="A133" s="10"/>
      <c r="B133" s="8" t="s">
        <v>234</v>
      </c>
      <c r="C133" s="55">
        <f>IFERROR(VLOOKUP(B133,정산!E:F,2,0),0)</f>
        <v>0</v>
      </c>
      <c r="D133" s="55">
        <f>IFERROR(VLOOKUP(B133,#REF!,2,0),0)</f>
        <v>0</v>
      </c>
      <c r="E133" s="55">
        <f t="shared" si="1"/>
        <v>0</v>
      </c>
    </row>
    <row r="134" spans="1:5" hidden="1" x14ac:dyDescent="0.45">
      <c r="A134" s="10"/>
      <c r="B134" s="8" t="s">
        <v>326</v>
      </c>
      <c r="C134" s="55">
        <f>IFERROR(VLOOKUP(B134,정산!E:F,2,0),0)</f>
        <v>0</v>
      </c>
      <c r="D134" s="55">
        <f>IFERROR(VLOOKUP(B134,#REF!,2,0),0)</f>
        <v>0</v>
      </c>
      <c r="E134" s="55">
        <f t="shared" si="1"/>
        <v>0</v>
      </c>
    </row>
    <row r="135" spans="1:5" hidden="1" x14ac:dyDescent="0.45">
      <c r="A135" s="10"/>
      <c r="B135" s="8" t="s">
        <v>169</v>
      </c>
      <c r="C135" s="55">
        <f>IFERROR(VLOOKUP(B135,정산!E:F,2,0),0)</f>
        <v>0</v>
      </c>
      <c r="D135" s="55">
        <f>IFERROR(VLOOKUP(B135,#REF!,2,0),0)</f>
        <v>0</v>
      </c>
      <c r="E135" s="55">
        <f t="shared" si="1"/>
        <v>0</v>
      </c>
    </row>
    <row r="136" spans="1:5" hidden="1" x14ac:dyDescent="0.45">
      <c r="A136" s="10"/>
      <c r="B136" s="8" t="s">
        <v>175</v>
      </c>
      <c r="C136" s="55">
        <f>IFERROR(VLOOKUP(B136,정산!E:F,2,0),0)</f>
        <v>0</v>
      </c>
      <c r="D136" s="55">
        <f>IFERROR(VLOOKUP(B136,#REF!,2,0),0)</f>
        <v>0</v>
      </c>
      <c r="E136" s="55">
        <f t="shared" si="1"/>
        <v>0</v>
      </c>
    </row>
    <row r="137" spans="1:5" hidden="1" x14ac:dyDescent="0.45">
      <c r="A137" s="10"/>
      <c r="B137" s="8" t="s">
        <v>327</v>
      </c>
      <c r="C137" s="55">
        <f>IFERROR(VLOOKUP(B137,정산!E:F,2,0),0)</f>
        <v>0</v>
      </c>
      <c r="D137" s="55">
        <f>IFERROR(VLOOKUP(B137,#REF!,2,0),0)</f>
        <v>0</v>
      </c>
      <c r="E137" s="55">
        <f t="shared" si="1"/>
        <v>0</v>
      </c>
    </row>
    <row r="138" spans="1:5" hidden="1" x14ac:dyDescent="0.45">
      <c r="A138" s="10"/>
      <c r="B138" s="8" t="s">
        <v>328</v>
      </c>
      <c r="C138" s="55">
        <f>IFERROR(VLOOKUP(B138,정산!E:F,2,0),0)</f>
        <v>0</v>
      </c>
      <c r="D138" s="55">
        <f>IFERROR(VLOOKUP(B138,#REF!,2,0),0)</f>
        <v>0</v>
      </c>
      <c r="E138" s="55">
        <f t="shared" si="1"/>
        <v>0</v>
      </c>
    </row>
    <row r="139" spans="1:5" hidden="1" x14ac:dyDescent="0.45">
      <c r="A139" s="10"/>
      <c r="B139" s="8" t="s">
        <v>329</v>
      </c>
      <c r="C139" s="55">
        <f>IFERROR(VLOOKUP(B139,정산!E:F,2,0),0)</f>
        <v>0</v>
      </c>
      <c r="D139" s="55">
        <f>IFERROR(VLOOKUP(B139,#REF!,2,0),0)</f>
        <v>0</v>
      </c>
      <c r="E139" s="55">
        <f t="shared" si="1"/>
        <v>0</v>
      </c>
    </row>
    <row r="140" spans="1:5" hidden="1" x14ac:dyDescent="0.45">
      <c r="A140" s="10"/>
      <c r="B140" s="8" t="s">
        <v>330</v>
      </c>
      <c r="C140" s="55">
        <f>IFERROR(VLOOKUP(B140,정산!E:F,2,0),0)</f>
        <v>0</v>
      </c>
      <c r="D140" s="55">
        <f>IFERROR(VLOOKUP(B140,#REF!,2,0),0)</f>
        <v>0</v>
      </c>
      <c r="E140" s="55">
        <f t="shared" si="1"/>
        <v>0</v>
      </c>
    </row>
    <row r="141" spans="1:5" hidden="1" x14ac:dyDescent="0.45">
      <c r="A141" s="10"/>
      <c r="B141" s="8" t="s">
        <v>331</v>
      </c>
      <c r="C141" s="55">
        <f>IFERROR(VLOOKUP(B141,정산!E:F,2,0),0)</f>
        <v>0</v>
      </c>
      <c r="D141" s="55">
        <f>IFERROR(VLOOKUP(B141,#REF!,2,0),0)</f>
        <v>0</v>
      </c>
      <c r="E141" s="55">
        <f t="shared" si="1"/>
        <v>0</v>
      </c>
    </row>
    <row r="142" spans="1:5" hidden="1" x14ac:dyDescent="0.45">
      <c r="A142" s="10"/>
      <c r="B142" s="8" t="s">
        <v>332</v>
      </c>
      <c r="C142" s="55">
        <f>IFERROR(VLOOKUP(B142,정산!E:F,2,0),0)</f>
        <v>0</v>
      </c>
      <c r="D142" s="55">
        <f>IFERROR(VLOOKUP(B142,#REF!,2,0),0)</f>
        <v>0</v>
      </c>
      <c r="E142" s="55">
        <f t="shared" si="1"/>
        <v>0</v>
      </c>
    </row>
    <row r="143" spans="1:5" hidden="1" x14ac:dyDescent="0.45">
      <c r="A143" s="10"/>
      <c r="B143" s="8" t="s">
        <v>333</v>
      </c>
      <c r="C143" s="55">
        <f>IFERROR(VLOOKUP(B143,정산!E:F,2,0),0)</f>
        <v>0</v>
      </c>
      <c r="D143" s="55">
        <f>IFERROR(VLOOKUP(B143,#REF!,2,0),0)</f>
        <v>0</v>
      </c>
      <c r="E143" s="55">
        <f t="shared" si="1"/>
        <v>0</v>
      </c>
    </row>
    <row r="144" spans="1:5" hidden="1" x14ac:dyDescent="0.45">
      <c r="A144" s="10"/>
      <c r="B144" s="8" t="s">
        <v>334</v>
      </c>
      <c r="C144" s="55">
        <f>IFERROR(VLOOKUP(B144,정산!E:F,2,0),0)</f>
        <v>0</v>
      </c>
      <c r="D144" s="55">
        <f>IFERROR(VLOOKUP(B144,#REF!,2,0),0)</f>
        <v>0</v>
      </c>
      <c r="E144" s="55">
        <f t="shared" si="1"/>
        <v>0</v>
      </c>
    </row>
    <row r="145" spans="1:5" hidden="1" x14ac:dyDescent="0.45">
      <c r="A145" s="10"/>
      <c r="B145" s="8" t="s">
        <v>335</v>
      </c>
      <c r="C145" s="55">
        <f>IFERROR(VLOOKUP(B145,정산!E:F,2,0),0)</f>
        <v>0</v>
      </c>
      <c r="D145" s="55">
        <f>IFERROR(VLOOKUP(B145,#REF!,2,0),0)</f>
        <v>0</v>
      </c>
      <c r="E145" s="55">
        <f t="shared" si="1"/>
        <v>0</v>
      </c>
    </row>
    <row r="146" spans="1:5" hidden="1" x14ac:dyDescent="0.45">
      <c r="A146" s="10"/>
      <c r="B146" s="8" t="s">
        <v>336</v>
      </c>
      <c r="C146" s="55">
        <f>IFERROR(VLOOKUP(B146,정산!E:F,2,0),0)</f>
        <v>0</v>
      </c>
      <c r="D146" s="55">
        <f>IFERROR(VLOOKUP(B146,#REF!,2,0),0)</f>
        <v>0</v>
      </c>
      <c r="E146" s="55">
        <f t="shared" si="1"/>
        <v>0</v>
      </c>
    </row>
    <row r="147" spans="1:5" x14ac:dyDescent="0.45">
      <c r="A147" s="10"/>
      <c r="B147" s="8" t="s">
        <v>337</v>
      </c>
      <c r="C147" s="55">
        <f>IFERROR(VLOOKUP(B147,정산!E:F,2,0),0)</f>
        <v>9000</v>
      </c>
      <c r="D147" s="55">
        <f>IFERROR(VLOOKUP(B147,납부_은행원본!$D:$E,2,0),0)</f>
        <v>0</v>
      </c>
      <c r="E147" s="55">
        <f t="shared" si="1"/>
        <v>9000</v>
      </c>
    </row>
    <row r="148" spans="1:5" hidden="1" x14ac:dyDescent="0.45">
      <c r="A148" s="10"/>
      <c r="B148" s="8" t="s">
        <v>338</v>
      </c>
      <c r="C148" s="55">
        <f>IFERROR(VLOOKUP(B148,정산!E:F,2,0),0)</f>
        <v>0</v>
      </c>
      <c r="D148" s="55">
        <f>IFERROR(VLOOKUP(B148,#REF!,2,0),0)</f>
        <v>0</v>
      </c>
      <c r="E148" s="55">
        <f t="shared" si="1"/>
        <v>0</v>
      </c>
    </row>
    <row r="149" spans="1:5" hidden="1" x14ac:dyDescent="0.45">
      <c r="A149" s="10"/>
      <c r="B149" s="8" t="s">
        <v>339</v>
      </c>
      <c r="C149" s="55">
        <f>IFERROR(VLOOKUP(B149,정산!E:F,2,0),0)</f>
        <v>0</v>
      </c>
      <c r="D149" s="55">
        <f>IFERROR(VLOOKUP(B149,#REF!,2,0),0)</f>
        <v>0</v>
      </c>
      <c r="E149" s="55">
        <f t="shared" si="1"/>
        <v>0</v>
      </c>
    </row>
    <row r="150" spans="1:5" hidden="1" x14ac:dyDescent="0.45">
      <c r="A150" s="10"/>
      <c r="B150" s="8" t="s">
        <v>340</v>
      </c>
      <c r="C150" s="55">
        <f>IFERROR(VLOOKUP(B150,정산!E:F,2,0),0)</f>
        <v>0</v>
      </c>
      <c r="D150" s="55">
        <f>IFERROR(VLOOKUP(B150,#REF!,2,0),0)</f>
        <v>0</v>
      </c>
      <c r="E150" s="55">
        <f t="shared" si="1"/>
        <v>0</v>
      </c>
    </row>
    <row r="151" spans="1:5" x14ac:dyDescent="0.45">
      <c r="A151" s="10"/>
      <c r="B151" s="8" t="s">
        <v>341</v>
      </c>
      <c r="C151" s="55">
        <f>IFERROR(VLOOKUP(B151,정산!E:F,2,0),0)</f>
        <v>55500</v>
      </c>
      <c r="D151" s="55">
        <f>IFERROR(VLOOKUP(B151,납부_은행원본!$D:$E,2,0),0)</f>
        <v>0</v>
      </c>
      <c r="E151" s="55">
        <f t="shared" si="1"/>
        <v>55500</v>
      </c>
    </row>
    <row r="152" spans="1:5" hidden="1" x14ac:dyDescent="0.45">
      <c r="A152" s="10"/>
      <c r="B152" s="8" t="s">
        <v>342</v>
      </c>
      <c r="C152" s="55">
        <f>IFERROR(VLOOKUP(B152,정산!E:F,2,0),0)</f>
        <v>0</v>
      </c>
      <c r="D152" s="55">
        <f>IFERROR(VLOOKUP(B152,#REF!,2,0),0)</f>
        <v>0</v>
      </c>
      <c r="E152" s="55">
        <f t="shared" si="1"/>
        <v>0</v>
      </c>
    </row>
    <row r="153" spans="1:5" hidden="1" x14ac:dyDescent="0.45">
      <c r="A153" s="10"/>
      <c r="B153" s="8" t="s">
        <v>343</v>
      </c>
      <c r="C153" s="55">
        <f>IFERROR(VLOOKUP(B153,정산!E:F,2,0),0)</f>
        <v>0</v>
      </c>
      <c r="D153" s="55">
        <f>IFERROR(VLOOKUP(B153,#REF!,2,0),0)</f>
        <v>0</v>
      </c>
      <c r="E153" s="55">
        <f t="shared" si="1"/>
        <v>0</v>
      </c>
    </row>
    <row r="154" spans="1:5" hidden="1" x14ac:dyDescent="0.45">
      <c r="A154" s="10"/>
      <c r="B154" s="8" t="s">
        <v>187</v>
      </c>
      <c r="C154" s="55">
        <f>IFERROR(VLOOKUP(B154,정산!E:F,2,0),0)</f>
        <v>0</v>
      </c>
      <c r="D154" s="55">
        <f>IFERROR(VLOOKUP(B154,#REF!,2,0),0)</f>
        <v>0</v>
      </c>
      <c r="E154" s="55">
        <f t="shared" si="1"/>
        <v>0</v>
      </c>
    </row>
    <row r="155" spans="1:5" hidden="1" x14ac:dyDescent="0.45">
      <c r="A155" s="10"/>
      <c r="B155" s="8" t="s">
        <v>188</v>
      </c>
      <c r="C155" s="55">
        <f>IFERROR(VLOOKUP(B155,정산!E:F,2,0),0)</f>
        <v>0</v>
      </c>
      <c r="D155" s="55">
        <f>IFERROR(VLOOKUP(B155,#REF!,2,0),0)</f>
        <v>0</v>
      </c>
      <c r="E155" s="55">
        <f t="shared" si="1"/>
        <v>0</v>
      </c>
    </row>
    <row r="156" spans="1:5" hidden="1" x14ac:dyDescent="0.45">
      <c r="A156" s="10"/>
      <c r="B156" s="8" t="s">
        <v>189</v>
      </c>
      <c r="C156" s="55">
        <f>IFERROR(VLOOKUP(B156,정산!E:F,2,0),0)</f>
        <v>0</v>
      </c>
      <c r="D156" s="55">
        <f>IFERROR(VLOOKUP(B156,#REF!,2,0),0)</f>
        <v>0</v>
      </c>
      <c r="E156" s="55">
        <f t="shared" si="1"/>
        <v>0</v>
      </c>
    </row>
    <row r="157" spans="1:5" hidden="1" x14ac:dyDescent="0.45">
      <c r="A157" s="10"/>
      <c r="B157" s="8" t="s">
        <v>190</v>
      </c>
      <c r="C157" s="55">
        <f>IFERROR(VLOOKUP(B157,정산!E:F,2,0),0)</f>
        <v>0</v>
      </c>
      <c r="D157" s="55">
        <f>IFERROR(VLOOKUP(B157,#REF!,2,0),0)</f>
        <v>0</v>
      </c>
      <c r="E157" s="55">
        <f t="shared" si="1"/>
        <v>0</v>
      </c>
    </row>
    <row r="158" spans="1:5" hidden="1" x14ac:dyDescent="0.45">
      <c r="A158" s="10"/>
      <c r="B158" s="8" t="s">
        <v>191</v>
      </c>
      <c r="C158" s="55">
        <f>IFERROR(VLOOKUP(B158,정산!E:F,2,0),0)</f>
        <v>0</v>
      </c>
      <c r="D158" s="55">
        <f>IFERROR(VLOOKUP(B158,#REF!,2,0),0)</f>
        <v>0</v>
      </c>
      <c r="E158" s="55">
        <f t="shared" si="1"/>
        <v>0</v>
      </c>
    </row>
  </sheetData>
  <autoFilter ref="B2:E158" xr:uid="{00000000-0009-0000-0000-000003000000}">
    <filterColumn colId="3">
      <filters>
        <filter val="2,500"/>
        <filter val="24,500"/>
        <filter val="36,000"/>
        <filter val="52,500"/>
        <filter val="55,500"/>
        <filter val="75,000"/>
        <filter val="83,500"/>
        <filter val="85,500"/>
        <filter val="9,000"/>
      </filters>
    </filterColumn>
  </autoFilter>
  <phoneticPr fontId="4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4A8DB-927E-49CA-9061-FB02048772A9}">
  <sheetPr codeName="Sheet5">
    <tabColor theme="7" tint="0.59999389629810485"/>
  </sheetPr>
  <dimension ref="B2:F50"/>
  <sheetViews>
    <sheetView zoomScale="70" zoomScaleNormal="70" workbookViewId="0">
      <selection activeCell="D33" sqref="D33"/>
    </sheetView>
  </sheetViews>
  <sheetFormatPr defaultColWidth="8.83203125" defaultRowHeight="17" x14ac:dyDescent="0.45"/>
  <cols>
    <col min="2" max="2" width="18.5" bestFit="1" customWidth="1"/>
    <col min="3" max="3" width="5.1640625" bestFit="1" customWidth="1"/>
    <col min="4" max="4" width="17.1640625" bestFit="1" customWidth="1"/>
    <col min="5" max="5" width="8" bestFit="1" customWidth="1"/>
    <col min="6" max="6" width="22.83203125" bestFit="1" customWidth="1"/>
  </cols>
  <sheetData>
    <row r="2" spans="2:6" x14ac:dyDescent="0.45">
      <c r="B2" s="116" t="s">
        <v>344</v>
      </c>
      <c r="C2" s="117" t="s">
        <v>345</v>
      </c>
      <c r="D2" s="116" t="s">
        <v>346</v>
      </c>
      <c r="E2" s="118" t="s">
        <v>347</v>
      </c>
      <c r="F2" s="116" t="s">
        <v>348</v>
      </c>
    </row>
    <row r="3" spans="2:6" x14ac:dyDescent="0.45">
      <c r="B3" s="10">
        <f>VLOOKUP(D3,납부내역!B:C,2,0)</f>
        <v>94200</v>
      </c>
      <c r="C3" s="10"/>
      <c r="D3" s="10" t="s">
        <v>267</v>
      </c>
      <c r="E3" s="119">
        <v>94200</v>
      </c>
      <c r="F3" s="10"/>
    </row>
    <row r="4" spans="2:6" x14ac:dyDescent="0.45">
      <c r="B4" s="10">
        <f>VLOOKUP(D4,납부내역!B:C,2,0)</f>
        <v>37500</v>
      </c>
      <c r="C4" s="10"/>
      <c r="D4" s="10" t="s">
        <v>264</v>
      </c>
      <c r="E4" s="119">
        <v>37500</v>
      </c>
      <c r="F4" s="10"/>
    </row>
    <row r="5" spans="2:6" x14ac:dyDescent="0.45">
      <c r="B5" s="10">
        <f>VLOOKUP(D5,납부내역!B:C,2,0)</f>
        <v>57700</v>
      </c>
      <c r="C5" s="10"/>
      <c r="D5" s="10" t="s">
        <v>319</v>
      </c>
      <c r="E5" s="119">
        <v>57700</v>
      </c>
      <c r="F5" s="10"/>
    </row>
    <row r="6" spans="2:6" x14ac:dyDescent="0.45">
      <c r="B6" s="10">
        <f>VLOOKUP(D6,납부내역!B:C,2,0)</f>
        <v>9500</v>
      </c>
      <c r="C6" s="10"/>
      <c r="D6" s="10" t="s">
        <v>372</v>
      </c>
      <c r="E6" s="119">
        <v>9500</v>
      </c>
      <c r="F6" s="10"/>
    </row>
    <row r="7" spans="2:6" x14ac:dyDescent="0.45">
      <c r="B7" s="10">
        <f>VLOOKUP(D7,납부내역!B:C,2,0)</f>
        <v>75000</v>
      </c>
      <c r="C7" s="10"/>
      <c r="D7" s="10" t="s">
        <v>254</v>
      </c>
      <c r="E7" s="119">
        <v>75000</v>
      </c>
      <c r="F7" s="10"/>
    </row>
    <row r="8" spans="2:6" x14ac:dyDescent="0.45">
      <c r="B8" s="10">
        <f>VLOOKUP(D8,납부내역!B:C,2,0)</f>
        <v>56000</v>
      </c>
      <c r="C8" s="10"/>
      <c r="D8" s="10" t="s">
        <v>255</v>
      </c>
      <c r="E8" s="119">
        <v>56000</v>
      </c>
      <c r="F8" s="10"/>
    </row>
    <row r="9" spans="2:6" x14ac:dyDescent="0.45">
      <c r="B9" s="10">
        <f>VLOOKUP(D9,납부내역!B:C,2,0)</f>
        <v>36500</v>
      </c>
      <c r="C9" s="10"/>
      <c r="D9" s="10" t="s">
        <v>373</v>
      </c>
      <c r="E9" s="119">
        <v>36500</v>
      </c>
      <c r="F9" s="10"/>
    </row>
    <row r="10" spans="2:6" x14ac:dyDescent="0.45">
      <c r="B10" s="10">
        <f>VLOOKUP(D10,납부내역!B:C,2,0)</f>
        <v>2000</v>
      </c>
      <c r="C10" s="10"/>
      <c r="D10" s="10" t="s">
        <v>324</v>
      </c>
      <c r="E10" s="119">
        <v>2000</v>
      </c>
      <c r="F10" s="10"/>
    </row>
    <row r="11" spans="2:6" x14ac:dyDescent="0.45">
      <c r="B11" s="10">
        <f>VLOOKUP(D11,납부내역!B:C,2,0)</f>
        <v>23500</v>
      </c>
      <c r="C11" s="10"/>
      <c r="D11" s="10" t="s">
        <v>374</v>
      </c>
      <c r="E11" s="119">
        <v>23500</v>
      </c>
      <c r="F11" s="10"/>
    </row>
    <row r="12" spans="2:6" x14ac:dyDescent="0.45">
      <c r="B12" s="10">
        <f>VLOOKUP(D12,납부내역!B:C,2,0)</f>
        <v>12000</v>
      </c>
      <c r="C12" s="10"/>
      <c r="D12" s="10" t="s">
        <v>287</v>
      </c>
      <c r="E12" s="119">
        <v>12000</v>
      </c>
      <c r="F12" s="10"/>
    </row>
    <row r="13" spans="2:6" x14ac:dyDescent="0.45">
      <c r="B13" s="10">
        <f>VLOOKUP(D13,납부내역!B:C,2,0)</f>
        <v>67000</v>
      </c>
      <c r="C13" s="10"/>
      <c r="D13" s="10" t="s">
        <v>313</v>
      </c>
      <c r="E13" s="119">
        <v>67000</v>
      </c>
      <c r="F13" s="10"/>
    </row>
    <row r="14" spans="2:6" x14ac:dyDescent="0.45">
      <c r="B14" s="10">
        <f>VLOOKUP(D14,납부내역!B:C,2,0)</f>
        <v>9000</v>
      </c>
      <c r="C14" s="10"/>
      <c r="D14" s="10" t="s">
        <v>291</v>
      </c>
      <c r="E14" s="119">
        <v>9000</v>
      </c>
      <c r="F14" s="10"/>
    </row>
    <row r="15" spans="2:6" x14ac:dyDescent="0.45">
      <c r="B15" s="10">
        <f>VLOOKUP(D15,납부내역!B:C,2,0)</f>
        <v>19000</v>
      </c>
      <c r="C15" s="10"/>
      <c r="D15" s="10" t="s">
        <v>375</v>
      </c>
      <c r="E15" s="119">
        <v>19000</v>
      </c>
      <c r="F15" s="10"/>
    </row>
    <row r="16" spans="2:6" x14ac:dyDescent="0.45">
      <c r="B16" s="10">
        <f>VLOOKUP(D16,납부내역!B:C,2,0)</f>
        <v>27500</v>
      </c>
      <c r="C16" s="10"/>
      <c r="D16" s="10" t="s">
        <v>321</v>
      </c>
      <c r="E16" s="119">
        <v>27500</v>
      </c>
      <c r="F16" s="10"/>
    </row>
    <row r="17" spans="2:6" x14ac:dyDescent="0.45">
      <c r="B17" s="10">
        <f>VLOOKUP(D17,납부내역!B:C,2,0)</f>
        <v>25000</v>
      </c>
      <c r="C17" s="10"/>
      <c r="D17" s="10" t="s">
        <v>295</v>
      </c>
      <c r="E17" s="119">
        <v>25000</v>
      </c>
      <c r="F17" s="10"/>
    </row>
    <row r="18" spans="2:6" x14ac:dyDescent="0.45">
      <c r="B18" s="10">
        <f>VLOOKUP(D18,납부내역!B:C,2,0)</f>
        <v>67500</v>
      </c>
      <c r="C18" s="10"/>
      <c r="D18" s="10" t="s">
        <v>260</v>
      </c>
      <c r="E18" s="119">
        <v>67500</v>
      </c>
      <c r="F18" s="10"/>
    </row>
    <row r="19" spans="2:6" x14ac:dyDescent="0.45">
      <c r="B19" s="10">
        <f>VLOOKUP(D19,납부내역!B:C,2,0)</f>
        <v>57000</v>
      </c>
      <c r="C19" s="10"/>
      <c r="D19" s="10" t="s">
        <v>376</v>
      </c>
      <c r="E19" s="119">
        <v>57000</v>
      </c>
      <c r="F19" s="10"/>
    </row>
    <row r="20" spans="2:6" x14ac:dyDescent="0.45">
      <c r="B20" s="10">
        <f>VLOOKUP(D20,납부내역!B:C,2,0)</f>
        <v>36000</v>
      </c>
      <c r="C20" s="10"/>
      <c r="D20" s="10" t="s">
        <v>256</v>
      </c>
      <c r="E20" s="119">
        <v>36000</v>
      </c>
      <c r="F20" s="10"/>
    </row>
    <row r="21" spans="2:6" x14ac:dyDescent="0.45">
      <c r="B21" s="10">
        <f>VLOOKUP(D21,납부내역!B:C,2,0)</f>
        <v>24500</v>
      </c>
      <c r="C21" s="10"/>
      <c r="D21" s="10" t="s">
        <v>377</v>
      </c>
      <c r="E21" s="119">
        <v>24500</v>
      </c>
      <c r="F21" s="10"/>
    </row>
    <row r="22" spans="2:6" x14ac:dyDescent="0.45">
      <c r="B22" s="10">
        <f>VLOOKUP(D22,납부내역!B:C,2,0)</f>
        <v>188500</v>
      </c>
      <c r="C22" s="10"/>
      <c r="D22" s="10" t="s">
        <v>378</v>
      </c>
      <c r="E22" s="119">
        <v>188500</v>
      </c>
      <c r="F22" s="10"/>
    </row>
    <row r="23" spans="2:6" x14ac:dyDescent="0.45">
      <c r="B23" s="10">
        <f>VLOOKUP(D23,납부내역!B:C,2,0)</f>
        <v>27900</v>
      </c>
      <c r="C23" s="10"/>
      <c r="D23" s="10" t="s">
        <v>306</v>
      </c>
      <c r="E23" s="119">
        <v>27900</v>
      </c>
      <c r="F23" s="10"/>
    </row>
    <row r="24" spans="2:6" x14ac:dyDescent="0.45">
      <c r="B24" s="10">
        <f>VLOOKUP(D24,납부내역!B:C,2,0)</f>
        <v>79000</v>
      </c>
      <c r="C24" s="10"/>
      <c r="D24" s="10" t="s">
        <v>379</v>
      </c>
      <c r="E24" s="119">
        <v>79000</v>
      </c>
      <c r="F24" s="10"/>
    </row>
    <row r="25" spans="2:6" x14ac:dyDescent="0.45">
      <c r="B25" s="10" t="e">
        <f>VLOOKUP(D25,납부내역!B:C,2,0)</f>
        <v>#N/A</v>
      </c>
      <c r="C25" s="10"/>
      <c r="D25" s="10"/>
      <c r="E25" s="119"/>
      <c r="F25" s="10"/>
    </row>
    <row r="26" spans="2:6" x14ac:dyDescent="0.45">
      <c r="B26" s="10" t="e">
        <f>VLOOKUP(D26,납부내역!B:C,2,0)</f>
        <v>#N/A</v>
      </c>
      <c r="D26" s="10"/>
      <c r="E26" s="119"/>
    </row>
    <row r="27" spans="2:6" x14ac:dyDescent="0.45">
      <c r="B27" s="10" t="e">
        <f>VLOOKUP(D27,납부내역!B:C,2,0)</f>
        <v>#N/A</v>
      </c>
      <c r="D27" s="10"/>
      <c r="E27" s="119"/>
    </row>
    <row r="28" spans="2:6" x14ac:dyDescent="0.45">
      <c r="B28" s="10" t="e">
        <f>VLOOKUP(D28,납부내역!B:C,2,0)</f>
        <v>#N/A</v>
      </c>
      <c r="D28" s="10"/>
      <c r="E28" s="119"/>
    </row>
    <row r="29" spans="2:6" x14ac:dyDescent="0.45">
      <c r="B29" s="10" t="e">
        <f>VLOOKUP(D29,납부내역!B:C,2,0)</f>
        <v>#N/A</v>
      </c>
      <c r="D29" s="10"/>
      <c r="E29" s="119"/>
    </row>
    <row r="30" spans="2:6" x14ac:dyDescent="0.45">
      <c r="B30" s="10" t="e">
        <f>VLOOKUP(D30,납부내역!B:C,2,0)</f>
        <v>#N/A</v>
      </c>
      <c r="D30" s="10"/>
      <c r="E30" s="119"/>
    </row>
    <row r="31" spans="2:6" x14ac:dyDescent="0.45">
      <c r="B31" s="10" t="e">
        <f>VLOOKUP(D31,납부내역!B:C,2,0)</f>
        <v>#N/A</v>
      </c>
      <c r="D31" s="10"/>
      <c r="E31" s="119"/>
    </row>
    <row r="32" spans="2:6" x14ac:dyDescent="0.45">
      <c r="B32" s="10" t="e">
        <f>VLOOKUP(D32,납부내역!B:C,2,0)</f>
        <v>#N/A</v>
      </c>
      <c r="D32" s="10"/>
      <c r="E32" s="119"/>
    </row>
    <row r="33" spans="2:5" x14ac:dyDescent="0.45">
      <c r="B33" s="10" t="e">
        <f>VLOOKUP(D33,납부내역!B:C,2,0)</f>
        <v>#N/A</v>
      </c>
      <c r="D33" s="10"/>
      <c r="E33" s="119"/>
    </row>
    <row r="34" spans="2:5" x14ac:dyDescent="0.45">
      <c r="B34" s="10" t="e">
        <f>VLOOKUP(D34,납부내역!B:C,2,0)</f>
        <v>#N/A</v>
      </c>
      <c r="D34" s="10"/>
      <c r="E34" s="119"/>
    </row>
    <row r="35" spans="2:5" x14ac:dyDescent="0.45">
      <c r="B35" s="10" t="e">
        <f>VLOOKUP(D35,납부내역!B:C,2,0)</f>
        <v>#N/A</v>
      </c>
      <c r="D35" s="10"/>
      <c r="E35" s="119"/>
    </row>
    <row r="36" spans="2:5" x14ac:dyDescent="0.45">
      <c r="B36" s="10" t="e">
        <f>VLOOKUP(D36,납부내역!B:C,2,0)</f>
        <v>#N/A</v>
      </c>
      <c r="D36" s="10"/>
      <c r="E36" s="119"/>
    </row>
    <row r="37" spans="2:5" x14ac:dyDescent="0.45">
      <c r="B37" s="10" t="e">
        <f>VLOOKUP(D37,납부내역!B:C,2,0)</f>
        <v>#N/A</v>
      </c>
      <c r="D37" s="10"/>
      <c r="E37" s="119"/>
    </row>
    <row r="38" spans="2:5" x14ac:dyDescent="0.45">
      <c r="B38" s="10" t="e">
        <f>VLOOKUP(D38,납부내역!B:C,2,0)</f>
        <v>#N/A</v>
      </c>
    </row>
    <row r="39" spans="2:5" x14ac:dyDescent="0.45">
      <c r="B39" s="10" t="e">
        <f>VLOOKUP(D39,납부내역!B:C,2,0)</f>
        <v>#N/A</v>
      </c>
    </row>
    <row r="40" spans="2:5" x14ac:dyDescent="0.45">
      <c r="B40" s="10" t="e">
        <f>VLOOKUP(D40,납부내역!B:C,2,0)</f>
        <v>#N/A</v>
      </c>
    </row>
    <row r="41" spans="2:5" x14ac:dyDescent="0.45">
      <c r="B41" s="10" t="e">
        <f>VLOOKUP(D41,납부내역!B:C,2,0)</f>
        <v>#N/A</v>
      </c>
    </row>
    <row r="42" spans="2:5" x14ac:dyDescent="0.45">
      <c r="B42" s="10" t="e">
        <f>VLOOKUP(D42,납부내역!B:C,2,0)</f>
        <v>#N/A</v>
      </c>
    </row>
    <row r="43" spans="2:5" x14ac:dyDescent="0.45">
      <c r="B43" s="10" t="e">
        <f>VLOOKUP(D43,납부내역!B:C,2,0)</f>
        <v>#N/A</v>
      </c>
    </row>
    <row r="44" spans="2:5" x14ac:dyDescent="0.45">
      <c r="B44" s="10" t="e">
        <f>VLOOKUP(D44,납부내역!B:C,2,0)</f>
        <v>#N/A</v>
      </c>
    </row>
    <row r="45" spans="2:5" x14ac:dyDescent="0.45">
      <c r="B45" s="10" t="e">
        <f>VLOOKUP(D45,납부내역!B:C,2,0)</f>
        <v>#N/A</v>
      </c>
    </row>
    <row r="46" spans="2:5" x14ac:dyDescent="0.45">
      <c r="B46" s="10" t="e">
        <f>VLOOKUP(D46,납부내역!B:C,2,0)</f>
        <v>#N/A</v>
      </c>
    </row>
    <row r="47" spans="2:5" x14ac:dyDescent="0.45">
      <c r="B47" s="10" t="e">
        <f>VLOOKUP(D47,납부내역!B:C,2,0)</f>
        <v>#N/A</v>
      </c>
    </row>
    <row r="48" spans="2:5" x14ac:dyDescent="0.45">
      <c r="B48" s="10" t="e">
        <f>VLOOKUP(D48,납부내역!B:C,2,0)</f>
        <v>#N/A</v>
      </c>
    </row>
    <row r="49" spans="2:2" x14ac:dyDescent="0.45">
      <c r="B49" s="10" t="e">
        <f>VLOOKUP(D49,납부내역!B:C,2,0)</f>
        <v>#N/A</v>
      </c>
    </row>
    <row r="50" spans="2:2" x14ac:dyDescent="0.45">
      <c r="B50" s="10" t="e">
        <f>VLOOKUP(D50,납부내역!B:C,2,0)</f>
        <v>#N/A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A1"/>
  <sheetViews>
    <sheetView workbookViewId="0"/>
  </sheetViews>
  <sheetFormatPr defaultColWidth="8.83203125" defaultRowHeight="17" x14ac:dyDescent="0.4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메뉴</vt:lpstr>
      <vt:lpstr>정산</vt:lpstr>
      <vt:lpstr>회계보고</vt:lpstr>
      <vt:lpstr>알바정산</vt:lpstr>
      <vt:lpstr>납부내역</vt:lpstr>
      <vt:lpstr>납부_은행원본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완택 오</cp:lastModifiedBy>
  <cp:lastPrinted>2024-06-19T06:40:28Z</cp:lastPrinted>
  <dcterms:created xsi:type="dcterms:W3CDTF">2015-06-05T18:19:34Z</dcterms:created>
  <dcterms:modified xsi:type="dcterms:W3CDTF">2024-06-26T06:01:32Z</dcterms:modified>
</cp:coreProperties>
</file>