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workbookProtection workbookPassword="CC73" lockStructure="1"/>
  <bookViews>
    <workbookView xWindow="7920" yWindow="-15" windowWidth="12810" windowHeight="11970"/>
  </bookViews>
  <sheets>
    <sheet name="Pub Svc Info &amp; Instructions" sheetId="13" r:id="rId1"/>
    <sheet name="App &amp; Score Sheet" sheetId="2" r:id="rId2"/>
  </sheets>
  <definedNames>
    <definedName name="_xlnm.Print_Area" localSheetId="1">'App &amp; Score Sheet'!$A$1:$G$101</definedName>
    <definedName name="_xlnm.Print_Area" localSheetId="0">'Pub Svc Info &amp; Instructions'!$A$1:$G$28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101" i="2" l="1"/>
  <c r="F21" i="2" l="1"/>
  <c r="F89" i="2" l="1"/>
  <c r="F88" i="2"/>
  <c r="F87" i="2"/>
  <c r="F85" i="2"/>
  <c r="F84" i="2"/>
  <c r="F83" i="2"/>
  <c r="F81" i="2"/>
  <c r="F80" i="2"/>
  <c r="F79" i="2"/>
  <c r="F77" i="2"/>
  <c r="F76" i="2"/>
  <c r="F75" i="2"/>
  <c r="F73" i="2"/>
  <c r="F72" i="2"/>
  <c r="F71" i="2"/>
  <c r="F69" i="2"/>
  <c r="F68" i="2"/>
  <c r="F67" i="2"/>
  <c r="F65" i="2"/>
  <c r="F64" i="2"/>
  <c r="F63" i="2"/>
  <c r="F61" i="2"/>
  <c r="F60" i="2"/>
  <c r="F59" i="2"/>
  <c r="F55" i="2"/>
  <c r="F54" i="2"/>
  <c r="F53" i="2"/>
  <c r="F49" i="2"/>
  <c r="F47" i="2"/>
  <c r="F45" i="2"/>
  <c r="F44" i="2"/>
  <c r="F43" i="2"/>
  <c r="F42" i="2"/>
  <c r="F41" i="2"/>
  <c r="F40" i="2"/>
  <c r="F39" i="2"/>
  <c r="F38" i="2"/>
  <c r="F34" i="2"/>
  <c r="F35" i="2"/>
  <c r="F31" i="2"/>
  <c r="F30" i="2"/>
  <c r="F29" i="2"/>
  <c r="F26" i="2"/>
  <c r="F25" i="2"/>
  <c r="F24" i="2"/>
  <c r="F23" i="2"/>
  <c r="F22" i="2"/>
  <c r="F20" i="2"/>
  <c r="F19" i="2"/>
  <c r="F16" i="2"/>
  <c r="F14" i="2" l="1"/>
  <c r="F92" i="2" l="1"/>
</calcChain>
</file>

<file path=xl/sharedStrings.xml><?xml version="1.0" encoding="utf-8"?>
<sst xmlns="http://schemas.openxmlformats.org/spreadsheetml/2006/main" count="232" uniqueCount="124">
  <si>
    <t>1.</t>
  </si>
  <si>
    <t>2.</t>
  </si>
  <si>
    <t>3.</t>
  </si>
  <si>
    <t>4.</t>
  </si>
  <si>
    <t>5.</t>
  </si>
  <si>
    <t>6.</t>
  </si>
  <si>
    <t>7.</t>
  </si>
  <si>
    <t>8.</t>
  </si>
  <si>
    <t>9.</t>
  </si>
  <si>
    <t>Excellent</t>
  </si>
  <si>
    <t>= 50 pts</t>
  </si>
  <si>
    <t>Good</t>
  </si>
  <si>
    <t>Fair</t>
  </si>
  <si>
    <t>= 25 pts</t>
  </si>
  <si>
    <t>= 10 pts</t>
  </si>
  <si>
    <t>Official Application Information and Instructions</t>
  </si>
  <si>
    <t>Instructions:</t>
  </si>
  <si>
    <t>Due date:</t>
  </si>
  <si>
    <t xml:space="preserve">• Documentation must accompany the application. </t>
  </si>
  <si>
    <t>• All documentation requirements are listed in the box(es) below each criterion.</t>
  </si>
  <si>
    <t>• Documentation must be organized in the submission to follow the order of the application.</t>
  </si>
  <si>
    <t xml:space="preserve">• The timeframe for the award criteria is April 1 through March 31, unless otherwise stated. </t>
  </si>
  <si>
    <t>• Make a copy of everything you submit for your own records.</t>
  </si>
  <si>
    <t>• Submissions received without an official application will be disqualified.</t>
  </si>
  <si>
    <t xml:space="preserve">• Applications received after the posted due date will not be considered. </t>
  </si>
  <si>
    <r>
      <t>Bonus Points: (</t>
    </r>
    <r>
      <rPr>
        <b/>
        <i/>
        <sz val="14"/>
        <rFont val="Arial"/>
        <family val="2"/>
      </rPr>
      <t>Scored by NAHU Awards Committee</t>
    </r>
    <r>
      <rPr>
        <b/>
        <sz val="14"/>
        <rFont val="Arial"/>
        <family val="2"/>
      </rPr>
      <t>)</t>
    </r>
  </si>
  <si>
    <r>
      <t xml:space="preserve">THE DEADLINE FOR RECEIPT OF THE APPLICATION AND ALL ITS SUPPORTING DOCUMENTATION, REGARDLESS OF DELIVERY METHOD, IS </t>
    </r>
    <r>
      <rPr>
        <b/>
        <sz val="12"/>
        <color rgb="FFFF0000"/>
        <rFont val="Arial"/>
        <family val="2"/>
      </rPr>
      <t>APRIL 5</t>
    </r>
    <r>
      <rPr>
        <b/>
        <sz val="12"/>
        <color theme="1"/>
        <rFont val="Arial"/>
        <family val="2"/>
      </rPr>
      <t>.</t>
    </r>
  </si>
  <si>
    <t>10.</t>
  </si>
  <si>
    <t>(max 25 pts)</t>
  </si>
  <si>
    <t>(max 50 pts)</t>
  </si>
  <si>
    <t>x 10 pts =</t>
  </si>
  <si>
    <t>(max 40 pts)</t>
  </si>
  <si>
    <t>(max 100 pts)</t>
  </si>
  <si>
    <t>x 20 pts =</t>
  </si>
  <si>
    <t>Questions?</t>
  </si>
  <si>
    <t>Contact your regional Awards chair.</t>
  </si>
  <si>
    <t>1 x 25 pts =</t>
  </si>
  <si>
    <t>(max 75 pts)</t>
  </si>
  <si>
    <t>1 x 50 pts =</t>
  </si>
  <si>
    <r>
      <rPr>
        <b/>
        <sz val="12"/>
        <color theme="1"/>
        <rFont val="Arial"/>
        <family val="2"/>
      </rPr>
      <t>Description:</t>
    </r>
    <r>
      <rPr>
        <sz val="12"/>
        <color theme="1"/>
        <rFont val="Arial"/>
        <family val="2"/>
      </rPr>
      <t xml:space="preserve"> The William F. Flood Public Service Award is presented to one state and local chapter that excels in public service activities during the period of April 1 through March 31.</t>
    </r>
  </si>
  <si>
    <t>Project title:</t>
  </si>
  <si>
    <t>Project objective/goal:</t>
  </si>
  <si>
    <t xml:space="preserve">Did a Public Service Committee or Task Force plan this project? </t>
  </si>
  <si>
    <t>1 x 75 pts =</t>
  </si>
  <si>
    <t xml:space="preserve">• Select a single public service project to highlight in your submission to the Awards Committee. </t>
  </si>
  <si>
    <t>• Project that requires physical participation by the membership vs. a project where the goal is a money donation to a particular organization.</t>
  </si>
  <si>
    <t>• Include a brief narrative (no more than one page) about your project, including:
     o A description of the project
     o The benefactor of your project
     o The type of community service
     o Your association’s goals and objectives, 
     o The final outcome of the project.</t>
  </si>
  <si>
    <t>BRAG A LITTLE!! Pictures will help to convey your story, but be sure to include captions for the pictures (include the date(s), identify the people in the picture, location and/or what the picture is documenting). (Note: The pictures do not have to be “published pictures” as indicated in other award submissions.)</t>
  </si>
  <si>
    <t>• Documentation with at least two of the following:
     o A list of committee members
     o Minutes from the committee meetings
     o Agenda’s detailing the work completed and who participated,
     o Board minutes showing committee reports to the board</t>
  </si>
  <si>
    <t xml:space="preserve">Were chapter members surveyed for new project ideas or an evaluation of past projects made to obtain feedback and additional suggestions? </t>
  </si>
  <si>
    <r>
      <t xml:space="preserve">• Document with </t>
    </r>
    <r>
      <rPr>
        <b/>
        <sz val="10"/>
        <rFont val="Arial"/>
        <family val="2"/>
      </rPr>
      <t>at least two</t>
    </r>
    <r>
      <rPr>
        <sz val="10"/>
        <rFont val="Arial"/>
        <family val="2"/>
      </rPr>
      <t xml:space="preserve"> of the following:
     o A copy of your Public Service survey
     o Feedback form
     o A summary of the survey results
     o Board minutes stating the survey was done
     o Public Service committee reports</t>
    </r>
  </si>
  <si>
    <t>How were chapter members and/or the public notified?</t>
  </si>
  <si>
    <t xml:space="preserve">        Chapter Newsletter</t>
  </si>
  <si>
    <t xml:space="preserve">        Monthly meeting announcement</t>
  </si>
  <si>
    <t xml:space="preserve">        Website </t>
  </si>
  <si>
    <t xml:space="preserve">        Email</t>
  </si>
  <si>
    <t xml:space="preserve">        New member orientation</t>
  </si>
  <si>
    <t xml:space="preserve">        Press release or press hit</t>
  </si>
  <si>
    <t xml:space="preserve">        Newspaper announcement or article</t>
  </si>
  <si>
    <t xml:space="preserve">        Invitation sent to the benefiting organization</t>
  </si>
  <si>
    <t>1 x 10 pts =</t>
  </si>
  <si>
    <t>(max 10 pts)</t>
  </si>
  <si>
    <t>How long did the committee work on this project?</t>
  </si>
  <si>
    <t xml:space="preserve">        6+ months</t>
  </si>
  <si>
    <t xml:space="preserve">        3 - 5 months</t>
  </si>
  <si>
    <t xml:space="preserve">        1 - 2 months </t>
  </si>
  <si>
    <t>• Document whether the project is an independent chapter project or a joint project by submitting board meeting minutes, committee reports, agendas, emails, etc.</t>
  </si>
  <si>
    <r>
      <t xml:space="preserve">• Document with </t>
    </r>
    <r>
      <rPr>
        <b/>
        <sz val="10"/>
        <rFont val="Arial"/>
        <family val="2"/>
      </rPr>
      <t>at least two</t>
    </r>
    <r>
      <rPr>
        <sz val="10"/>
        <rFont val="Arial"/>
        <family val="2"/>
      </rPr>
      <t xml:space="preserve"> of the following, including dates:
     o Agendas
     o Board meeting minutes
     o Committee reports
     o Strategic planning meeting minutes
     o Emails</t>
    </r>
  </si>
  <si>
    <t xml:space="preserve">       As an independent chapter function</t>
  </si>
  <si>
    <t xml:space="preserve">       In conjunction with another chapter</t>
  </si>
  <si>
    <t>Number of chapter members participating in the project</t>
  </si>
  <si>
    <t xml:space="preserve">        State Chapter: 1-100 members</t>
  </si>
  <si>
    <t xml:space="preserve">        State Chapter: 101-250 members</t>
  </si>
  <si>
    <t xml:space="preserve">        State Chapter: 251-500 members</t>
  </si>
  <si>
    <t xml:space="preserve">        State Chapter: 500+ members</t>
  </si>
  <si>
    <t xml:space="preserve">        Local Chapter: 1-50 members</t>
  </si>
  <si>
    <t xml:space="preserve">        Local Chapter: 51-100 members</t>
  </si>
  <si>
    <t xml:space="preserve">        Local Chapter: 101-175 members</t>
  </si>
  <si>
    <t xml:space="preserve">        Local Chapter: 176+ members</t>
  </si>
  <si>
    <t>(max 200 pts)</t>
  </si>
  <si>
    <t>x 17 pts =</t>
  </si>
  <si>
    <t>x 14 pts =</t>
  </si>
  <si>
    <r>
      <t>• Provide</t>
    </r>
    <r>
      <rPr>
        <b/>
        <sz val="10"/>
        <rFont val="Arial"/>
        <family val="2"/>
      </rPr>
      <t xml:space="preserve"> at least two </t>
    </r>
    <r>
      <rPr>
        <sz val="10"/>
        <rFont val="Arial"/>
        <family val="2"/>
      </rPr>
      <t>of the following:
     o A list of committee members attendance identifying the names of members at or working the event
     o A list of contributing members
     o Summary of survey indicating number of responses received.</t>
    </r>
  </si>
  <si>
    <t>Did the project get any media coverage?</t>
  </si>
  <si>
    <r>
      <t xml:space="preserve">• Document with </t>
    </r>
    <r>
      <rPr>
        <b/>
        <sz val="10"/>
        <color rgb="FF000000"/>
        <rFont val="Arial"/>
        <family val="2"/>
      </rPr>
      <t>at least two</t>
    </r>
    <r>
      <rPr>
        <sz val="10"/>
        <color rgb="FF000000"/>
        <rFont val="Arial"/>
        <family val="2"/>
      </rPr>
      <t xml:space="preserve"> of the following:
    o Press releases
     o Press hits
     o Newspaper and newsletter articles
     o Promotional activity via mail, emails, websites, etc</t>
    </r>
  </si>
  <si>
    <t>Did the project get any formal recognition or special presentation?</t>
  </si>
  <si>
    <t>1 x 40 pts =</t>
  </si>
  <si>
    <r>
      <t xml:space="preserve">• Document with </t>
    </r>
    <r>
      <rPr>
        <b/>
        <sz val="10"/>
        <color rgb="FF000000"/>
        <rFont val="Arial"/>
        <family val="2"/>
      </rPr>
      <t>at least two</t>
    </r>
    <r>
      <rPr>
        <sz val="10"/>
        <color rgb="FF000000"/>
        <rFont val="Arial"/>
        <family val="2"/>
      </rPr>
      <t xml:space="preserve"> of the following:
     o Copies of thank you letters
     o Pictures of the event/ceremony, pictures of plaques or awards given or received  
     o Agendas
     o Board meeting minutes listing the formal presentation
     o Newspaper articles, newsletter reports, etc.</t>
    </r>
  </si>
  <si>
    <t>List other public service projects the chapter participated in during the awards year.</t>
  </si>
  <si>
    <t>Name of the Beneficiary Organization</t>
  </si>
  <si>
    <t>1)</t>
  </si>
  <si>
    <t>2)</t>
  </si>
  <si>
    <t>3)</t>
  </si>
  <si>
    <r>
      <t xml:space="preserve">• This section is for additional projects that are primarily monetary donations made to community service/charitable organizations. 
• Documentation </t>
    </r>
    <r>
      <rPr>
        <u/>
        <sz val="10"/>
        <rFont val="Arial"/>
        <family val="2"/>
      </rPr>
      <t>for each additional project must be submitted</t>
    </r>
    <r>
      <rPr>
        <sz val="10"/>
        <rFont val="Arial"/>
        <family val="2"/>
      </rPr>
      <t xml:space="preserve"> by providing </t>
    </r>
    <r>
      <rPr>
        <b/>
        <sz val="10"/>
        <rFont val="Arial"/>
        <family val="2"/>
      </rPr>
      <t xml:space="preserve">at least two </t>
    </r>
    <r>
      <rPr>
        <sz val="10"/>
        <rFont val="Arial"/>
        <family val="2"/>
      </rPr>
      <t>of the following:
     o Board minutes
     o Committee reports
     o Announcements made to membership (meeting agendas, newsletters, email flyers)
• Documentation of monetary amounts would include thank you letters from the beneficiary organization listing the monetary amount, signed letter of transmittal from the chapter president stating the amount, treasurer reports, copies of checks and newsletter articles, etc.</t>
    </r>
  </si>
  <si>
    <t>Total net amount of money actually contributed to the beneficiary organization from ALL public service projects.</t>
  </si>
  <si>
    <t>1 x 200 pts =</t>
  </si>
  <si>
    <t xml:space="preserve">          - $2,500+</t>
  </si>
  <si>
    <t xml:space="preserve">          - $1,000 - $2,499</t>
  </si>
  <si>
    <t xml:space="preserve">          - $500 - $999</t>
  </si>
  <si>
    <t>1 x 100 pts =</t>
  </si>
  <si>
    <t xml:space="preserve">          - $5,000+</t>
  </si>
  <si>
    <t xml:space="preserve">          - $1,000 - $4,999</t>
  </si>
  <si>
    <t xml:space="preserve">          - $7,500+</t>
  </si>
  <si>
    <t xml:space="preserve">          - $5,000 - $7,499</t>
  </si>
  <si>
    <t xml:space="preserve">          - $10,000+</t>
  </si>
  <si>
    <t xml:space="preserve">          - $5,000 - $9,999</t>
  </si>
  <si>
    <r>
      <t xml:space="preserve">• Provide </t>
    </r>
    <r>
      <rPr>
        <b/>
        <sz val="10"/>
        <color rgb="FF000000"/>
        <rFont val="Arial"/>
        <family val="2"/>
      </rPr>
      <t>at least two</t>
    </r>
    <r>
      <rPr>
        <sz val="10"/>
        <color rgb="FF000000"/>
        <rFont val="Arial"/>
        <family val="2"/>
      </rPr>
      <t xml:space="preserve"> of the following:
     o Treasurer reports
     o Project financial reports
     o Promotional ceremony agendas
     o Media coverage
     o Newsletter articles
     o Canceled checks
     o Thank you letters from the organization(s)</t>
    </r>
  </si>
  <si>
    <t>1 x 15 pts =</t>
  </si>
  <si>
    <t>(max 15 pts)</t>
  </si>
  <si>
    <r>
      <t xml:space="preserve">• Document with </t>
    </r>
    <r>
      <rPr>
        <b/>
        <sz val="10"/>
        <rFont val="Arial"/>
        <family val="2"/>
      </rPr>
      <t>at least two</t>
    </r>
    <r>
      <rPr>
        <sz val="10"/>
        <rFont val="Arial"/>
        <family val="2"/>
      </rPr>
      <t xml:space="preserve"> of the following:
     o Announcements made to the membership. 
     o Copies of chapter newsletter
     o Monthly meeting announcements
     o Website page
    o New member orientation program and/or handouts
     o Save the date cards and/or invitations mailed
     o Invitation mailed to the organization being spotlighted by the project
     o Relevant press releases or press hits, newspaper announcement or articles. 
• Make sure you indicate the date each announcement was made and how it was circulated.</t>
    </r>
  </si>
  <si>
    <r>
      <t xml:space="preserve">The project was conducted: </t>
    </r>
    <r>
      <rPr>
        <b/>
        <i/>
        <sz val="12"/>
        <rFont val="Arial"/>
        <family val="2"/>
      </rPr>
      <t>(select one)</t>
    </r>
  </si>
  <si>
    <t>SUB-TOTAL (Possible 1055)</t>
  </si>
  <si>
    <t>Application Form &amp; Score Sheet</t>
  </si>
  <si>
    <t>Chapter's Name:</t>
  </si>
  <si>
    <t>Submitter's Name:</t>
  </si>
  <si>
    <t>Submitter's Phone &amp; Email:</t>
  </si>
  <si>
    <t>Organization of documentation</t>
  </si>
  <si>
    <t>2020 NAHU PUBLIC SERVICE AWARD</t>
  </si>
  <si>
    <t xml:space="preserve">• The official application must be completed, including the scoring for all items. </t>
  </si>
  <si>
    <r>
      <t xml:space="preserve">• </t>
    </r>
    <r>
      <rPr>
        <b/>
        <sz val="12"/>
        <rFont val="Arial"/>
        <family val="2"/>
      </rPr>
      <t>Enter scores in the blue boxes</t>
    </r>
    <r>
      <rPr>
        <sz val="12"/>
        <rFont val="Arial"/>
        <family val="2"/>
      </rPr>
      <t>, everything else will auto-populate.</t>
    </r>
  </si>
  <si>
    <t>• Criteria verified by NAHU can be seen on NAHU's website in the "Awards" section.</t>
  </si>
  <si>
    <r>
      <t xml:space="preserve">   • Submit applications to </t>
    </r>
    <r>
      <rPr>
        <b/>
        <sz val="12"/>
        <rFont val="Arial"/>
        <family val="2"/>
      </rPr>
      <t>AWARDS@NAHU.ORG</t>
    </r>
    <r>
      <rPr>
        <sz val="12"/>
        <rFont val="Arial"/>
        <family val="2"/>
      </rPr>
      <t xml:space="preserve"> via Dropbox or other fileshare program. </t>
    </r>
  </si>
  <si>
    <t xml:space="preserve"> Please do not complete this section.</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</si>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</sst>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ont>
    <font>
      <sz val="10"/>
      <name val="Arial"/>
      <family val="2"/>
    </font>
    <font>
      <b/>
      <sz val="12"/>
      <name val="Arial"/>
      <family val="2"/>
    </font>
    <font>
      <sz val="12"/>
      <name val="Arial"/>
      <family val="2"/>
    </font>
    <font>
      <b/>
      <sz val="14"/>
      <name val="Arial"/>
      <family val="2"/>
    </font>
    <font>
      <b/>
      <sz val="12"/>
      <color indexed="18"/>
      <name val="Arial"/>
      <family val="2"/>
    </font>
    <font>
      <sz val="8"/>
      <name val="Arial"/>
      <family val="2"/>
    </font>
    <font>
      <u/>
      <sz val="10"/>
      <color indexed="12"/>
      <name val="Arial"/>
      <family val="2"/>
    </font>
    <font>
      <u/>
      <sz val="12"/>
      <color indexed="12"/>
      <name val="Arial"/>
      <family val="2"/>
    </font>
    <font>
      <sz val="10"/>
      <name val="Arial"/>
      <family val="2"/>
    </font>
    <font>
      <b/>
      <i/>
      <sz val="12"/>
      <name val="Arial"/>
      <family val="2"/>
    </font>
    <font>
      <sz val="10"/>
      <name val="Arial"/>
      <family val="2"/>
    </font>
    <font>
      <u/>
      <sz val="10"/>
      <color indexed="12"/>
      <name val="Arial"/>
      <family val="2"/>
    </font>
    <font>
      <sz val="11"/>
      <color theme="1"/>
      <name val="Calibri"/>
      <family val="2"/>
      <scheme val="minor"/>
    </font>
    <font>
      <b/>
      <sz val="10"/>
      <name val="Arial"/>
      <family val="2"/>
    </font>
    <font>
      <u/>
      <sz val="10"/>
      <color theme="11"/>
      <name val="Arial"/>
      <family val="2"/>
    </font>
    <font>
      <b/>
      <sz val="12"/>
      <color rgb="FFFF0000"/>
      <name val="Arial"/>
      <family val="2"/>
    </font>
    <font>
      <b/>
      <sz val="18"/>
      <color indexed="18"/>
      <name val="Arial"/>
      <family val="2"/>
    </font>
    <font>
      <b/>
      <i/>
      <sz val="14"/>
      <name val="Arial"/>
      <family val="2"/>
    </font>
    <font>
      <b/>
      <u/>
      <sz val="14"/>
      <name val="Arial"/>
      <family val="2"/>
    </font>
    <font>
      <u/>
      <sz val="12"/>
      <color theme="1"/>
      <name val="Arial"/>
      <family val="2"/>
    </font>
    <font>
      <sz val="12"/>
      <color theme="1"/>
      <name val="Arial"/>
      <family val="2"/>
    </font>
    <font>
      <b/>
      <u/>
      <sz val="12"/>
      <color theme="1"/>
      <name val="Arial"/>
      <family val="2"/>
    </font>
    <font>
      <b/>
      <sz val="12"/>
      <color theme="1"/>
      <name val="Arial"/>
      <family val="2"/>
    </font>
    <font>
      <sz val="10"/>
      <color rgb="FF000000"/>
      <name val="Arial"/>
      <family val="2"/>
    </font>
    <font>
      <b/>
      <u/>
      <sz val="12"/>
      <name val="Arial"/>
      <family val="2"/>
    </font>
    <font>
      <sz val="12"/>
      <color rgb="FF000000"/>
      <name val="Arial"/>
      <family val="2"/>
    </font>
    <font>
      <b/>
      <sz val="10"/>
      <color rgb="FF000000"/>
      <name val="Arial"/>
      <family val="2"/>
    </font>
    <font>
      <u/>
      <sz val="10"/>
      <name val="Arial"/>
      <family val="2"/>
    </font>
  </fonts>
  <fills count="5">
    <fill>
      <patternFill patternType="none"/>
    </fill>
    <fill>
      <patternFill patternType="gray125"/>
    </fill>
    <fill>
      <patternFill patternType="solid">
        <fgColor rgb="FFCCFFFF"/>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indexed="64"/>
      </bottom>
      <diagonal/>
    </border>
    <border>
      <left style="thin">
        <color indexed="64"/>
      </left>
      <right/>
      <top/>
      <bottom style="thin">
        <color auto="1"/>
      </bottom>
      <diagonal/>
    </border>
  </borders>
  <cellStyleXfs count="11">
    <xf numFmtId="0" fontId="0" fillId="0" borderId="0"/>
    <xf numFmtId="0" fontId="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1" fillId="0" borderId="0"/>
    <xf numFmtId="0" fontId="9" fillId="0" borderId="0"/>
    <xf numFmtId="0" fontId="13" fillId="0" borderId="0"/>
    <xf numFmtId="9" fontId="11" fillId="0" borderId="0" applyFont="0" applyFill="0" applyBorder="0" applyAlignment="0" applyProtection="0"/>
    <xf numFmtId="9" fontId="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89">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xf numFmtId="1" fontId="2" fillId="0" borderId="0" xfId="0" applyNumberFormat="1" applyFont="1" applyAlignment="1">
      <alignment horizontal="center"/>
    </xf>
    <xf numFmtId="1" fontId="2" fillId="0" borderId="1" xfId="0" applyNumberFormat="1" applyFont="1" applyBorder="1" applyAlignment="1">
      <alignment horizontal="center"/>
    </xf>
    <xf numFmtId="1" fontId="2" fillId="0" borderId="0" xfId="0" applyNumberFormat="1" applyFont="1" applyBorder="1" applyAlignment="1">
      <alignment horizontal="center"/>
    </xf>
    <xf numFmtId="0" fontId="2" fillId="0" borderId="0" xfId="0" applyFont="1" applyAlignment="1">
      <alignment horizontal="right"/>
    </xf>
    <xf numFmtId="0" fontId="2" fillId="0" borderId="0" xfId="0" applyFont="1" applyBorder="1" applyAlignment="1">
      <alignment horizontal="center"/>
    </xf>
    <xf numFmtId="0" fontId="2" fillId="0" borderId="0" xfId="0" applyFont="1" applyAlignment="1">
      <alignment horizontal="center"/>
    </xf>
    <xf numFmtId="0" fontId="2" fillId="0" borderId="0" xfId="0" quotePrefix="1" applyFont="1"/>
    <xf numFmtId="0" fontId="0" fillId="0" borderId="0" xfId="0" applyFont="1" applyBorder="1" applyAlignment="1">
      <alignment horizontal="left" wrapText="1"/>
    </xf>
    <xf numFmtId="1" fontId="2" fillId="0" borderId="3" xfId="0" applyNumberFormat="1" applyFont="1" applyBorder="1" applyAlignment="1">
      <alignment horizontal="center"/>
    </xf>
    <xf numFmtId="1" fontId="2" fillId="0" borderId="0" xfId="0" applyNumberFormat="1" applyFont="1" applyFill="1" applyBorder="1" applyAlignment="1" applyProtection="1">
      <alignment horizontal="center"/>
      <protection locked="0"/>
    </xf>
    <xf numFmtId="0" fontId="2" fillId="0" borderId="0" xfId="0" applyFont="1" applyFill="1"/>
    <xf numFmtId="0" fontId="3" fillId="0" borderId="0" xfId="0" applyFont="1" applyAlignment="1">
      <alignment horizontal="center"/>
    </xf>
    <xf numFmtId="0" fontId="3" fillId="0" borderId="0" xfId="0" applyFont="1"/>
    <xf numFmtId="0" fontId="2" fillId="0" borderId="0" xfId="0" quotePrefix="1" applyFont="1" applyBorder="1"/>
    <xf numFmtId="0" fontId="2" fillId="0" borderId="0" xfId="0" applyFont="1" applyBorder="1"/>
    <xf numFmtId="0" fontId="2" fillId="0" borderId="0" xfId="0" applyFont="1" applyAlignment="1">
      <alignment horizontal="left" indent="5"/>
    </xf>
    <xf numFmtId="1" fontId="2" fillId="0" borderId="0" xfId="0" applyNumberFormat="1" applyFont="1" applyFill="1" applyBorder="1" applyAlignment="1">
      <alignment horizontal="center"/>
    </xf>
    <xf numFmtId="0" fontId="2" fillId="0" borderId="0" xfId="0" applyFont="1" applyBorder="1" applyAlignment="1">
      <alignment horizontal="right"/>
    </xf>
    <xf numFmtId="0" fontId="2" fillId="0" borderId="0" xfId="0" applyFont="1" applyAlignment="1">
      <alignment vertical="center"/>
    </xf>
    <xf numFmtId="0" fontId="0" fillId="0" borderId="0" xfId="0" applyAlignment="1">
      <alignment horizontal="left"/>
    </xf>
    <xf numFmtId="0" fontId="0" fillId="0" borderId="0" xfId="0" applyAlignment="1">
      <alignment vertical="center"/>
    </xf>
    <xf numFmtId="0" fontId="0" fillId="0" borderId="0" xfId="0" applyAlignment="1">
      <alignment horizontal="left" vertical="top"/>
    </xf>
    <xf numFmtId="0" fontId="22" fillId="0" borderId="0" xfId="0" applyFont="1"/>
    <xf numFmtId="0" fontId="0" fillId="0" borderId="0" xfId="0" applyAlignment="1">
      <alignment vertical="top"/>
    </xf>
    <xf numFmtId="0" fontId="0" fillId="0" borderId="0" xfId="0" applyAlignment="1">
      <alignment horizontal="left" vertical="center"/>
    </xf>
    <xf numFmtId="0" fontId="20" fillId="0" borderId="0" xfId="0" applyFont="1" applyAlignment="1">
      <alignment horizontal="left" vertical="center" wrapText="1"/>
    </xf>
    <xf numFmtId="0" fontId="0" fillId="0" borderId="0" xfId="0" applyAlignment="1">
      <alignment vertical="top" wrapText="1"/>
    </xf>
    <xf numFmtId="0" fontId="2" fillId="0" borderId="0" xfId="0" applyFont="1" applyAlignment="1">
      <alignment horizontal="center"/>
    </xf>
    <xf numFmtId="0" fontId="19" fillId="0" borderId="0" xfId="0" applyFont="1" applyAlignment="1">
      <alignment horizontal="center" vertical="center"/>
    </xf>
    <xf numFmtId="0" fontId="0" fillId="0" borderId="0" xfId="0" applyAlignment="1">
      <alignment vertical="center" wrapText="1"/>
    </xf>
    <xf numFmtId="0" fontId="1" fillId="0" borderId="3" xfId="0" applyFont="1" applyBorder="1" applyAlignment="1">
      <alignment wrapText="1"/>
    </xf>
    <xf numFmtId="0" fontId="1" fillId="0" borderId="3" xfId="0" applyFont="1" applyBorder="1" applyAlignment="1">
      <alignment vertical="top" wrapText="1"/>
    </xf>
    <xf numFmtId="0" fontId="0" fillId="0" borderId="0" xfId="0" applyAlignment="1">
      <alignment wrapText="1"/>
    </xf>
    <xf numFmtId="1" fontId="2" fillId="2" borderId="3" xfId="0" applyNumberFormat="1" applyFont="1" applyFill="1" applyBorder="1" applyAlignment="1" applyProtection="1">
      <alignment horizontal="center"/>
      <protection locked="0"/>
    </xf>
    <xf numFmtId="0" fontId="17" fillId="0" borderId="0" xfId="0" applyFont="1" applyAlignment="1">
      <alignment vertical="center"/>
    </xf>
    <xf numFmtId="0" fontId="19" fillId="0" borderId="0" xfId="0" applyFont="1" applyAlignment="1">
      <alignment vertical="center"/>
    </xf>
    <xf numFmtId="0" fontId="20" fillId="0" borderId="0" xfId="0" applyFont="1" applyAlignment="1">
      <alignment vertical="center" wrapText="1"/>
    </xf>
    <xf numFmtId="0" fontId="23" fillId="0" borderId="0" xfId="0" applyFont="1" applyAlignment="1">
      <alignment vertical="top" wrapText="1"/>
    </xf>
    <xf numFmtId="0" fontId="2" fillId="0" borderId="0" xfId="0" quotePrefix="1" applyFont="1" applyAlignment="1">
      <alignment horizontal="right"/>
    </xf>
    <xf numFmtId="0" fontId="0" fillId="0" borderId="0" xfId="0" quotePrefix="1" applyAlignment="1">
      <alignment horizontal="right"/>
    </xf>
    <xf numFmtId="0" fontId="2" fillId="0" borderId="0" xfId="0" applyFont="1" applyAlignment="1">
      <alignment horizontal="left" wrapText="1"/>
    </xf>
    <xf numFmtId="0" fontId="2" fillId="0" borderId="0" xfId="0" quotePrefix="1" applyFont="1" applyAlignment="1">
      <alignment horizontal="right" vertical="top"/>
    </xf>
    <xf numFmtId="0" fontId="2" fillId="0" borderId="0" xfId="0" applyFont="1" applyFill="1" applyBorder="1" applyAlignment="1">
      <alignment horizontal="right"/>
    </xf>
    <xf numFmtId="0" fontId="17" fillId="0" borderId="0" xfId="0" applyFont="1" applyAlignment="1">
      <alignment horizontal="center" vertical="center"/>
    </xf>
    <xf numFmtId="0" fontId="25" fillId="0" borderId="0" xfId="0" applyFont="1"/>
    <xf numFmtId="0" fontId="8" fillId="0" borderId="0" xfId="1" applyFont="1" applyAlignment="1" applyProtection="1"/>
    <xf numFmtId="0" fontId="24" fillId="0" borderId="3" xfId="0" applyFont="1" applyBorder="1" applyAlignment="1">
      <alignment wrapText="1"/>
    </xf>
    <xf numFmtId="0" fontId="1" fillId="0" borderId="0" xfId="0" applyFont="1" applyAlignment="1">
      <alignment vertical="center"/>
    </xf>
    <xf numFmtId="0" fontId="1" fillId="0" borderId="3" xfId="0" applyFont="1" applyBorder="1" applyAlignment="1">
      <alignment vertical="center" wrapText="1"/>
    </xf>
    <xf numFmtId="0" fontId="24" fillId="0" borderId="3" xfId="0" applyFont="1" applyBorder="1" applyAlignment="1">
      <alignment vertical="center" wrapText="1"/>
    </xf>
    <xf numFmtId="0" fontId="2" fillId="0" borderId="0" xfId="0" applyFont="1" applyAlignment="1">
      <alignment horizontal="center" wrapText="1"/>
    </xf>
    <xf numFmtId="1" fontId="2" fillId="2" borderId="6" xfId="0" applyNumberFormat="1" applyFont="1" applyFill="1" applyBorder="1" applyAlignment="1" applyProtection="1">
      <alignment horizontal="left"/>
      <protection locked="0"/>
    </xf>
    <xf numFmtId="1" fontId="2" fillId="2" borderId="5" xfId="0" applyNumberFormat="1" applyFont="1" applyFill="1" applyBorder="1" applyAlignment="1" applyProtection="1">
      <alignment horizontal="left"/>
      <protection locked="0"/>
    </xf>
    <xf numFmtId="0" fontId="2" fillId="0" borderId="0" xfId="0" applyFont="1" applyFill="1" applyBorder="1"/>
    <xf numFmtId="0" fontId="2" fillId="0" borderId="0" xfId="0" quotePrefix="1" applyFont="1" applyAlignment="1">
      <alignment horizontal="left" vertical="top"/>
    </xf>
    <xf numFmtId="0" fontId="2" fillId="0" borderId="0" xfId="0" applyFont="1" applyAlignment="1">
      <alignment horizontal="left" vertical="top" wrapText="1"/>
    </xf>
    <xf numFmtId="0" fontId="5" fillId="0" borderId="0" xfId="0" applyFont="1" applyFill="1" applyBorder="1" applyAlignment="1" applyProtection="1">
      <protection locked="0"/>
    </xf>
    <xf numFmtId="0" fontId="5" fillId="0" borderId="0" xfId="0" applyFont="1" applyFill="1" applyBorder="1" applyAlignment="1" applyProtection="1">
      <alignment horizontal="left"/>
      <protection locked="0"/>
    </xf>
    <xf numFmtId="0" fontId="2" fillId="0" borderId="0" xfId="0" applyFont="1" applyFill="1" applyAlignment="1"/>
    <xf numFmtId="0" fontId="4" fillId="0" borderId="0" xfId="0" applyFont="1" applyAlignment="1">
      <alignment horizontal="center"/>
    </xf>
    <xf numFmtId="1" fontId="2" fillId="0" borderId="0" xfId="0" quotePrefix="1" applyNumberFormat="1" applyFont="1" applyBorder="1" applyAlignment="1">
      <alignment horizontal="left"/>
    </xf>
    <xf numFmtId="0" fontId="17" fillId="0" borderId="0" xfId="0" applyFont="1" applyAlignment="1">
      <alignment horizontal="center" vertical="center"/>
    </xf>
    <xf numFmtId="0" fontId="23" fillId="0" borderId="0" xfId="0" applyFont="1" applyAlignment="1">
      <alignment horizontal="left" vertical="top" wrapText="1"/>
    </xf>
    <xf numFmtId="0" fontId="19" fillId="0" borderId="0" xfId="0" applyFont="1" applyAlignment="1">
      <alignment horizontal="center" vertical="center"/>
    </xf>
    <xf numFmtId="0" fontId="21" fillId="0" borderId="0" xfId="0" applyFont="1" applyAlignment="1">
      <alignment horizontal="left" vertical="center" wrapText="1"/>
    </xf>
    <xf numFmtId="0" fontId="26" fillId="0" borderId="0" xfId="0" applyFont="1" applyAlignment="1">
      <alignment horizontal="left" vertical="center" wrapText="1"/>
    </xf>
    <xf numFmtId="0" fontId="21" fillId="0" borderId="0" xfId="0" applyFont="1" applyAlignment="1">
      <alignment horizontal="left" vertical="top" wrapText="1"/>
    </xf>
    <xf numFmtId="0" fontId="26" fillId="0" borderId="0" xfId="0" applyFont="1" applyAlignment="1">
      <alignment horizontal="left" wrapText="1"/>
    </xf>
    <xf numFmtId="0" fontId="4" fillId="3" borderId="0" xfId="0" applyFont="1" applyFill="1" applyBorder="1" applyAlignment="1">
      <alignment horizontal="center"/>
    </xf>
    <xf numFmtId="1" fontId="2" fillId="2" borderId="4" xfId="0" applyNumberFormat="1" applyFont="1" applyFill="1" applyBorder="1" applyAlignment="1" applyProtection="1">
      <alignment horizontal="left"/>
      <protection locked="0"/>
    </xf>
    <xf numFmtId="1" fontId="2" fillId="2" borderId="2" xfId="0" applyNumberFormat="1" applyFont="1" applyFill="1" applyBorder="1" applyAlignment="1" applyProtection="1">
      <alignment horizontal="left"/>
      <protection locked="0"/>
    </xf>
    <xf numFmtId="1" fontId="2" fillId="2" borderId="5" xfId="0" applyNumberFormat="1" applyFont="1" applyFill="1" applyBorder="1" applyAlignment="1" applyProtection="1">
      <alignment horizontal="left"/>
      <protection locked="0"/>
    </xf>
    <xf numFmtId="0" fontId="5" fillId="2" borderId="4" xfId="0" applyFont="1" applyFill="1" applyBorder="1" applyAlignment="1" applyProtection="1">
      <alignment horizontal="left"/>
      <protection locked="0"/>
    </xf>
    <xf numFmtId="0" fontId="5" fillId="2" borderId="2" xfId="0" applyFont="1" applyFill="1" applyBorder="1" applyAlignment="1" applyProtection="1">
      <alignment horizontal="left"/>
      <protection locked="0"/>
    </xf>
    <xf numFmtId="0" fontId="5" fillId="2" borderId="5" xfId="0" applyFont="1" applyFill="1" applyBorder="1" applyAlignment="1" applyProtection="1">
      <alignment horizontal="left"/>
      <protection locked="0"/>
    </xf>
    <xf numFmtId="0" fontId="5" fillId="2" borderId="7" xfId="0" applyFont="1" applyFill="1" applyBorder="1" applyAlignment="1" applyProtection="1">
      <alignment horizontal="left"/>
      <protection locked="0"/>
    </xf>
    <xf numFmtId="0" fontId="5" fillId="2" borderId="1" xfId="0" applyFont="1" applyFill="1" applyBorder="1" applyAlignment="1" applyProtection="1">
      <alignment horizontal="left"/>
      <protection locked="0"/>
    </xf>
    <xf numFmtId="0" fontId="5" fillId="2" borderId="6" xfId="0" applyFont="1" applyFill="1" applyBorder="1" applyAlignment="1" applyProtection="1">
      <alignment horizontal="left"/>
      <protection locked="0"/>
    </xf>
    <xf numFmtId="0" fontId="3" fillId="0" borderId="0" xfId="0" applyFont="1" applyAlignment="1">
      <alignment horizontal="left" vertical="center" indent="1"/>
    </xf>
    <xf numFmtId="0" fontId="25" fillId="0" borderId="0" xfId="0" applyFont="1" applyAlignment="1">
      <alignment vertical="center" wrapText="1"/>
    </xf>
    <xf numFmtId="0" fontId="3" fillId="4" borderId="0" xfId="0" applyFont="1" applyFill="1" applyAlignment="1">
      <alignment horizontal="left" vertical="center" wrapText="1"/>
    </xf>
    <xf numFmtId="0" fontId="3" fillId="0" borderId="0" xfId="0" applyFont="1" applyFill="1" applyAlignment="1">
      <alignment vertical="center" wrapText="1"/>
    </xf>
    <xf numFmtId="0" fontId="4" fillId="0" borderId="0" xfId="0" applyFont="1" applyFill="1" applyBorder="1" applyAlignment="1">
      <alignment horizontal="center"/>
    </xf>
    <xf numFmtId="0" fontId="2" fillId="0" borderId="1" xfId="0" applyFont="1" applyBorder="1"/>
    <xf numFmtId="0" fontId="2" fillId="0" borderId="2" xfId="0" applyFont="1" applyBorder="1"/>
  </cellXfs>
  <cellStyles count="11">
    <cellStyle name="Followed Hyperlink" xfId="8" builtinId="9" hidden="1"/>
    <cellStyle name="Followed Hyperlink" xfId="9" builtinId="9" hidden="1"/>
    <cellStyle name="Followed Hyperlink" xfId="10" builtinId="9" hidden="1"/>
    <cellStyle name="Hyperlink" xfId="1" builtinId="8"/>
    <cellStyle name="Hyperlink 2" xfId="2"/>
    <cellStyle name="Normal" xfId="0" builtinId="0"/>
    <cellStyle name="Normal 2" xfId="3"/>
    <cellStyle name="Normal 3" xfId="4"/>
    <cellStyle name="Normal 4" xfId="5"/>
    <cellStyle name="Percent 2" xfId="6"/>
    <cellStyle name="Percent 3" xfId="7"/>
  </cellStyles>
  <dxfs count="0"/>
  <tableStyles count="0" defaultTableStyle="TableStyleMedium2"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298262</xdr:colOff>
      <xdr:row>1</xdr:row>
      <xdr:rowOff>219075</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269688</xdr:colOff>
      <xdr:row>0</xdr:row>
      <xdr:rowOff>752475</xdr:rowOff>
    </xdr:to>
    <xdr:pic>
      <xdr:nvPicPr>
        <xdr:cNvPr id="105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269687</xdr:colOff>
      <xdr:row>0</xdr:row>
      <xdr:rowOff>752475</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hu.org/membership/leadership-chapter-search/leadership-committe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zoomScaleNormal="100" workbookViewId="0">
      <selection activeCell="B1" sqref="B1:G2"/>
    </sheetView>
  </sheetViews>
  <sheetFormatPr defaultRowHeight="12.75" x14ac:dyDescent="0.2"/>
  <cols>
    <col min="7" max="7" width="39.140625" customWidth="1"/>
    <col min="8" max="8" width="45.42578125" customWidth="1"/>
  </cols>
  <sheetData>
    <row r="1" spans="1:10" s="16" customFormat="1" ht="42" customHeight="1" x14ac:dyDescent="0.2">
      <c r="A1" s="15"/>
      <c r="B1" s="65" t="s">
        <v>117</v>
      </c>
      <c r="C1" s="65"/>
      <c r="D1" s="65"/>
      <c r="E1" s="65"/>
      <c r="F1" s="65"/>
      <c r="G1" s="65"/>
      <c r="H1" s="38"/>
    </row>
    <row r="2" spans="1:10" s="16" customFormat="1" ht="26.25" customHeight="1" x14ac:dyDescent="0.2">
      <c r="A2" s="15"/>
      <c r="B2" s="65"/>
      <c r="C2" s="65"/>
      <c r="D2" s="65"/>
      <c r="E2" s="65"/>
      <c r="F2" s="65"/>
      <c r="G2" s="65"/>
      <c r="H2" s="38"/>
    </row>
    <row r="3" spans="1:10" ht="18" x14ac:dyDescent="0.2">
      <c r="A3" s="67" t="s">
        <v>15</v>
      </c>
      <c r="B3" s="67"/>
      <c r="C3" s="67"/>
      <c r="D3" s="67"/>
      <c r="E3" s="67"/>
      <c r="F3" s="67"/>
      <c r="G3" s="67"/>
      <c r="H3" s="39"/>
      <c r="I3" s="32"/>
    </row>
    <row r="4" spans="1:10" ht="15.75" x14ac:dyDescent="0.2">
      <c r="A4" s="22"/>
    </row>
    <row r="5" spans="1:10" s="24" customFormat="1" ht="31.5" customHeight="1" x14ac:dyDescent="0.2">
      <c r="A5" s="68" t="s">
        <v>39</v>
      </c>
      <c r="B5" s="68"/>
      <c r="C5" s="68"/>
      <c r="D5" s="68"/>
      <c r="E5" s="68"/>
      <c r="F5" s="68"/>
      <c r="G5" s="68"/>
      <c r="H5" s="40"/>
      <c r="I5" s="33"/>
      <c r="J5" s="28"/>
    </row>
    <row r="6" spans="1:10" s="24" customFormat="1" ht="15.75" customHeight="1" x14ac:dyDescent="0.2">
      <c r="A6" s="29"/>
      <c r="B6" s="29"/>
      <c r="C6" s="29"/>
      <c r="D6" s="29"/>
      <c r="E6" s="29"/>
      <c r="F6" s="29"/>
      <c r="G6" s="29"/>
      <c r="H6" s="29"/>
      <c r="I6" s="33"/>
      <c r="J6" s="28"/>
    </row>
    <row r="7" spans="1:10" ht="15.75" x14ac:dyDescent="0.25">
      <c r="A7" s="26" t="s">
        <v>16</v>
      </c>
      <c r="H7" s="23"/>
    </row>
    <row r="8" spans="1:10" ht="15" x14ac:dyDescent="0.2">
      <c r="A8" s="71" t="s">
        <v>44</v>
      </c>
      <c r="B8" s="71"/>
      <c r="C8" s="71"/>
      <c r="D8" s="71"/>
      <c r="E8" s="71"/>
      <c r="F8" s="71"/>
      <c r="G8" s="71"/>
      <c r="H8" s="23"/>
    </row>
    <row r="9" spans="1:10" ht="30.75" customHeight="1" x14ac:dyDescent="0.2">
      <c r="A9" s="69" t="s">
        <v>45</v>
      </c>
      <c r="B9" s="69"/>
      <c r="C9" s="69"/>
      <c r="D9" s="69"/>
      <c r="E9" s="69"/>
      <c r="F9" s="69"/>
      <c r="G9" s="69"/>
      <c r="H9" s="23"/>
    </row>
    <row r="10" spans="1:10" ht="96" customHeight="1" x14ac:dyDescent="0.2">
      <c r="A10" s="70" t="s">
        <v>46</v>
      </c>
      <c r="B10" s="70"/>
      <c r="C10" s="70"/>
      <c r="D10" s="70"/>
      <c r="E10" s="70"/>
      <c r="F10" s="70"/>
      <c r="G10" s="70"/>
      <c r="H10" s="23"/>
    </row>
    <row r="11" spans="1:10" ht="57.75" customHeight="1" x14ac:dyDescent="0.2">
      <c r="A11" s="69" t="s">
        <v>47</v>
      </c>
      <c r="B11" s="69"/>
      <c r="C11" s="69"/>
      <c r="D11" s="69"/>
      <c r="E11" s="69"/>
      <c r="F11" s="69"/>
      <c r="G11" s="69"/>
      <c r="H11" s="23"/>
    </row>
    <row r="12" spans="1:10" ht="15" customHeight="1" x14ac:dyDescent="0.2">
      <c r="A12" s="82" t="s">
        <v>118</v>
      </c>
      <c r="H12" s="23"/>
      <c r="J12" s="83"/>
    </row>
    <row r="13" spans="1:10" ht="15" customHeight="1" x14ac:dyDescent="0.2">
      <c r="A13" s="82" t="s">
        <v>119</v>
      </c>
      <c r="H13" s="23"/>
      <c r="J13" s="83"/>
    </row>
    <row r="14" spans="1:10" ht="15" customHeight="1" x14ac:dyDescent="0.2">
      <c r="A14" s="82" t="s">
        <v>18</v>
      </c>
      <c r="H14" s="23"/>
      <c r="J14" s="83"/>
    </row>
    <row r="15" spans="1:10" ht="15" x14ac:dyDescent="0.2">
      <c r="A15" s="82" t="s">
        <v>120</v>
      </c>
      <c r="H15" s="23"/>
    </row>
    <row r="16" spans="1:10" ht="15" x14ac:dyDescent="0.2">
      <c r="A16" s="82" t="s">
        <v>19</v>
      </c>
      <c r="H16" s="23"/>
    </row>
    <row r="17" spans="1:10" ht="15" x14ac:dyDescent="0.2">
      <c r="A17" s="82" t="s">
        <v>20</v>
      </c>
      <c r="H17" s="23"/>
    </row>
    <row r="18" spans="1:10" ht="15" x14ac:dyDescent="0.2">
      <c r="A18" s="82" t="s">
        <v>21</v>
      </c>
      <c r="H18" s="23"/>
    </row>
    <row r="19" spans="1:10" ht="15" x14ac:dyDescent="0.2">
      <c r="A19" s="82" t="s">
        <v>22</v>
      </c>
      <c r="H19" s="23"/>
    </row>
    <row r="20" spans="1:10" ht="15" x14ac:dyDescent="0.2">
      <c r="A20" s="82" t="s">
        <v>23</v>
      </c>
      <c r="H20" s="23"/>
    </row>
    <row r="21" spans="1:10" ht="15" x14ac:dyDescent="0.2">
      <c r="A21" s="82" t="s">
        <v>24</v>
      </c>
      <c r="H21" s="23"/>
    </row>
    <row r="22" spans="1:10" ht="15" x14ac:dyDescent="0.2">
      <c r="A22" s="84" t="s">
        <v>121</v>
      </c>
      <c r="B22" s="84"/>
      <c r="C22" s="84"/>
      <c r="D22" s="84"/>
      <c r="E22" s="84"/>
      <c r="F22" s="84"/>
      <c r="G22" s="84"/>
      <c r="H22" s="85"/>
    </row>
    <row r="23" spans="1:10" x14ac:dyDescent="0.2">
      <c r="A23" s="25"/>
      <c r="B23" s="25"/>
      <c r="C23" s="25"/>
      <c r="D23" s="25"/>
      <c r="E23" s="25"/>
      <c r="F23" s="25"/>
      <c r="G23" s="25"/>
      <c r="H23" s="25"/>
      <c r="I23" s="25"/>
      <c r="J23" s="25"/>
    </row>
    <row r="24" spans="1:10" ht="15.75" x14ac:dyDescent="0.25">
      <c r="A24" s="26" t="s">
        <v>17</v>
      </c>
      <c r="H24" s="23"/>
    </row>
    <row r="25" spans="1:10" ht="36" customHeight="1" x14ac:dyDescent="0.2">
      <c r="A25" s="66" t="s">
        <v>26</v>
      </c>
      <c r="B25" s="66"/>
      <c r="C25" s="66"/>
      <c r="D25" s="66"/>
      <c r="E25" s="66"/>
      <c r="F25" s="66"/>
      <c r="G25" s="66"/>
      <c r="H25" s="41"/>
      <c r="I25" s="30"/>
      <c r="J25" s="27"/>
    </row>
    <row r="27" spans="1:10" ht="15.75" x14ac:dyDescent="0.25">
      <c r="A27" s="48" t="s">
        <v>34</v>
      </c>
    </row>
    <row r="28" spans="1:10" ht="15" x14ac:dyDescent="0.2">
      <c r="A28" s="49" t="s">
        <v>35</v>
      </c>
    </row>
  </sheetData>
  <sheetProtection password="CC73" sheet="1" objects="1" scenarios="1"/>
  <mergeCells count="9">
    <mergeCell ref="A22:G22"/>
    <mergeCell ref="B1:G2"/>
    <mergeCell ref="A25:G25"/>
    <mergeCell ref="A3:G3"/>
    <mergeCell ref="A5:G5"/>
    <mergeCell ref="A9:G9"/>
    <mergeCell ref="A10:G10"/>
    <mergeCell ref="A11:G11"/>
    <mergeCell ref="A8:G8"/>
  </mergeCells>
  <hyperlinks>
    <hyperlink ref="A28" r:id="rId1"/>
  </hyperlinks>
  <printOptions horizontalCentered="1"/>
  <pageMargins left="0.2" right="0.2" top="0.75" bottom="0.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zoomScaleNormal="100" zoomScalePageLayoutView="150" workbookViewId="0">
      <selection activeCell="A74" sqref="A74:XFD74"/>
    </sheetView>
  </sheetViews>
  <sheetFormatPr defaultColWidth="8.85546875" defaultRowHeight="15.75" x14ac:dyDescent="0.25"/>
  <cols>
    <col min="1" max="1" width="4.7109375" style="1" customWidth="1"/>
    <col min="2" max="2" width="4.85546875" customWidth="1"/>
    <col min="3" max="3" width="75" customWidth="1"/>
    <col min="4" max="4" width="5.7109375" style="4" customWidth="1"/>
    <col min="5" max="5" width="14.85546875" style="2" bestFit="1" customWidth="1"/>
    <col min="6" max="6" width="6.42578125" style="4" bestFit="1" customWidth="1"/>
    <col min="7" max="7" width="20" bestFit="1" customWidth="1"/>
  </cols>
  <sheetData>
    <row r="1" spans="1:7" ht="61.5" customHeight="1" x14ac:dyDescent="0.2">
      <c r="C1" s="65" t="s">
        <v>117</v>
      </c>
      <c r="D1" s="65"/>
      <c r="E1" s="65"/>
      <c r="F1" s="65"/>
      <c r="G1" s="65"/>
    </row>
    <row r="2" spans="1:7" s="16" customFormat="1" ht="18" x14ac:dyDescent="0.2">
      <c r="A2" s="67" t="s">
        <v>112</v>
      </c>
      <c r="B2" s="67"/>
      <c r="C2" s="67"/>
      <c r="D2" s="67"/>
      <c r="E2" s="67"/>
      <c r="F2" s="67"/>
      <c r="G2" s="67"/>
    </row>
    <row r="3" spans="1:7" s="16" customFormat="1" ht="21.95" customHeight="1" x14ac:dyDescent="0.25">
      <c r="A3" s="62"/>
      <c r="B3" s="76" t="s">
        <v>113</v>
      </c>
      <c r="C3" s="77"/>
      <c r="D3" s="77"/>
      <c r="E3" s="77"/>
      <c r="F3" s="78"/>
      <c r="G3" s="60"/>
    </row>
    <row r="4" spans="1:7" s="16" customFormat="1" ht="21.95" customHeight="1" x14ac:dyDescent="0.25">
      <c r="B4" s="79" t="s">
        <v>114</v>
      </c>
      <c r="C4" s="80"/>
      <c r="D4" s="80"/>
      <c r="E4" s="80"/>
      <c r="F4" s="81"/>
      <c r="G4" s="61"/>
    </row>
    <row r="5" spans="1:7" s="16" customFormat="1" ht="21.95" customHeight="1" x14ac:dyDescent="0.25">
      <c r="B5" s="79" t="s">
        <v>115</v>
      </c>
      <c r="C5" s="80"/>
      <c r="D5" s="80"/>
      <c r="E5" s="80"/>
      <c r="F5" s="81"/>
      <c r="G5" s="61"/>
    </row>
    <row r="6" spans="1:7" ht="23.25" x14ac:dyDescent="0.25">
      <c r="B6" s="3" t="s">
        <v>40</v>
      </c>
      <c r="C6" s="47"/>
      <c r="D6" s="47"/>
      <c r="E6" s="47"/>
      <c r="F6" s="47"/>
      <c r="G6" s="47"/>
    </row>
    <row r="7" spans="1:7" ht="23.25" x14ac:dyDescent="0.25">
      <c r="B7" s="73"/>
      <c r="C7" s="74"/>
      <c r="D7" s="74"/>
      <c r="E7" s="74"/>
      <c r="F7" s="75"/>
      <c r="G7" s="47"/>
    </row>
    <row r="8" spans="1:7" ht="23.25" x14ac:dyDescent="0.25">
      <c r="B8" s="3" t="s">
        <v>41</v>
      </c>
      <c r="C8" s="47"/>
      <c r="D8" s="47"/>
      <c r="E8" s="47"/>
      <c r="F8" s="47"/>
      <c r="G8" s="47"/>
    </row>
    <row r="9" spans="1:7" ht="23.25" x14ac:dyDescent="0.25">
      <c r="B9" s="73"/>
      <c r="C9" s="74"/>
      <c r="D9" s="74"/>
      <c r="E9" s="74"/>
      <c r="F9" s="75"/>
      <c r="G9" s="47"/>
    </row>
    <row r="10" spans="1:7" ht="23.25" x14ac:dyDescent="0.25">
      <c r="B10" s="73"/>
      <c r="C10" s="74"/>
      <c r="D10" s="74"/>
      <c r="E10" s="74"/>
      <c r="F10" s="75"/>
      <c r="G10" s="47"/>
    </row>
    <row r="11" spans="1:7" ht="23.25" x14ac:dyDescent="0.25">
      <c r="B11" s="73"/>
      <c r="C11" s="74"/>
      <c r="D11" s="74"/>
      <c r="E11" s="74"/>
      <c r="F11" s="75"/>
      <c r="G11" s="47"/>
    </row>
    <row r="12" spans="1:7" ht="23.25" x14ac:dyDescent="0.25">
      <c r="B12" s="73"/>
      <c r="C12" s="74"/>
      <c r="D12" s="74"/>
      <c r="E12" s="74"/>
      <c r="F12" s="75"/>
      <c r="G12" s="47"/>
    </row>
    <row r="13" spans="1:7" ht="23.25" x14ac:dyDescent="0.2">
      <c r="C13" s="47"/>
      <c r="D13" s="47"/>
      <c r="E13" s="47"/>
      <c r="F13" s="47"/>
      <c r="G13" s="47"/>
    </row>
    <row r="14" spans="1:7" s="3" customFormat="1" x14ac:dyDescent="0.25">
      <c r="A14" s="9"/>
      <c r="B14" s="42" t="s">
        <v>0</v>
      </c>
      <c r="C14" s="3" t="s">
        <v>42</v>
      </c>
      <c r="D14" s="37"/>
      <c r="E14" s="7" t="s">
        <v>43</v>
      </c>
      <c r="F14" s="5">
        <f>IF(+D14&gt;1,75,(D14*75))</f>
        <v>0</v>
      </c>
      <c r="G14" s="3" t="s">
        <v>37</v>
      </c>
    </row>
    <row r="15" spans="1:7" s="3" customFormat="1" ht="64.5" x14ac:dyDescent="0.25">
      <c r="A15" s="31"/>
      <c r="B15" s="42"/>
      <c r="C15" s="34" t="s">
        <v>48</v>
      </c>
      <c r="D15" s="13"/>
      <c r="E15" s="7"/>
      <c r="F15" s="6"/>
    </row>
    <row r="16" spans="1:7" s="3" customFormat="1" ht="47.25" x14ac:dyDescent="0.25">
      <c r="A16" s="9"/>
      <c r="B16" s="58" t="s">
        <v>1</v>
      </c>
      <c r="C16" s="59" t="s">
        <v>49</v>
      </c>
      <c r="D16" s="37"/>
      <c r="E16" s="7" t="s">
        <v>43</v>
      </c>
      <c r="F16" s="5">
        <f>IF(+D16&gt;1,75,(D16*75))</f>
        <v>0</v>
      </c>
      <c r="G16" s="3" t="s">
        <v>37</v>
      </c>
    </row>
    <row r="17" spans="1:7" ht="76.5" x14ac:dyDescent="0.25">
      <c r="B17" s="43"/>
      <c r="C17" s="35" t="s">
        <v>50</v>
      </c>
      <c r="D17" s="11"/>
      <c r="F17" s="6"/>
    </row>
    <row r="18" spans="1:7" s="3" customFormat="1" x14ac:dyDescent="0.25">
      <c r="A18" s="9"/>
      <c r="B18" s="45" t="s">
        <v>2</v>
      </c>
      <c r="C18" s="44" t="s">
        <v>51</v>
      </c>
    </row>
    <row r="19" spans="1:7" s="3" customFormat="1" x14ac:dyDescent="0.25">
      <c r="A19" s="31"/>
      <c r="B19" s="45"/>
      <c r="C19" s="22" t="s">
        <v>52</v>
      </c>
      <c r="D19" s="37"/>
      <c r="E19" s="7" t="s">
        <v>36</v>
      </c>
      <c r="F19" s="5">
        <f>IF(+D19&gt;1,25,(D19*25))</f>
        <v>0</v>
      </c>
      <c r="G19" s="3" t="s">
        <v>28</v>
      </c>
    </row>
    <row r="20" spans="1:7" s="3" customFormat="1" x14ac:dyDescent="0.25">
      <c r="A20" s="31"/>
      <c r="B20" s="45"/>
      <c r="C20" s="22" t="s">
        <v>53</v>
      </c>
      <c r="D20" s="37"/>
      <c r="E20" s="7" t="s">
        <v>36</v>
      </c>
      <c r="F20" s="5">
        <f>IF(+D20&gt;1,25,(D20*25))</f>
        <v>0</v>
      </c>
      <c r="G20" s="3" t="s">
        <v>28</v>
      </c>
    </row>
    <row r="21" spans="1:7" s="3" customFormat="1" x14ac:dyDescent="0.25">
      <c r="A21" s="31"/>
      <c r="B21" s="45"/>
      <c r="C21" s="22" t="s">
        <v>54</v>
      </c>
      <c r="D21" s="37"/>
      <c r="E21" s="7" t="s">
        <v>107</v>
      </c>
      <c r="F21" s="5">
        <f>IF(+D21&gt;1,15,(D21*15))</f>
        <v>0</v>
      </c>
      <c r="G21" s="3" t="s">
        <v>108</v>
      </c>
    </row>
    <row r="22" spans="1:7" s="3" customFormat="1" x14ac:dyDescent="0.25">
      <c r="A22" s="31"/>
      <c r="B22" s="45"/>
      <c r="C22" s="22" t="s">
        <v>55</v>
      </c>
      <c r="D22" s="37"/>
      <c r="E22" s="7" t="s">
        <v>60</v>
      </c>
      <c r="F22" s="5">
        <f t="shared" ref="F22:F26" si="0">IF(+D22&gt;1,10,(D22*10))</f>
        <v>0</v>
      </c>
      <c r="G22" s="3" t="s">
        <v>61</v>
      </c>
    </row>
    <row r="23" spans="1:7" s="3" customFormat="1" x14ac:dyDescent="0.25">
      <c r="A23" s="31"/>
      <c r="B23" s="45"/>
      <c r="C23" s="22" t="s">
        <v>56</v>
      </c>
      <c r="D23" s="37"/>
      <c r="E23" s="7" t="s">
        <v>60</v>
      </c>
      <c r="F23" s="5">
        <f t="shared" si="0"/>
        <v>0</v>
      </c>
      <c r="G23" s="3" t="s">
        <v>61</v>
      </c>
    </row>
    <row r="24" spans="1:7" s="3" customFormat="1" x14ac:dyDescent="0.25">
      <c r="A24" s="31"/>
      <c r="B24" s="45"/>
      <c r="C24" s="22" t="s">
        <v>59</v>
      </c>
      <c r="D24" s="37"/>
      <c r="E24" s="7" t="s">
        <v>60</v>
      </c>
      <c r="F24" s="5">
        <f t="shared" si="0"/>
        <v>0</v>
      </c>
      <c r="G24" s="3" t="s">
        <v>61</v>
      </c>
    </row>
    <row r="25" spans="1:7" s="3" customFormat="1" x14ac:dyDescent="0.25">
      <c r="A25" s="31"/>
      <c r="B25" s="45"/>
      <c r="C25" s="22" t="s">
        <v>57</v>
      </c>
      <c r="D25" s="37"/>
      <c r="E25" s="7" t="s">
        <v>60</v>
      </c>
      <c r="F25" s="5">
        <f t="shared" si="0"/>
        <v>0</v>
      </c>
      <c r="G25" s="3" t="s">
        <v>61</v>
      </c>
    </row>
    <row r="26" spans="1:7" s="3" customFormat="1" x14ac:dyDescent="0.25">
      <c r="A26" s="31"/>
      <c r="B26" s="45"/>
      <c r="C26" s="22" t="s">
        <v>58</v>
      </c>
      <c r="D26" s="37"/>
      <c r="E26" s="7" t="s">
        <v>60</v>
      </c>
      <c r="F26" s="5">
        <f t="shared" si="0"/>
        <v>0</v>
      </c>
      <c r="G26" s="3" t="s">
        <v>61</v>
      </c>
    </row>
    <row r="27" spans="1:7" s="3" customFormat="1" ht="140.25" x14ac:dyDescent="0.25">
      <c r="A27" s="31"/>
      <c r="B27" s="45"/>
      <c r="C27" s="52" t="s">
        <v>109</v>
      </c>
      <c r="D27"/>
      <c r="F27" s="51"/>
    </row>
    <row r="28" spans="1:7" s="3" customFormat="1" x14ac:dyDescent="0.25">
      <c r="A28" s="9"/>
      <c r="B28" s="42" t="s">
        <v>3</v>
      </c>
      <c r="C28" s="44" t="s">
        <v>62</v>
      </c>
      <c r="D28" s="13"/>
      <c r="E28" s="7"/>
      <c r="F28" s="6"/>
    </row>
    <row r="29" spans="1:7" s="3" customFormat="1" x14ac:dyDescent="0.25">
      <c r="A29" s="31"/>
      <c r="B29" s="45"/>
      <c r="C29" s="22" t="s">
        <v>63</v>
      </c>
      <c r="D29" s="37"/>
      <c r="E29" s="7" t="s">
        <v>43</v>
      </c>
      <c r="F29" s="5">
        <f>IF(+D29&gt;1,75,(D29*75))</f>
        <v>0</v>
      </c>
      <c r="G29" s="3" t="s">
        <v>37</v>
      </c>
    </row>
    <row r="30" spans="1:7" s="3" customFormat="1" x14ac:dyDescent="0.25">
      <c r="A30" s="31"/>
      <c r="B30" s="45"/>
      <c r="C30" s="22" t="s">
        <v>64</v>
      </c>
      <c r="D30" s="37"/>
      <c r="E30" s="7" t="s">
        <v>38</v>
      </c>
      <c r="F30" s="5">
        <f>IF(+D30&gt;1,50,(D30*50))</f>
        <v>0</v>
      </c>
      <c r="G30" s="3" t="s">
        <v>29</v>
      </c>
    </row>
    <row r="31" spans="1:7" s="3" customFormat="1" x14ac:dyDescent="0.25">
      <c r="A31" s="31"/>
      <c r="B31" s="45"/>
      <c r="C31" s="22" t="s">
        <v>65</v>
      </c>
      <c r="D31" s="37"/>
      <c r="E31" s="7" t="s">
        <v>36</v>
      </c>
      <c r="F31" s="5">
        <f>IF(+D31&gt;1,25,(D31*25))</f>
        <v>0</v>
      </c>
      <c r="G31" s="3" t="s">
        <v>28</v>
      </c>
    </row>
    <row r="32" spans="1:7" ht="77.25" x14ac:dyDescent="0.25">
      <c r="B32" s="43"/>
      <c r="C32" s="34" t="s">
        <v>67</v>
      </c>
      <c r="D32" s="11"/>
      <c r="F32" s="6"/>
    </row>
    <row r="33" spans="1:7" s="3" customFormat="1" x14ac:dyDescent="0.25">
      <c r="A33" s="9"/>
      <c r="B33" s="42" t="s">
        <v>4</v>
      </c>
      <c r="C33" s="3" t="s">
        <v>110</v>
      </c>
    </row>
    <row r="34" spans="1:7" s="3" customFormat="1" x14ac:dyDescent="0.25">
      <c r="A34" s="31"/>
      <c r="B34" s="42"/>
      <c r="C34" s="22" t="s">
        <v>68</v>
      </c>
      <c r="D34" s="37"/>
      <c r="E34" s="7" t="s">
        <v>43</v>
      </c>
      <c r="F34" s="5">
        <f>IF(+D34&gt;1,75,(D34*75))</f>
        <v>0</v>
      </c>
      <c r="G34" s="3" t="s">
        <v>37</v>
      </c>
    </row>
    <row r="35" spans="1:7" s="3" customFormat="1" x14ac:dyDescent="0.25">
      <c r="A35" s="31"/>
      <c r="B35" s="42"/>
      <c r="C35" s="22" t="s">
        <v>69</v>
      </c>
      <c r="D35" s="37"/>
      <c r="E35" s="7" t="s">
        <v>38</v>
      </c>
      <c r="F35" s="5">
        <f>IF(+D35&gt;1,50,(D35*50))</f>
        <v>0</v>
      </c>
      <c r="G35" s="3" t="s">
        <v>29</v>
      </c>
    </row>
    <row r="36" spans="1:7" ht="26.25" x14ac:dyDescent="0.25">
      <c r="B36" s="43"/>
      <c r="C36" s="34" t="s">
        <v>66</v>
      </c>
      <c r="D36" s="11"/>
      <c r="F36" s="6"/>
    </row>
    <row r="37" spans="1:7" x14ac:dyDescent="0.25">
      <c r="B37" s="42" t="s">
        <v>5</v>
      </c>
      <c r="C37" s="3" t="s">
        <v>70</v>
      </c>
    </row>
    <row r="38" spans="1:7" x14ac:dyDescent="0.25">
      <c r="B38" s="42"/>
      <c r="C38" s="22" t="s">
        <v>71</v>
      </c>
      <c r="D38" s="37"/>
      <c r="E38" s="7" t="s">
        <v>33</v>
      </c>
      <c r="F38" s="5">
        <f>IF(+D38&gt;10,200,(D38*20))</f>
        <v>0</v>
      </c>
      <c r="G38" s="3" t="s">
        <v>79</v>
      </c>
    </row>
    <row r="39" spans="1:7" x14ac:dyDescent="0.25">
      <c r="B39" s="42"/>
      <c r="C39" s="22" t="s">
        <v>72</v>
      </c>
      <c r="D39" s="37"/>
      <c r="E39" s="7" t="s">
        <v>80</v>
      </c>
      <c r="F39" s="5">
        <f>IF(+D39&gt;12,200,(D39*17))</f>
        <v>0</v>
      </c>
      <c r="G39" s="3" t="s">
        <v>79</v>
      </c>
    </row>
    <row r="40" spans="1:7" x14ac:dyDescent="0.25">
      <c r="B40" s="42"/>
      <c r="C40" s="22" t="s">
        <v>73</v>
      </c>
      <c r="D40" s="37"/>
      <c r="E40" s="7" t="s">
        <v>81</v>
      </c>
      <c r="F40" s="5">
        <f>IF(+D40&gt;15,200,(D40*14))</f>
        <v>0</v>
      </c>
      <c r="G40" s="3" t="s">
        <v>79</v>
      </c>
    </row>
    <row r="41" spans="1:7" x14ac:dyDescent="0.25">
      <c r="B41" s="42"/>
      <c r="C41" s="22" t="s">
        <v>74</v>
      </c>
      <c r="D41" s="37"/>
      <c r="E41" s="7" t="s">
        <v>30</v>
      </c>
      <c r="F41" s="5">
        <f>IF(+D41&gt;20,200,(D41*10))</f>
        <v>0</v>
      </c>
      <c r="G41" s="3" t="s">
        <v>79</v>
      </c>
    </row>
    <row r="42" spans="1:7" x14ac:dyDescent="0.25">
      <c r="B42" s="42"/>
      <c r="C42" s="22" t="s">
        <v>75</v>
      </c>
      <c r="D42" s="37"/>
      <c r="E42" s="7" t="s">
        <v>33</v>
      </c>
      <c r="F42" s="5">
        <f>IF(+D42&gt;10,200,(D42*20))</f>
        <v>0</v>
      </c>
      <c r="G42" s="3" t="s">
        <v>79</v>
      </c>
    </row>
    <row r="43" spans="1:7" x14ac:dyDescent="0.25">
      <c r="B43" s="42"/>
      <c r="C43" s="22" t="s">
        <v>76</v>
      </c>
      <c r="D43" s="37"/>
      <c r="E43" s="7" t="s">
        <v>80</v>
      </c>
      <c r="F43" s="5">
        <f>IF(+D43&gt;12,200,(D43*17))</f>
        <v>0</v>
      </c>
      <c r="G43" s="3" t="s">
        <v>79</v>
      </c>
    </row>
    <row r="44" spans="1:7" x14ac:dyDescent="0.25">
      <c r="B44" s="42"/>
      <c r="C44" s="22" t="s">
        <v>77</v>
      </c>
      <c r="D44" s="37"/>
      <c r="E44" s="7" t="s">
        <v>81</v>
      </c>
      <c r="F44" s="5">
        <f>IF(+D44&gt;15,200,(D44*14))</f>
        <v>0</v>
      </c>
      <c r="G44" s="3" t="s">
        <v>79</v>
      </c>
    </row>
    <row r="45" spans="1:7" x14ac:dyDescent="0.25">
      <c r="B45" s="42"/>
      <c r="C45" s="22" t="s">
        <v>78</v>
      </c>
      <c r="D45" s="37"/>
      <c r="E45" s="7" t="s">
        <v>30</v>
      </c>
      <c r="F45" s="5">
        <f>IF(+D45&gt;20,200,(D45*10))</f>
        <v>0</v>
      </c>
      <c r="G45" s="3" t="s">
        <v>79</v>
      </c>
    </row>
    <row r="46" spans="1:7" ht="64.5" x14ac:dyDescent="0.25">
      <c r="B46" s="43"/>
      <c r="C46" s="34" t="s">
        <v>82</v>
      </c>
      <c r="D46" s="11"/>
      <c r="F46" s="6"/>
    </row>
    <row r="47" spans="1:7" x14ac:dyDescent="0.25">
      <c r="B47" s="42" t="s">
        <v>6</v>
      </c>
      <c r="C47" s="3" t="s">
        <v>83</v>
      </c>
      <c r="D47" s="37"/>
      <c r="E47" s="7" t="s">
        <v>38</v>
      </c>
      <c r="F47" s="5">
        <f>IF(+D47&gt;1,50,(D47*50))</f>
        <v>0</v>
      </c>
      <c r="G47" s="3" t="s">
        <v>29</v>
      </c>
    </row>
    <row r="48" spans="1:7" ht="63.75" x14ac:dyDescent="0.25">
      <c r="B48" s="43"/>
      <c r="C48" s="53" t="s">
        <v>84</v>
      </c>
      <c r="D48" s="11"/>
      <c r="F48" s="6"/>
    </row>
    <row r="49" spans="2:7" x14ac:dyDescent="0.25">
      <c r="B49" s="42" t="s">
        <v>7</v>
      </c>
      <c r="C49" s="3" t="s">
        <v>85</v>
      </c>
      <c r="D49" s="37"/>
      <c r="E49" s="7" t="s">
        <v>86</v>
      </c>
      <c r="F49" s="6">
        <f>IF(+D49&gt;1,50,(D49*40))</f>
        <v>0</v>
      </c>
      <c r="G49" s="3" t="s">
        <v>31</v>
      </c>
    </row>
    <row r="50" spans="2:7" ht="77.25" x14ac:dyDescent="0.25">
      <c r="B50" s="43"/>
      <c r="C50" s="50" t="s">
        <v>87</v>
      </c>
      <c r="D50" s="11"/>
      <c r="F50" s="6"/>
    </row>
    <row r="51" spans="2:7" ht="31.5" x14ac:dyDescent="0.25">
      <c r="B51" s="45" t="s">
        <v>8</v>
      </c>
      <c r="C51" s="44" t="s">
        <v>88</v>
      </c>
      <c r="D51" s="13"/>
      <c r="E51" s="46"/>
      <c r="F51" s="20"/>
      <c r="G51" s="14"/>
    </row>
    <row r="52" spans="2:7" x14ac:dyDescent="0.25">
      <c r="B52" s="45"/>
      <c r="C52" s="54" t="s">
        <v>89</v>
      </c>
      <c r="D52" s="13"/>
      <c r="E52" s="7"/>
      <c r="F52" s="6"/>
      <c r="G52" s="3"/>
    </row>
    <row r="53" spans="2:7" x14ac:dyDescent="0.25">
      <c r="B53" s="45"/>
      <c r="C53" s="55" t="s">
        <v>90</v>
      </c>
      <c r="D53" s="37"/>
      <c r="E53" s="7" t="s">
        <v>38</v>
      </c>
      <c r="F53" s="5">
        <f t="shared" ref="F53:F55" si="1">IF(+D53&gt;1,50,(D53*50))</f>
        <v>0</v>
      </c>
      <c r="G53" s="3" t="s">
        <v>29</v>
      </c>
    </row>
    <row r="54" spans="2:7" x14ac:dyDescent="0.25">
      <c r="B54" s="45"/>
      <c r="C54" s="56" t="s">
        <v>91</v>
      </c>
      <c r="D54" s="37"/>
      <c r="E54" s="7" t="s">
        <v>38</v>
      </c>
      <c r="F54" s="5">
        <f t="shared" si="1"/>
        <v>0</v>
      </c>
      <c r="G54" s="3" t="s">
        <v>29</v>
      </c>
    </row>
    <row r="55" spans="2:7" x14ac:dyDescent="0.25">
      <c r="B55" s="45"/>
      <c r="C55" s="56" t="s">
        <v>92</v>
      </c>
      <c r="D55" s="37"/>
      <c r="E55" s="7" t="s">
        <v>38</v>
      </c>
      <c r="F55" s="5">
        <f t="shared" si="1"/>
        <v>0</v>
      </c>
      <c r="G55" s="3" t="s">
        <v>29</v>
      </c>
    </row>
    <row r="56" spans="2:7" ht="142.5" customHeight="1" x14ac:dyDescent="0.25">
      <c r="B56" s="43"/>
      <c r="C56" s="35" t="s">
        <v>93</v>
      </c>
      <c r="D56" s="11"/>
      <c r="F56" s="6"/>
    </row>
    <row r="57" spans="2:7" ht="31.5" x14ac:dyDescent="0.25">
      <c r="B57" s="45" t="s">
        <v>27</v>
      </c>
      <c r="C57" s="44" t="s">
        <v>94</v>
      </c>
      <c r="D57" s="13"/>
      <c r="E57" s="7"/>
      <c r="F57" s="6"/>
      <c r="G57" s="3"/>
    </row>
    <row r="58" spans="2:7" x14ac:dyDescent="0.25">
      <c r="B58" s="42"/>
      <c r="C58" s="22" t="s">
        <v>71</v>
      </c>
      <c r="D58" s="13"/>
      <c r="E58" s="46"/>
      <c r="F58" s="20"/>
      <c r="G58" s="57"/>
    </row>
    <row r="59" spans="2:7" x14ac:dyDescent="0.25">
      <c r="B59" s="42"/>
      <c r="C59" s="22" t="s">
        <v>96</v>
      </c>
      <c r="D59" s="37"/>
      <c r="E59" s="7" t="s">
        <v>95</v>
      </c>
      <c r="F59" s="5">
        <f t="shared" ref="F59" si="2">IF(+D59&gt;1,200,(D59*200))</f>
        <v>0</v>
      </c>
      <c r="G59" s="3" t="s">
        <v>79</v>
      </c>
    </row>
    <row r="60" spans="2:7" x14ac:dyDescent="0.25">
      <c r="B60" s="42"/>
      <c r="C60" s="22" t="s">
        <v>97</v>
      </c>
      <c r="D60" s="37"/>
      <c r="E60" s="7" t="s">
        <v>99</v>
      </c>
      <c r="F60" s="5">
        <f>IF(+D60&gt;1,100,(D60*100))</f>
        <v>0</v>
      </c>
      <c r="G60" s="3" t="s">
        <v>32</v>
      </c>
    </row>
    <row r="61" spans="2:7" x14ac:dyDescent="0.25">
      <c r="B61" s="42"/>
      <c r="C61" s="22" t="s">
        <v>98</v>
      </c>
      <c r="D61" s="37"/>
      <c r="E61" s="7" t="s">
        <v>38</v>
      </c>
      <c r="F61" s="6">
        <f>IF(+D61&gt;1,50,(D61*50))</f>
        <v>0</v>
      </c>
      <c r="G61" s="3" t="s">
        <v>29</v>
      </c>
    </row>
    <row r="62" spans="2:7" x14ac:dyDescent="0.25">
      <c r="B62" s="42"/>
      <c r="C62" s="22" t="s">
        <v>72</v>
      </c>
      <c r="D62" s="13"/>
      <c r="E62" s="46"/>
      <c r="F62" s="20"/>
      <c r="G62" s="57"/>
    </row>
    <row r="63" spans="2:7" x14ac:dyDescent="0.25">
      <c r="B63" s="42"/>
      <c r="C63" s="22" t="s">
        <v>100</v>
      </c>
      <c r="D63" s="37"/>
      <c r="E63" s="7" t="s">
        <v>95</v>
      </c>
      <c r="F63" s="5">
        <f t="shared" ref="F63" si="3">IF(+D63&gt;1,200,(D63*200))</f>
        <v>0</v>
      </c>
      <c r="G63" s="3" t="s">
        <v>79</v>
      </c>
    </row>
    <row r="64" spans="2:7" x14ac:dyDescent="0.25">
      <c r="B64" s="42"/>
      <c r="C64" s="22" t="s">
        <v>101</v>
      </c>
      <c r="D64" s="37"/>
      <c r="E64" s="7" t="s">
        <v>99</v>
      </c>
      <c r="F64" s="5">
        <f>IF(+D64&gt;1,100,(D64*100))</f>
        <v>0</v>
      </c>
      <c r="G64" s="3" t="s">
        <v>32</v>
      </c>
    </row>
    <row r="65" spans="2:7" x14ac:dyDescent="0.25">
      <c r="B65" s="42"/>
      <c r="C65" s="22" t="s">
        <v>98</v>
      </c>
      <c r="D65" s="37"/>
      <c r="E65" s="7" t="s">
        <v>38</v>
      </c>
      <c r="F65" s="6">
        <f>IF(+D65&gt;1,50,(D65*50))</f>
        <v>0</v>
      </c>
      <c r="G65" s="3" t="s">
        <v>29</v>
      </c>
    </row>
    <row r="66" spans="2:7" x14ac:dyDescent="0.25">
      <c r="B66" s="42"/>
      <c r="C66" s="22" t="s">
        <v>73</v>
      </c>
      <c r="D66" s="13"/>
      <c r="E66" s="46"/>
      <c r="F66" s="20"/>
      <c r="G66" s="57"/>
    </row>
    <row r="67" spans="2:7" x14ac:dyDescent="0.25">
      <c r="B67" s="42"/>
      <c r="C67" s="22" t="s">
        <v>102</v>
      </c>
      <c r="D67" s="37"/>
      <c r="E67" s="7" t="s">
        <v>95</v>
      </c>
      <c r="F67" s="5">
        <f t="shared" ref="F67" si="4">IF(+D67&gt;1,200,(D67*200))</f>
        <v>0</v>
      </c>
      <c r="G67" s="3" t="s">
        <v>79</v>
      </c>
    </row>
    <row r="68" spans="2:7" x14ac:dyDescent="0.25">
      <c r="B68" s="42"/>
      <c r="C68" s="22" t="s">
        <v>103</v>
      </c>
      <c r="D68" s="37"/>
      <c r="E68" s="7" t="s">
        <v>99</v>
      </c>
      <c r="F68" s="5">
        <f>IF(+D68&gt;1,100,(D68*100))</f>
        <v>0</v>
      </c>
      <c r="G68" s="3" t="s">
        <v>32</v>
      </c>
    </row>
    <row r="69" spans="2:7" x14ac:dyDescent="0.25">
      <c r="B69" s="42"/>
      <c r="C69" s="22" t="s">
        <v>101</v>
      </c>
      <c r="D69" s="37"/>
      <c r="E69" s="7" t="s">
        <v>38</v>
      </c>
      <c r="F69" s="6">
        <f>IF(+D69&gt;1,50,(D69*50))</f>
        <v>0</v>
      </c>
      <c r="G69" s="3" t="s">
        <v>29</v>
      </c>
    </row>
    <row r="70" spans="2:7" x14ac:dyDescent="0.25">
      <c r="B70" s="42"/>
      <c r="C70" s="22" t="s">
        <v>74</v>
      </c>
      <c r="D70" s="13"/>
      <c r="E70" s="46"/>
      <c r="F70" s="20"/>
      <c r="G70" s="57"/>
    </row>
    <row r="71" spans="2:7" x14ac:dyDescent="0.25">
      <c r="B71" s="42"/>
      <c r="C71" s="22" t="s">
        <v>104</v>
      </c>
      <c r="D71" s="37"/>
      <c r="E71" s="7" t="s">
        <v>95</v>
      </c>
      <c r="F71" s="5">
        <f t="shared" ref="F71" si="5">IF(+D71&gt;1,200,(D71*200))</f>
        <v>0</v>
      </c>
      <c r="G71" s="3" t="s">
        <v>79</v>
      </c>
    </row>
    <row r="72" spans="2:7" x14ac:dyDescent="0.25">
      <c r="B72" s="42"/>
      <c r="C72" s="22" t="s">
        <v>105</v>
      </c>
      <c r="D72" s="37"/>
      <c r="E72" s="7" t="s">
        <v>99</v>
      </c>
      <c r="F72" s="5">
        <f>IF(+D72&gt;1,100,(D72*100))</f>
        <v>0</v>
      </c>
      <c r="G72" s="3" t="s">
        <v>32</v>
      </c>
    </row>
    <row r="73" spans="2:7" x14ac:dyDescent="0.25">
      <c r="B73" s="42"/>
      <c r="C73" s="22" t="s">
        <v>101</v>
      </c>
      <c r="D73" s="37"/>
      <c r="E73" s="7" t="s">
        <v>38</v>
      </c>
      <c r="F73" s="5">
        <f>IF(+D73&gt;1,50,(D73*50))</f>
        <v>0</v>
      </c>
      <c r="G73" s="3" t="s">
        <v>29</v>
      </c>
    </row>
    <row r="74" spans="2:7" x14ac:dyDescent="0.25">
      <c r="B74" s="42"/>
      <c r="C74" s="22" t="s">
        <v>75</v>
      </c>
      <c r="D74" s="13"/>
      <c r="E74" s="46"/>
      <c r="F74" s="20"/>
      <c r="G74" s="57"/>
    </row>
    <row r="75" spans="2:7" x14ac:dyDescent="0.25">
      <c r="B75" s="42"/>
      <c r="C75" s="22" t="s">
        <v>96</v>
      </c>
      <c r="D75" s="37"/>
      <c r="E75" s="7" t="s">
        <v>95</v>
      </c>
      <c r="F75" s="5">
        <f t="shared" ref="F75" si="6">IF(+D75&gt;1,200,(D75*200))</f>
        <v>0</v>
      </c>
      <c r="G75" s="3" t="s">
        <v>79</v>
      </c>
    </row>
    <row r="76" spans="2:7" x14ac:dyDescent="0.25">
      <c r="B76" s="42"/>
      <c r="C76" s="22" t="s">
        <v>97</v>
      </c>
      <c r="D76" s="37"/>
      <c r="E76" s="7" t="s">
        <v>99</v>
      </c>
      <c r="F76" s="5">
        <f>IF(+D76&gt;1,100,(D76*100))</f>
        <v>0</v>
      </c>
      <c r="G76" s="3" t="s">
        <v>32</v>
      </c>
    </row>
    <row r="77" spans="2:7" x14ac:dyDescent="0.25">
      <c r="B77" s="42"/>
      <c r="C77" s="22" t="s">
        <v>98</v>
      </c>
      <c r="D77" s="37"/>
      <c r="E77" s="7" t="s">
        <v>38</v>
      </c>
      <c r="F77" s="6">
        <f>IF(+D77&gt;1,50,(D77*50))</f>
        <v>0</v>
      </c>
      <c r="G77" s="3" t="s">
        <v>29</v>
      </c>
    </row>
    <row r="78" spans="2:7" x14ac:dyDescent="0.25">
      <c r="B78" s="42"/>
      <c r="C78" s="22" t="s">
        <v>76</v>
      </c>
      <c r="D78" s="13"/>
      <c r="E78" s="46"/>
      <c r="F78" s="20"/>
      <c r="G78" s="57"/>
    </row>
    <row r="79" spans="2:7" x14ac:dyDescent="0.25">
      <c r="B79" s="42"/>
      <c r="C79" s="22" t="s">
        <v>100</v>
      </c>
      <c r="D79" s="37"/>
      <c r="E79" s="7" t="s">
        <v>95</v>
      </c>
      <c r="F79" s="5">
        <f t="shared" ref="F79" si="7">IF(+D79&gt;1,200,(D79*200))</f>
        <v>0</v>
      </c>
      <c r="G79" s="3" t="s">
        <v>79</v>
      </c>
    </row>
    <row r="80" spans="2:7" x14ac:dyDescent="0.25">
      <c r="B80" s="42"/>
      <c r="C80" s="22" t="s">
        <v>101</v>
      </c>
      <c r="D80" s="37"/>
      <c r="E80" s="7" t="s">
        <v>99</v>
      </c>
      <c r="F80" s="5">
        <f>IF(+D80&gt;1,100,(D80*100))</f>
        <v>0</v>
      </c>
      <c r="G80" s="3" t="s">
        <v>32</v>
      </c>
    </row>
    <row r="81" spans="1:8" x14ac:dyDescent="0.25">
      <c r="B81" s="42"/>
      <c r="C81" s="22" t="s">
        <v>98</v>
      </c>
      <c r="D81" s="37"/>
      <c r="E81" s="7" t="s">
        <v>38</v>
      </c>
      <c r="F81" s="6">
        <f>IF(+D81&gt;1,50,(D81*50))</f>
        <v>0</v>
      </c>
      <c r="G81" s="3" t="s">
        <v>29</v>
      </c>
    </row>
    <row r="82" spans="1:8" x14ac:dyDescent="0.25">
      <c r="B82" s="42"/>
      <c r="C82" s="22" t="s">
        <v>77</v>
      </c>
      <c r="D82" s="13"/>
      <c r="E82" s="46"/>
      <c r="F82" s="20"/>
      <c r="G82" s="57"/>
    </row>
    <row r="83" spans="1:8" x14ac:dyDescent="0.25">
      <c r="B83" s="42"/>
      <c r="C83" s="22" t="s">
        <v>102</v>
      </c>
      <c r="D83" s="37"/>
      <c r="E83" s="7" t="s">
        <v>95</v>
      </c>
      <c r="F83" s="5">
        <f t="shared" ref="F83" si="8">IF(+D83&gt;1,200,(D83*200))</f>
        <v>0</v>
      </c>
      <c r="G83" s="3" t="s">
        <v>79</v>
      </c>
    </row>
    <row r="84" spans="1:8" x14ac:dyDescent="0.25">
      <c r="B84" s="42"/>
      <c r="C84" s="22" t="s">
        <v>103</v>
      </c>
      <c r="D84" s="37"/>
      <c r="E84" s="7" t="s">
        <v>99</v>
      </c>
      <c r="F84" s="5">
        <f>IF(+D84&gt;1,100,(D84*100))</f>
        <v>0</v>
      </c>
      <c r="G84" s="3" t="s">
        <v>32</v>
      </c>
    </row>
    <row r="85" spans="1:8" x14ac:dyDescent="0.25">
      <c r="B85" s="42"/>
      <c r="C85" s="22" t="s">
        <v>101</v>
      </c>
      <c r="D85" s="37"/>
      <c r="E85" s="7" t="s">
        <v>38</v>
      </c>
      <c r="F85" s="6">
        <f>IF(+D85&gt;1,50,(D85*50))</f>
        <v>0</v>
      </c>
      <c r="G85" s="3" t="s">
        <v>29</v>
      </c>
    </row>
    <row r="86" spans="1:8" x14ac:dyDescent="0.25">
      <c r="B86" s="42"/>
      <c r="C86" s="22" t="s">
        <v>78</v>
      </c>
      <c r="D86" s="13"/>
      <c r="E86" s="46"/>
      <c r="F86" s="20"/>
      <c r="G86" s="57"/>
    </row>
    <row r="87" spans="1:8" x14ac:dyDescent="0.25">
      <c r="B87" s="42"/>
      <c r="C87" s="22" t="s">
        <v>104</v>
      </c>
      <c r="D87" s="37"/>
      <c r="E87" s="7" t="s">
        <v>95</v>
      </c>
      <c r="F87" s="5">
        <f t="shared" ref="F87" si="9">IF(+D87&gt;1,200,(D87*200))</f>
        <v>0</v>
      </c>
      <c r="G87" s="3" t="s">
        <v>79</v>
      </c>
    </row>
    <row r="88" spans="1:8" x14ac:dyDescent="0.25">
      <c r="B88" s="42"/>
      <c r="C88" s="22" t="s">
        <v>105</v>
      </c>
      <c r="D88" s="37"/>
      <c r="E88" s="7" t="s">
        <v>99</v>
      </c>
      <c r="F88" s="5">
        <f>IF(+D88&gt;1,100,(D88*100))</f>
        <v>0</v>
      </c>
      <c r="G88" s="3" t="s">
        <v>32</v>
      </c>
    </row>
    <row r="89" spans="1:8" x14ac:dyDescent="0.25">
      <c r="B89" s="42"/>
      <c r="C89" s="22" t="s">
        <v>101</v>
      </c>
      <c r="D89" s="37"/>
      <c r="E89" s="7" t="s">
        <v>38</v>
      </c>
      <c r="F89" s="5">
        <f>IF(+D89&gt;1,50,(D89*50))</f>
        <v>0</v>
      </c>
      <c r="G89" s="3" t="s">
        <v>29</v>
      </c>
    </row>
    <row r="90" spans="1:8" ht="102.75" x14ac:dyDescent="0.25">
      <c r="B90" s="2"/>
      <c r="C90" s="50" t="s">
        <v>106</v>
      </c>
      <c r="D90" s="11"/>
      <c r="F90" s="6"/>
    </row>
    <row r="91" spans="1:8" x14ac:dyDescent="0.25">
      <c r="C91" s="36"/>
    </row>
    <row r="92" spans="1:8" x14ac:dyDescent="0.25">
      <c r="E92" s="7" t="s">
        <v>111</v>
      </c>
      <c r="F92" s="12">
        <f>SUM(F14:F91)</f>
        <v>0</v>
      </c>
    </row>
    <row r="93" spans="1:8" ht="18" x14ac:dyDescent="0.25">
      <c r="A93" s="63"/>
      <c r="C93" s="7"/>
      <c r="F93" s="6"/>
    </row>
    <row r="94" spans="1:8" s="3" customFormat="1" ht="18.75" x14ac:dyDescent="0.3">
      <c r="A94" s="72" t="s">
        <v>25</v>
      </c>
      <c r="B94" s="72"/>
      <c r="C94" s="72"/>
      <c r="D94" s="72"/>
      <c r="E94" s="72"/>
      <c r="F94" s="72"/>
      <c r="G94" s="72"/>
      <c r="H94" s="18"/>
    </row>
    <row r="95" spans="1:8" s="14" customFormat="1" ht="18" x14ac:dyDescent="0.25">
      <c r="A95" s="86"/>
      <c r="B95" s="10" t="s">
        <v>122</v>
      </c>
      <c r="C95" s="86"/>
      <c r="D95" s="86"/>
      <c r="E95" s="86"/>
      <c r="F95" s="86"/>
      <c r="G95" s="86"/>
      <c r="H95" s="57"/>
    </row>
    <row r="96" spans="1:8" s="14" customFormat="1" ht="18" x14ac:dyDescent="0.25">
      <c r="A96" s="86"/>
      <c r="B96" s="86"/>
      <c r="C96" s="86"/>
      <c r="D96" s="86"/>
      <c r="E96" s="86"/>
      <c r="F96" s="86"/>
      <c r="G96" s="86"/>
      <c r="H96" s="57"/>
    </row>
    <row r="97" spans="1:7" s="3" customFormat="1" x14ac:dyDescent="0.25">
      <c r="A97" s="31"/>
      <c r="B97" s="17" t="s">
        <v>116</v>
      </c>
      <c r="C97" s="18"/>
      <c r="D97" s="6"/>
      <c r="E97" s="7" t="s">
        <v>9</v>
      </c>
      <c r="F97" s="87"/>
      <c r="G97" s="64" t="s">
        <v>10</v>
      </c>
    </row>
    <row r="98" spans="1:7" s="3" customFormat="1" x14ac:dyDescent="0.25">
      <c r="A98" s="31"/>
      <c r="B98" s="10"/>
      <c r="C98" s="19"/>
      <c r="D98" s="6"/>
      <c r="E98" s="7" t="s">
        <v>11</v>
      </c>
      <c r="F98" s="88"/>
      <c r="G98" s="64" t="s">
        <v>13</v>
      </c>
    </row>
    <row r="99" spans="1:7" s="3" customFormat="1" x14ac:dyDescent="0.25">
      <c r="A99" s="31"/>
      <c r="B99" s="10"/>
      <c r="C99" s="19"/>
      <c r="D99" s="6"/>
      <c r="E99" s="7" t="s">
        <v>12</v>
      </c>
      <c r="F99" s="88"/>
      <c r="G99" s="64" t="s">
        <v>14</v>
      </c>
    </row>
    <row r="100" spans="1:7" s="3" customFormat="1" x14ac:dyDescent="0.25">
      <c r="A100" s="31"/>
      <c r="B100" s="10"/>
      <c r="C100" s="19"/>
      <c r="D100" s="6"/>
      <c r="E100" s="7"/>
      <c r="F100" s="88"/>
      <c r="G100" s="64"/>
    </row>
    <row r="101" spans="1:7" s="3" customFormat="1" x14ac:dyDescent="0.25">
      <c r="A101" s="8"/>
      <c r="B101" s="17"/>
      <c r="C101" s="18"/>
      <c r="E101" s="21" t="s">
        <v>123</v>
      </c>
      <c r="F101" s="12">
        <f>SUM(F92+F97+F98+F99)</f>
        <v>0</v>
      </c>
    </row>
  </sheetData>
  <sheetProtection password="CC73" sheet="1" objects="1" scenarios="1"/>
  <mergeCells count="11">
    <mergeCell ref="A94:G94"/>
    <mergeCell ref="B12:F12"/>
    <mergeCell ref="C1:G1"/>
    <mergeCell ref="B7:F7"/>
    <mergeCell ref="B9:F9"/>
    <mergeCell ref="B10:F10"/>
    <mergeCell ref="B11:F11"/>
    <mergeCell ref="A2:G2"/>
    <mergeCell ref="B3:F3"/>
    <mergeCell ref="B4:F4"/>
    <mergeCell ref="B5:F5"/>
  </mergeCells>
  <phoneticPr fontId="6" type="noConversion"/>
  <pageMargins left="0.5" right="0.25" top="0.48" bottom="0.19" header="0.17" footer="0.13"/>
  <pageSetup orientation="landscape" r:id="rId1"/>
  <headerFooter alignWithMargins="0">
    <oddHeader>&amp;LNAHU Public Service Award Application</oddHeader>
    <oddFooter>&amp;R&amp;A Page &amp;P</oddFooter>
  </headerFooter>
  <rowBreaks count="4" manualBreakCount="4">
    <brk id="17" max="16383" man="1"/>
    <brk id="36" max="16383" man="1"/>
    <brk id="50" max="16383" man="1"/>
    <brk id="73"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Pub Svc Info &amp; Instructions</vt:lpstr>
      <vt:lpstr>App &amp; Score Sheet</vt:lpstr>
      <vt:lpstr>'App &amp; Score Sheet'!Print_Area</vt:lpstr>
      <vt:lpstr>'Pub Svc Info &amp; Instructions'!Print_Area</vt:lpstr>
    </vt:vector>
  </TitlesOfParts>
  <Company>AFCO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Pendergraft</dc:creator>
  <cp:lastModifiedBy>Brooke Willson</cp:lastModifiedBy>
  <cp:lastPrinted>2019-09-12T19:23:31Z</cp:lastPrinted>
  <dcterms:created xsi:type="dcterms:W3CDTF">2009-06-13T19:39:48Z</dcterms:created>
  <dcterms:modified xsi:type="dcterms:W3CDTF">2019-09-12T19:24:04Z</dcterms:modified>
</cp:coreProperties>
</file>