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workbookProtection workbookPassword="CC73" lockStructure="1"/>
  <bookViews>
    <workbookView xWindow="14385" yWindow="-15" windowWidth="14430" windowHeight="12240" tabRatio="659"/>
  </bookViews>
  <sheets>
    <sheet name="LEG EXCELLENCE" sheetId="13" r:id="rId1"/>
    <sheet name="Submission and Pts Overview" sheetId="11" r:id="rId2"/>
    <sheet name="I. Mtg &amp; Events" sheetId="2" r:id="rId3"/>
    <sheet name="II. Leg Cmt Activity" sheetId="4" r:id="rId4"/>
    <sheet name="III. Grass Roots Activity" sheetId="5" r:id="rId5"/>
    <sheet name="IV. Pub Rel Comm" sheetId="6" r:id="rId6"/>
    <sheet name="V. Other" sheetId="8" r:id="rId7"/>
    <sheet name="VI. Bonus Pts" sheetId="12" r:id="rId8"/>
  </sheets>
  <definedNames>
    <definedName name="_xlnm.Print_Area" localSheetId="2">'I. Mtg &amp; Events'!$A$1:$G$18</definedName>
    <definedName name="_xlnm.Print_Area" localSheetId="3">'II. Leg Cmt Activity'!$A$1:$G$20</definedName>
    <definedName name="_xlnm.Print_Area" localSheetId="4">'III. Grass Roots Activity'!$A$1:$G$24</definedName>
    <definedName name="_xlnm.Print_Area" localSheetId="5">'IV. Pub Rel Comm'!$A$1:$G$16</definedName>
    <definedName name="_xlnm.Print_Area" localSheetId="1">'Submission and Pts Overview'!$A$1:$G$21</definedName>
    <definedName name="_xlnm.Print_Area" localSheetId="6">'V. Other'!$A$1:$G$13</definedName>
    <definedName name="_xlnm.Print_Area" localSheetId="7">'VI. Bonus Pts'!$A$1:$G$11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7" i="8" l="1"/>
  <c r="F4" i="8"/>
  <c r="F13" i="6"/>
  <c r="F10" i="6"/>
  <c r="F4" i="6"/>
  <c r="F19" i="5"/>
  <c r="F18" i="5"/>
  <c r="F17" i="5"/>
  <c r="F16" i="5"/>
  <c r="F13" i="5"/>
  <c r="F11" i="5"/>
  <c r="F9" i="5"/>
  <c r="F8" i="5"/>
  <c r="F7" i="5"/>
  <c r="F4" i="5"/>
  <c r="F17" i="4"/>
  <c r="F14" i="4"/>
  <c r="F11" i="4"/>
  <c r="F8" i="4"/>
  <c r="F7" i="4"/>
  <c r="F4" i="4"/>
  <c r="F15" i="2" l="1"/>
  <c r="F16" i="2"/>
  <c r="F11" i="2"/>
  <c r="F8" i="2"/>
  <c r="D19" i="11"/>
  <c r="F5" i="2"/>
  <c r="F4" i="2"/>
  <c r="F21" i="5" l="1"/>
  <c r="F10" i="8" l="1"/>
  <c r="F7" i="6"/>
  <c r="F16" i="6" l="1"/>
  <c r="F24" i="5"/>
  <c r="G19" i="11"/>
  <c r="F21" i="11"/>
  <c r="F13" i="8" l="1"/>
  <c r="D18" i="11" s="1"/>
  <c r="G18" i="11" s="1"/>
  <c r="D17" i="11"/>
  <c r="G17" i="11" s="1"/>
  <c r="D16" i="11"/>
  <c r="G16" i="11" s="1"/>
  <c r="F18" i="2"/>
  <c r="D14" i="11" s="1"/>
  <c r="G14" i="11" s="1"/>
  <c r="F20" i="4"/>
  <c r="D15" i="11" s="1"/>
  <c r="G15" i="11" s="1"/>
  <c r="D21" i="11" l="1"/>
  <c r="G21" i="11" s="1"/>
</calcChain>
</file>

<file path=xl/sharedStrings.xml><?xml version="1.0" encoding="utf-8"?>
<sst xmlns="http://schemas.openxmlformats.org/spreadsheetml/2006/main" count="219" uniqueCount="136">
  <si>
    <t>I.</t>
  </si>
  <si>
    <t>x 25 pts =</t>
  </si>
  <si>
    <t>1.</t>
  </si>
  <si>
    <t>2.</t>
  </si>
  <si>
    <t>(max 50 pts)</t>
  </si>
  <si>
    <t>3.</t>
  </si>
  <si>
    <t>1 x 50 pts =</t>
  </si>
  <si>
    <t>1 x 25 pts =</t>
  </si>
  <si>
    <t>1 x 100 pts =</t>
  </si>
  <si>
    <t>II.</t>
  </si>
  <si>
    <t>III.</t>
  </si>
  <si>
    <t>x 10 pts =</t>
  </si>
  <si>
    <t>IV.</t>
  </si>
  <si>
    <t>V.</t>
  </si>
  <si>
    <t>VI.</t>
  </si>
  <si>
    <t>(max 100 pts)</t>
  </si>
  <si>
    <t>Application Form/Score Sheet</t>
  </si>
  <si>
    <t>Phone:</t>
  </si>
  <si>
    <t>President's Name:</t>
  </si>
  <si>
    <t>Email:</t>
  </si>
  <si>
    <t>Other</t>
  </si>
  <si>
    <t>Excellent</t>
  </si>
  <si>
    <t>= 50 pts</t>
  </si>
  <si>
    <t>Good</t>
  </si>
  <si>
    <t>Fair</t>
  </si>
  <si>
    <t>= 25 pts</t>
  </si>
  <si>
    <t>= 10 pts</t>
  </si>
  <si>
    <t>Summary of Criteria</t>
  </si>
  <si>
    <t>out of</t>
  </si>
  <si>
    <t>Max Pts</t>
  </si>
  <si>
    <t>Points</t>
  </si>
  <si>
    <t>Earned</t>
  </si>
  <si>
    <t>(max 25 pts)</t>
  </si>
  <si>
    <t xml:space="preserve">TOTAL: </t>
  </si>
  <si>
    <r>
      <t>BONUS POINTS</t>
    </r>
    <r>
      <rPr>
        <b/>
        <sz val="12"/>
        <rFont val="Arial"/>
        <family val="2"/>
      </rPr>
      <t>: (Scored by NAHU Awards Committee) Please do not complete this section.</t>
    </r>
  </si>
  <si>
    <t xml:space="preserve">Chapter Name: </t>
  </si>
  <si>
    <t xml:space="preserve">CHAPTER NAME: </t>
  </si>
  <si>
    <t>Official Application Information and Instructions</t>
  </si>
  <si>
    <t>Instructions:</t>
  </si>
  <si>
    <t>Due date:</t>
  </si>
  <si>
    <t>SUB-TOTAL (50  possible)</t>
  </si>
  <si>
    <t xml:space="preserve">• The official application must be completed, including the scoring for all items. </t>
  </si>
  <si>
    <t xml:space="preserve">• Documentation must accompany the application. </t>
  </si>
  <si>
    <t>• All documentation requirements are listed in the box(es) below each criterion.</t>
  </si>
  <si>
    <t>• Documentation must be organized in the submission to follow the order of the application.</t>
  </si>
  <si>
    <t>• Make a copy of everything you submit for your own records.</t>
  </si>
  <si>
    <t>• Submissions received without an official application will be disqualified.</t>
  </si>
  <si>
    <t xml:space="preserve">• Applications received after the posted due date will not be considered. </t>
  </si>
  <si>
    <t>Chapter Name:</t>
  </si>
  <si>
    <t>Submitter:</t>
  </si>
  <si>
    <t xml:space="preserve">Verified by NAHU. No documentation required. </t>
  </si>
  <si>
    <r>
      <t xml:space="preserve">• Documentation should include at </t>
    </r>
    <r>
      <rPr>
        <b/>
        <sz val="10"/>
        <rFont val="Arial"/>
        <family val="2"/>
      </rPr>
      <t>least two</t>
    </r>
    <r>
      <rPr>
        <sz val="10"/>
        <rFont val="Arial"/>
        <family val="2"/>
      </rPr>
      <t xml:space="preserve"> of the following:
     o A list of committee members
     o Minutes of the committee meetings
     o Board minutes showing committee reports to Board of Directors</t>
    </r>
  </si>
  <si>
    <t>Questions?</t>
  </si>
  <si>
    <t>4.</t>
  </si>
  <si>
    <t xml:space="preserve">Organization of award documentation </t>
  </si>
  <si>
    <t>5.</t>
  </si>
  <si>
    <t>6.</t>
  </si>
  <si>
    <t>Have a link to NAHU's Speakers Bureau on chapter web site and share the chapter's speakers information with NAHU.</t>
  </si>
  <si>
    <r>
      <t xml:space="preserve">• </t>
    </r>
    <r>
      <rPr>
        <b/>
        <sz val="12"/>
        <rFont val="Arial"/>
        <family val="2"/>
      </rPr>
      <t>Enter scores in the blue boxes</t>
    </r>
    <r>
      <rPr>
        <sz val="12"/>
        <rFont val="Arial"/>
        <family val="2"/>
      </rPr>
      <t>, everything else will auto-populate.</t>
    </r>
  </si>
  <si>
    <t>• Criteria verified by NAHU can be seen on NAHU's website in the "Awards" section.</t>
  </si>
  <si>
    <t>2020 NAHU LEGISLATIVE EXCELLENCE AWARD</t>
  </si>
  <si>
    <r>
      <rPr>
        <b/>
        <sz val="12"/>
        <color theme="1"/>
        <rFont val="Arial"/>
        <family val="2"/>
      </rPr>
      <t>Description:</t>
    </r>
    <r>
      <rPr>
        <sz val="12"/>
        <color theme="1"/>
        <rFont val="Arial"/>
        <family val="2"/>
      </rPr>
      <t>The Legislative Excellence Award honors state and local chapters that excel in legislative involvement by performing outstanding service during the period January 1 through December 31.  The State Chapter Award is based on State Chapter activity. The Local Chapter Award is based on Local Chapter activity.  
A total of four legislative excellence awards will be presented.  One award for state chapters with over 300 members, one award to a state chapter with 300 or less members, one award to a local chapter with over 126 members, and one award to a local chapter with 126 or less members.
The December Membership Count Report determines the size category of your chapter for this award period.  In years where four or few applications are received and an application does not meet the criteria an award may not be given.</t>
    </r>
  </si>
  <si>
    <t>THE DEADLINE FOR RECEIPT OF THE APPLICATION AND ALL ITS SUPPORTING DOCUMENTATION IS JANUARY 10.</t>
  </si>
  <si>
    <t xml:space="preserve">• The timeframe for the award criteria is January 1 through December 31, unless otherwise stated. </t>
  </si>
  <si>
    <t>Meetings &amp; Events</t>
  </si>
  <si>
    <t>Legislative Committee Activity</t>
  </si>
  <si>
    <t>Grass Roots Activity</t>
  </si>
  <si>
    <t>Public Relations/Communications</t>
  </si>
  <si>
    <t>MEETINGS &amp; EVENTS</t>
  </si>
  <si>
    <t>State chapter - Sponsoring a "Day on the Hill"</t>
  </si>
  <si>
    <t>1 x 200 pts =</t>
  </si>
  <si>
    <t>(max 200 pts)</t>
  </si>
  <si>
    <t xml:space="preserve">Local chapter - Sponsoring a Legislative Day Event </t>
  </si>
  <si>
    <t>• Document with at least one of the following:
     o Copy of the meeting notice
     o Announcement or flyer
     o Promotion in chapter newsletter including time, date and place,
     o Agenda or program
     o Board minutes indicating time, date and place the presentation occurred.</t>
  </si>
  <si>
    <t>Registered attendees at Capitol Conference</t>
  </si>
  <si>
    <t>(max 125 pts)</t>
  </si>
  <si>
    <t>Legislative Chair participated on NAHU's legislative update calls</t>
  </si>
  <si>
    <t xml:space="preserve"> - Attended the regular monthly calls</t>
  </si>
  <si>
    <t xml:space="preserve"> - Completed web-based training</t>
  </si>
  <si>
    <t>SUB-TOTAL (375 possible)</t>
  </si>
  <si>
    <t>LEGISLATIVE COMMITTEE ACTIVITY</t>
  </si>
  <si>
    <t>Maintain an active committee</t>
  </si>
  <si>
    <t xml:space="preserve">Hosting a chapter meeting or function that focuses on legislative/
 regulatory issues independent of a “Day on the Hill,” such as a CE 
 meeting focusing specifically on legislative issues or a legislative 
 briefing. </t>
  </si>
  <si>
    <t>State chapter - Regular report of activity to Regional Legislative Chair</t>
  </si>
  <si>
    <t>Local chapter - Participation on the State Legislative Committee</t>
  </si>
  <si>
    <t>Interaction with the State Insurance Commissioner's office</t>
  </si>
  <si>
    <t>• Document with the following:
    o Committee minutes/notes for each meeting including attendance information.</t>
  </si>
  <si>
    <t xml:space="preserve">• Document with the following:
    o Board minutes including informaiton about the interaction. </t>
  </si>
  <si>
    <t>Interaction with the State Legislators on health care issues</t>
  </si>
  <si>
    <t xml:space="preserve">Hold/attend meeting(s) with industry colleages or health insurance coalition partners. </t>
  </si>
  <si>
    <t>SUB-TOTAL (175 possible)</t>
  </si>
  <si>
    <t>GRASS ROOTS ACTIVITY</t>
  </si>
  <si>
    <t xml:space="preserve">Use of Operation Shout for State-based issues.  (state only) </t>
  </si>
  <si>
    <t xml:space="preserve"> - 1 state-based campaign</t>
  </si>
  <si>
    <t>1 x 15 pts =</t>
  </si>
  <si>
    <t xml:space="preserve"> - 2 state-based campaign</t>
  </si>
  <si>
    <t>1 x 30 pts =</t>
  </si>
  <si>
    <t xml:space="preserve"> - 3 state-based campaign</t>
  </si>
  <si>
    <t xml:space="preserve">Full or Part-Time AHU State Lobbyist Program (state only) </t>
  </si>
  <si>
    <t>• Provide at least one of the following
o Reports received from lobbyist on a regular basis 
o Board minutes with lobbyist report of activity.
o Contract agreement with lobbyist.</t>
  </si>
  <si>
    <t xml:space="preserve">Involvement in the formation and/or support of State PAC (state only) </t>
  </si>
  <si>
    <t>• Provide at least two of the following:
o Committee listing
o Board minutes with PAC reports
o Details of contributions to selected legislators</t>
  </si>
  <si>
    <t xml:space="preserve">Member support of HUPAC </t>
  </si>
  <si>
    <t xml:space="preserve"> - 5% support</t>
  </si>
  <si>
    <t xml:space="preserve"> - 6% - 10% support</t>
  </si>
  <si>
    <t xml:space="preserve"> - 11% - 20% support</t>
  </si>
  <si>
    <t xml:space="preserve"> - 21% + support</t>
  </si>
  <si>
    <t>1 x 10 pts =</t>
  </si>
  <si>
    <t>1 x 20 pts =</t>
  </si>
  <si>
    <t>1 x 40 pts =</t>
  </si>
  <si>
    <t>(max 40 pts)</t>
  </si>
  <si>
    <t>• Operation Shout Campaigns are for state-based issues. The state-based Operation Shout request must be for legitimate legislative and/or regulatory purposes and can only be initiated by the state president, state legislative chair or contract lobbyist, as per standard NAHU government relations department procedures. 
• Verified by NAHU. No documentation required</t>
  </si>
  <si>
    <t>SUB-TOTAL (315 possible)</t>
  </si>
  <si>
    <t>PUBLIC RELATIONS/COMMUNICATIONS</t>
  </si>
  <si>
    <t xml:space="preserve">Developing local media exposure on legislative issues by press releases to newspapers, letters to editor, articles in business publications, etc. </t>
  </si>
  <si>
    <t xml:space="preserve">• Document with at least two of the following:
o Published letters to the editor
o Reports from press releases generated by chapter
o Articles mentioning chapter members.
• Make sure to include name and date of publication. </t>
  </si>
  <si>
    <t>Holding press conference with local media involvement</t>
  </si>
  <si>
    <t>• Provide a copy of the media advisory announcing the press conference. 
• Photographs are not sufficient documentation.</t>
  </si>
  <si>
    <t>Radio/TV appearances on health care issues</t>
  </si>
  <si>
    <t>• Document with at least two of the following
o Correspondence from station thanking chapter/member for the appearance with mention of the subject matter
o Correspondence from the station confirming the appearance occurred
o Board minutes including report of event. 
• All documentation must show the date of the appearance and proof the appearance occurred.</t>
  </si>
  <si>
    <t>Quarterly legislative communication sent to all chapter members</t>
  </si>
  <si>
    <t>• Provide one of  following
o Original printed pages or inserts on legislative news  
o Emailed or website legislative bulletin for each month.
• Notices generated by NAHU will not be counted.</t>
  </si>
  <si>
    <t>OTHER</t>
  </si>
  <si>
    <t>Attendance at Congressional In-District Town Hall Meetings.</t>
  </si>
  <si>
    <t>• Submit announcement and include documentation on time, location and subjects discussed, as well who attended.</t>
  </si>
  <si>
    <t>(max 10 pts)</t>
  </si>
  <si>
    <t>Other special legislative activity or involvement.</t>
  </si>
  <si>
    <t>HUPAC Chair serves on Board of Directors</t>
  </si>
  <si>
    <t xml:space="preserve">• List details of other specific activity – examples would include
o political campaigns
o serving on special committees </t>
  </si>
  <si>
    <t>SUB-TOTAL (110 possible)</t>
  </si>
  <si>
    <t>SUB-TOTAL (150 possible)</t>
  </si>
  <si>
    <r>
      <t xml:space="preserve">Bonus Points </t>
    </r>
    <r>
      <rPr>
        <sz val="12"/>
        <rFont val="Arial"/>
        <family val="2"/>
      </rPr>
      <t>(Scored by judging committee)</t>
    </r>
  </si>
  <si>
    <t>• Submit applications to LEGISLATIVE@NAHU.ORG</t>
  </si>
  <si>
    <t>Email legislative@nahu.org</t>
  </si>
  <si>
    <t>Developed a state-level grassroots network to match active  chapter 
 members with their state legislators</t>
  </si>
  <si>
    <t>• Provide a volunteer list showing contacts and their assigned state representatives.</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</si>
</sst>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ont>
    <font>
      <sz val="10"/>
      <name val="Arial"/>
      <family val="2"/>
    </font>
    <font>
      <b/>
      <sz val="12"/>
      <name val="Arial"/>
      <family val="2"/>
    </font>
    <font>
      <sz val="12"/>
      <name val="Arial"/>
      <family val="2"/>
    </font>
    <font>
      <b/>
      <sz val="14"/>
      <name val="Arial"/>
      <family val="2"/>
    </font>
    <font>
      <sz val="10"/>
      <color indexed="18"/>
      <name val="Arial"/>
      <family val="2"/>
    </font>
    <font>
      <b/>
      <sz val="12"/>
      <color indexed="18"/>
      <name val="Arial"/>
      <family val="2"/>
    </font>
    <font>
      <sz val="8"/>
      <name val="Arial"/>
      <family val="2"/>
    </font>
    <font>
      <i/>
      <sz val="10"/>
      <name val="Arial"/>
      <family val="2"/>
    </font>
    <font>
      <b/>
      <u/>
      <sz val="12"/>
      <name val="Arial"/>
      <family val="2"/>
    </font>
    <font>
      <u/>
      <sz val="10"/>
      <color indexed="12"/>
      <name val="Arial"/>
      <family val="2"/>
    </font>
    <font>
      <u/>
      <sz val="12"/>
      <color indexed="12"/>
      <name val="Arial"/>
      <family val="2"/>
    </font>
    <font>
      <sz val="10"/>
      <name val="Arial"/>
      <family val="2"/>
    </font>
    <font>
      <b/>
      <i/>
      <sz val="12"/>
      <name val="Arial"/>
      <family val="2"/>
    </font>
    <font>
      <sz val="10"/>
      <name val="Arial"/>
      <family val="2"/>
    </font>
    <font>
      <sz val="14"/>
      <name val="Arial"/>
      <family val="2"/>
    </font>
    <font>
      <u/>
      <sz val="10"/>
      <color indexed="12"/>
      <name val="Arial"/>
      <family val="2"/>
    </font>
    <font>
      <sz val="11"/>
      <color theme="1"/>
      <name val="Calibri"/>
      <family val="2"/>
      <scheme val="minor"/>
    </font>
    <font>
      <b/>
      <sz val="10"/>
      <name val="Arial"/>
      <family val="2"/>
    </font>
    <font>
      <b/>
      <sz val="16"/>
      <color indexed="18"/>
      <name val="Arial"/>
      <family val="2"/>
    </font>
    <font>
      <u/>
      <sz val="10"/>
      <color theme="11"/>
      <name val="Arial"/>
      <family val="2"/>
    </font>
    <font>
      <b/>
      <sz val="12"/>
      <color rgb="FFFF0000"/>
      <name val="Arial"/>
      <family val="2"/>
    </font>
    <font>
      <b/>
      <sz val="18"/>
      <color indexed="18"/>
      <name val="Arial"/>
      <family val="2"/>
    </font>
    <font>
      <i/>
      <sz val="12"/>
      <name val="Arial"/>
      <family val="2"/>
    </font>
    <font>
      <b/>
      <sz val="16"/>
      <color indexed="18"/>
      <name val="Arial"/>
      <family val="2"/>
    </font>
    <font>
      <b/>
      <u/>
      <sz val="14"/>
      <name val="Arial"/>
      <family val="2"/>
    </font>
    <font>
      <b/>
      <sz val="14"/>
      <color indexed="18"/>
      <name val="Arial"/>
      <family val="2"/>
    </font>
    <font>
      <b/>
      <u/>
      <sz val="12"/>
      <color theme="1"/>
      <name val="Arial"/>
      <family val="2"/>
    </font>
    <font>
      <sz val="12"/>
      <color theme="1"/>
      <name val="Arial"/>
      <family val="2"/>
    </font>
    <font>
      <b/>
      <sz val="12"/>
      <color theme="1"/>
      <name val="Arial"/>
      <family val="2"/>
    </font>
  </fonts>
  <fills count="4">
    <fill>
      <patternFill patternType="none"/>
    </fill>
    <fill>
      <patternFill patternType="gray125"/>
    </fill>
    <fill>
      <patternFill patternType="solid">
        <fgColor rgb="FFCCFFFF"/>
        <bgColor indexed="64"/>
      </patternFill>
    </fill>
    <fill>
      <patternFill patternType="solid">
        <fgColor rgb="FFFFFF00"/>
        <bgColor indexed="64"/>
      </patternFill>
    </fill>
  </fills>
  <borders count="5">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2">
    <xf numFmtId="0" fontId="0" fillId="0" borderId="0"/>
    <xf numFmtId="0" fontId="10"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4" fillId="0" borderId="0"/>
    <xf numFmtId="0" fontId="12" fillId="0" borderId="0"/>
    <xf numFmtId="0" fontId="17" fillId="0" borderId="0"/>
    <xf numFmtId="9" fontId="1"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60">
    <xf numFmtId="0" fontId="0" fillId="0" borderId="0" xfId="0"/>
    <xf numFmtId="0" fontId="0" fillId="0" borderId="0" xfId="0" applyAlignment="1">
      <alignment horizontal="center"/>
    </xf>
    <xf numFmtId="0" fontId="0" fillId="0" borderId="0" xfId="0" applyAlignment="1">
      <alignment horizontal="right"/>
    </xf>
    <xf numFmtId="0" fontId="0" fillId="0" borderId="0" xfId="0" quotePrefix="1"/>
    <xf numFmtId="0" fontId="2" fillId="0" borderId="0" xfId="0" applyFont="1"/>
    <xf numFmtId="1" fontId="2" fillId="0" borderId="0" xfId="0" applyNumberFormat="1" applyFont="1" applyAlignment="1">
      <alignment horizontal="center"/>
    </xf>
    <xf numFmtId="1" fontId="2" fillId="0" borderId="1" xfId="0" applyNumberFormat="1" applyFont="1" applyBorder="1" applyAlignment="1">
      <alignment horizontal="center"/>
    </xf>
    <xf numFmtId="1" fontId="2" fillId="0" borderId="0" xfId="0" applyNumberFormat="1" applyFont="1" applyBorder="1" applyAlignment="1">
      <alignment horizontal="center"/>
    </xf>
    <xf numFmtId="0" fontId="0" fillId="0" borderId="0" xfId="0" applyBorder="1" applyAlignment="1">
      <alignment horizontal="right"/>
    </xf>
    <xf numFmtId="0" fontId="8" fillId="0" borderId="0" xfId="0" applyFont="1" applyAlignment="1">
      <alignment vertical="top"/>
    </xf>
    <xf numFmtId="0" fontId="2" fillId="0" borderId="0" xfId="0" applyFont="1" applyAlignment="1">
      <alignment horizontal="right"/>
    </xf>
    <xf numFmtId="0" fontId="6" fillId="0" borderId="0" xfId="0" applyFont="1" applyBorder="1" applyAlignment="1">
      <alignment horizontal="left"/>
    </xf>
    <xf numFmtId="0" fontId="6" fillId="0" borderId="0" xfId="0" applyFont="1" applyBorder="1" applyAlignment="1">
      <alignment horizontal="center"/>
    </xf>
    <xf numFmtId="0" fontId="0" fillId="0" borderId="0" xfId="0" applyBorder="1"/>
    <xf numFmtId="0" fontId="9" fillId="0" borderId="0" xfId="0" applyFont="1" applyAlignment="1">
      <alignment horizontal="left"/>
    </xf>
    <xf numFmtId="0" fontId="2" fillId="0" borderId="0" xfId="0" applyFont="1" applyBorder="1" applyAlignment="1">
      <alignment horizontal="center"/>
    </xf>
    <xf numFmtId="1" fontId="6" fillId="0" borderId="0" xfId="0" applyNumberFormat="1" applyFont="1" applyAlignment="1">
      <alignment horizontal="center"/>
    </xf>
    <xf numFmtId="1" fontId="6" fillId="0" borderId="1" xfId="0" applyNumberFormat="1" applyFont="1" applyBorder="1" applyAlignment="1">
      <alignment horizontal="center"/>
    </xf>
    <xf numFmtId="0" fontId="13" fillId="0" borderId="0" xfId="0" applyFont="1" applyAlignment="1">
      <alignment horizontal="right"/>
    </xf>
    <xf numFmtId="1" fontId="2" fillId="2" borderId="1" xfId="0" applyNumberFormat="1" applyFont="1" applyFill="1" applyBorder="1" applyAlignment="1" applyProtection="1">
      <alignment horizontal="center"/>
      <protection locked="0"/>
    </xf>
    <xf numFmtId="0" fontId="4" fillId="0" borderId="0" xfId="0" applyFont="1" applyAlignment="1">
      <alignment horizontal="center"/>
    </xf>
    <xf numFmtId="0" fontId="4" fillId="0" borderId="0" xfId="0" applyFont="1"/>
    <xf numFmtId="0" fontId="15" fillId="0" borderId="0" xfId="0" applyFont="1"/>
    <xf numFmtId="1" fontId="4" fillId="0" borderId="0" xfId="0" applyNumberFormat="1" applyFont="1" applyAlignment="1">
      <alignment horizontal="center"/>
    </xf>
    <xf numFmtId="0" fontId="15" fillId="0" borderId="0" xfId="0" applyFont="1" applyAlignment="1">
      <alignment horizontal="right"/>
    </xf>
    <xf numFmtId="0" fontId="2" fillId="0" borderId="0" xfId="0" quotePrefix="1" applyFont="1"/>
    <xf numFmtId="0" fontId="0" fillId="0" borderId="0" xfId="0" applyFont="1" applyBorder="1" applyAlignment="1">
      <alignment horizontal="left" wrapText="1"/>
    </xf>
    <xf numFmtId="0" fontId="2" fillId="0" borderId="0" xfId="0" applyFont="1" applyAlignment="1">
      <alignment horizontal="center"/>
    </xf>
    <xf numFmtId="0" fontId="2" fillId="0" borderId="0" xfId="0" applyFont="1" applyFill="1" applyAlignment="1">
      <alignment horizontal="right"/>
    </xf>
    <xf numFmtId="0" fontId="3" fillId="0" borderId="0" xfId="0" applyFont="1" applyAlignment="1">
      <alignment horizontal="left"/>
    </xf>
    <xf numFmtId="0" fontId="2" fillId="0" borderId="0" xfId="0" applyFont="1" applyAlignment="1">
      <alignment horizontal="center"/>
    </xf>
    <xf numFmtId="1" fontId="2" fillId="0" borderId="0" xfId="0" applyNumberFormat="1" applyFont="1" applyFill="1" applyBorder="1" applyAlignment="1" applyProtection="1">
      <alignment horizontal="center"/>
      <protection locked="0"/>
    </xf>
    <xf numFmtId="0" fontId="0" fillId="0" borderId="0" xfId="0" applyFill="1"/>
    <xf numFmtId="0" fontId="2" fillId="0" borderId="0" xfId="0" applyFont="1" applyBorder="1" applyAlignment="1">
      <alignment horizontal="right"/>
    </xf>
    <xf numFmtId="0" fontId="2" fillId="0" borderId="0" xfId="0" applyFont="1" applyFill="1"/>
    <xf numFmtId="0" fontId="2" fillId="0" borderId="0" xfId="0" applyFont="1" applyAlignment="1">
      <alignment horizontal="center"/>
    </xf>
    <xf numFmtId="0" fontId="3" fillId="0" borderId="0" xfId="0" applyFont="1" applyAlignment="1">
      <alignment horizontal="center"/>
    </xf>
    <xf numFmtId="0" fontId="3" fillId="0" borderId="0" xfId="0" applyFont="1"/>
    <xf numFmtId="1" fontId="3" fillId="0" borderId="0" xfId="0" applyNumberFormat="1" applyFont="1" applyBorder="1" applyAlignment="1">
      <alignment horizontal="center"/>
    </xf>
    <xf numFmtId="0" fontId="4" fillId="0" borderId="0" xfId="0" applyFont="1" applyAlignment="1">
      <alignment horizontal="right"/>
    </xf>
    <xf numFmtId="0" fontId="3" fillId="0" borderId="0" xfId="0" applyFont="1" applyAlignment="1">
      <alignment horizontal="right"/>
    </xf>
    <xf numFmtId="0" fontId="9" fillId="0" borderId="0" xfId="0" applyFont="1" applyBorder="1" applyAlignment="1">
      <alignment horizontal="left"/>
    </xf>
    <xf numFmtId="0" fontId="3" fillId="0" borderId="0" xfId="0" quotePrefix="1" applyFont="1"/>
    <xf numFmtId="0" fontId="2" fillId="0" borderId="0" xfId="0" applyFont="1" applyBorder="1" applyAlignment="1">
      <alignment horizontal="right"/>
    </xf>
    <xf numFmtId="0" fontId="2" fillId="0" borderId="0" xfId="0" quotePrefix="1" applyFont="1" applyBorder="1"/>
    <xf numFmtId="0" fontId="2" fillId="0" borderId="0" xfId="0" applyFont="1" applyBorder="1" applyAlignment="1">
      <alignment horizontal="left"/>
    </xf>
    <xf numFmtId="0" fontId="2" fillId="0" borderId="0" xfId="0" applyFont="1" applyBorder="1"/>
    <xf numFmtId="0" fontId="2" fillId="0" borderId="0" xfId="0" applyFont="1" applyAlignment="1">
      <alignment horizontal="left" indent="5"/>
    </xf>
    <xf numFmtId="1" fontId="2" fillId="0" borderId="0" xfId="0" quotePrefix="1" applyNumberFormat="1" applyFont="1" applyBorder="1" applyAlignment="1">
      <alignment horizontal="center"/>
    </xf>
    <xf numFmtId="1" fontId="23" fillId="0" borderId="0" xfId="0" applyNumberFormat="1" applyFont="1" applyBorder="1" applyAlignment="1">
      <alignment horizontal="center"/>
    </xf>
    <xf numFmtId="0" fontId="6" fillId="0" borderId="0" xfId="0" applyFont="1" applyBorder="1" applyAlignment="1">
      <alignment horizontal="right"/>
    </xf>
    <xf numFmtId="9" fontId="3" fillId="0" borderId="0" xfId="6" applyFont="1" applyAlignment="1">
      <alignment horizontal="right"/>
    </xf>
    <xf numFmtId="1" fontId="2" fillId="0" borderId="0" xfId="0" applyNumberFormat="1" applyFont="1" applyAlignment="1">
      <alignment horizontal="right"/>
    </xf>
    <xf numFmtId="0" fontId="0" fillId="0" borderId="0" xfId="0" applyFont="1" applyFill="1" applyBorder="1" applyAlignment="1">
      <alignment horizontal="left" wrapText="1"/>
    </xf>
    <xf numFmtId="0" fontId="0" fillId="0" borderId="0" xfId="0" applyFill="1" applyAlignment="1">
      <alignment horizontal="right"/>
    </xf>
    <xf numFmtId="1" fontId="2" fillId="0" borderId="0" xfId="0" applyNumberFormat="1" applyFont="1" applyFill="1" applyBorder="1" applyAlignment="1">
      <alignment horizontal="center"/>
    </xf>
    <xf numFmtId="0" fontId="12" fillId="0" borderId="0" xfId="0" applyFont="1" applyBorder="1" applyAlignment="1">
      <alignment wrapText="1"/>
    </xf>
    <xf numFmtId="1" fontId="21" fillId="0" borderId="0" xfId="0" applyNumberFormat="1" applyFont="1" applyFill="1" applyBorder="1" applyAlignment="1" applyProtection="1">
      <alignment horizontal="center"/>
      <protection locked="0"/>
    </xf>
    <xf numFmtId="1" fontId="6" fillId="0" borderId="0" xfId="0" applyNumberFormat="1" applyFont="1" applyBorder="1" applyAlignment="1">
      <alignment horizontal="center"/>
    </xf>
    <xf numFmtId="0" fontId="2" fillId="0" borderId="0" xfId="0" applyFont="1" applyFill="1" applyBorder="1"/>
    <xf numFmtId="1" fontId="2" fillId="0" borderId="1" xfId="0" applyNumberFormat="1" applyFont="1" applyFill="1" applyBorder="1" applyAlignment="1">
      <alignment horizontal="center"/>
    </xf>
    <xf numFmtId="0" fontId="2" fillId="0" borderId="0" xfId="0" applyFont="1" applyFill="1" applyBorder="1" applyAlignment="1">
      <alignment horizontal="right"/>
    </xf>
    <xf numFmtId="0" fontId="2" fillId="0" borderId="0" xfId="0" applyFont="1" applyAlignment="1">
      <alignment vertical="center"/>
    </xf>
    <xf numFmtId="0" fontId="9" fillId="0" borderId="0" xfId="0" applyFont="1" applyAlignment="1">
      <alignment vertical="center" wrapText="1"/>
    </xf>
    <xf numFmtId="0" fontId="6" fillId="2" borderId="2" xfId="0" applyFont="1" applyFill="1" applyBorder="1" applyAlignment="1" applyProtection="1">
      <alignment horizontal="left"/>
      <protection locked="0"/>
    </xf>
    <xf numFmtId="0" fontId="2" fillId="0" borderId="0" xfId="0" applyFont="1" applyFill="1" applyAlignment="1">
      <alignment horizontal="right"/>
    </xf>
    <xf numFmtId="0" fontId="13" fillId="0" borderId="0" xfId="0" applyFont="1" applyBorder="1" applyAlignment="1">
      <alignment horizontal="center"/>
    </xf>
    <xf numFmtId="0" fontId="2" fillId="0" borderId="0" xfId="0" applyFont="1" applyAlignment="1">
      <alignment horizontal="center"/>
    </xf>
    <xf numFmtId="0" fontId="0" fillId="0" borderId="0" xfId="0" applyAlignment="1">
      <alignment horizontal="left"/>
    </xf>
    <xf numFmtId="0" fontId="27" fillId="0" borderId="0" xfId="0" applyFont="1"/>
    <xf numFmtId="0" fontId="1" fillId="0" borderId="3" xfId="0" applyFont="1" applyFill="1" applyBorder="1" applyAlignment="1">
      <alignment wrapText="1"/>
    </xf>
    <xf numFmtId="0" fontId="1" fillId="0" borderId="3" xfId="0" applyFont="1" applyBorder="1" applyAlignment="1">
      <alignment wrapText="1"/>
    </xf>
    <xf numFmtId="0" fontId="2" fillId="0" borderId="0" xfId="0" quotePrefix="1" applyFont="1" applyAlignment="1">
      <alignment vertical="top"/>
    </xf>
    <xf numFmtId="0" fontId="29" fillId="0" borderId="0" xfId="0" applyFont="1" applyAlignment="1">
      <alignment vertical="top" wrapText="1"/>
    </xf>
    <xf numFmtId="0" fontId="0" fillId="0" borderId="0" xfId="0" applyFill="1" applyAlignment="1">
      <alignment horizontal="left" vertical="center" wrapText="1"/>
    </xf>
    <xf numFmtId="0" fontId="25" fillId="0" borderId="0" xfId="0" applyFont="1" applyAlignment="1">
      <alignment vertical="center"/>
    </xf>
    <xf numFmtId="0" fontId="1" fillId="0" borderId="0" xfId="0" applyFont="1" applyFill="1"/>
    <xf numFmtId="0" fontId="0" fillId="0" borderId="0" xfId="0" applyAlignment="1" applyProtection="1">
      <alignment horizontal="center"/>
    </xf>
    <xf numFmtId="0" fontId="0" fillId="0" borderId="0" xfId="0" applyProtection="1"/>
    <xf numFmtId="0" fontId="0" fillId="0" borderId="0" xfId="0" applyFill="1" applyAlignment="1" applyProtection="1">
      <alignment horizontal="center"/>
    </xf>
    <xf numFmtId="0" fontId="0" fillId="0" borderId="0" xfId="0" applyFill="1" applyProtection="1"/>
    <xf numFmtId="0" fontId="4" fillId="0" borderId="0" xfId="0" applyFont="1" applyAlignment="1" applyProtection="1">
      <alignment horizontal="center"/>
    </xf>
    <xf numFmtId="0" fontId="4" fillId="0" borderId="0" xfId="0" applyFont="1" applyProtection="1"/>
    <xf numFmtId="0" fontId="15" fillId="0" borderId="0" xfId="0" applyFont="1" applyProtection="1"/>
    <xf numFmtId="1" fontId="4" fillId="0" borderId="0" xfId="0" applyNumberFormat="1" applyFont="1" applyAlignment="1" applyProtection="1">
      <alignment horizontal="center"/>
    </xf>
    <xf numFmtId="0" fontId="15" fillId="0" borderId="0" xfId="0" applyFont="1" applyAlignment="1" applyProtection="1">
      <alignment horizontal="right"/>
    </xf>
    <xf numFmtId="0" fontId="2" fillId="0" borderId="0" xfId="0" applyFont="1" applyAlignment="1" applyProtection="1">
      <alignment horizontal="center"/>
    </xf>
    <xf numFmtId="0" fontId="2" fillId="0" borderId="0" xfId="0" quotePrefix="1" applyFont="1" applyProtection="1"/>
    <xf numFmtId="0" fontId="2" fillId="0" borderId="0" xfId="0" applyFont="1" applyProtection="1"/>
    <xf numFmtId="0" fontId="2" fillId="0" borderId="0" xfId="0" applyFont="1" applyAlignment="1" applyProtection="1">
      <alignment horizontal="right"/>
    </xf>
    <xf numFmtId="1" fontId="2" fillId="0" borderId="1" xfId="0" applyNumberFormat="1" applyFont="1" applyBorder="1" applyAlignment="1" applyProtection="1">
      <alignment horizontal="center"/>
    </xf>
    <xf numFmtId="0" fontId="0" fillId="0" borderId="0" xfId="0" applyFont="1" applyAlignment="1" applyProtection="1">
      <alignment horizontal="center"/>
    </xf>
    <xf numFmtId="0" fontId="0" fillId="0" borderId="0" xfId="0" applyFont="1" applyProtection="1"/>
    <xf numFmtId="0" fontId="0" fillId="0" borderId="0" xfId="0" applyFont="1" applyBorder="1" applyAlignment="1" applyProtection="1">
      <alignment horizontal="left" wrapText="1"/>
    </xf>
    <xf numFmtId="0" fontId="0" fillId="0" borderId="0" xfId="0" applyFont="1" applyAlignment="1" applyProtection="1">
      <alignment horizontal="right"/>
    </xf>
    <xf numFmtId="1" fontId="18" fillId="0" borderId="0" xfId="0" applyNumberFormat="1" applyFont="1" applyBorder="1" applyAlignment="1" applyProtection="1">
      <alignment horizontal="center"/>
    </xf>
    <xf numFmtId="1" fontId="2" fillId="0" borderId="0" xfId="0" applyNumberFormat="1" applyFont="1" applyAlignment="1" applyProtection="1">
      <alignment horizontal="center"/>
    </xf>
    <xf numFmtId="0" fontId="0" fillId="0" borderId="0" xfId="0" applyAlignment="1" applyProtection="1">
      <alignment horizontal="right"/>
    </xf>
    <xf numFmtId="0" fontId="0" fillId="0" borderId="0" xfId="0" quotePrefix="1" applyProtection="1"/>
    <xf numFmtId="1" fontId="2" fillId="0" borderId="0" xfId="0" applyNumberFormat="1" applyFont="1" applyBorder="1" applyAlignment="1" applyProtection="1">
      <alignment horizontal="center"/>
    </xf>
    <xf numFmtId="0" fontId="2" fillId="0" borderId="0" xfId="0" applyFont="1" applyAlignment="1">
      <alignment horizontal="center"/>
    </xf>
    <xf numFmtId="0" fontId="2" fillId="0" borderId="0" xfId="0" applyFont="1" applyAlignment="1"/>
    <xf numFmtId="0" fontId="1" fillId="0" borderId="3" xfId="0" applyFont="1" applyBorder="1" applyAlignment="1" applyProtection="1">
      <alignment wrapText="1"/>
    </xf>
    <xf numFmtId="0" fontId="2" fillId="0" borderId="0" xfId="0" applyFont="1" applyAlignment="1">
      <alignment wrapText="1"/>
    </xf>
    <xf numFmtId="1" fontId="2" fillId="0" borderId="1" xfId="0" applyNumberFormat="1" applyFont="1" applyFill="1" applyBorder="1" applyAlignment="1"/>
    <xf numFmtId="1" fontId="2" fillId="2" borderId="3" xfId="0" applyNumberFormat="1" applyFont="1" applyFill="1" applyBorder="1" applyAlignment="1" applyProtection="1">
      <alignment horizontal="center"/>
      <protection locked="0"/>
    </xf>
    <xf numFmtId="1" fontId="2" fillId="2" borderId="4" xfId="0" applyNumberFormat="1" applyFont="1" applyFill="1" applyBorder="1" applyAlignment="1" applyProtection="1">
      <alignment horizontal="center"/>
      <protection locked="0"/>
    </xf>
    <xf numFmtId="2" fontId="0" fillId="0" borderId="0" xfId="0" applyNumberFormat="1"/>
    <xf numFmtId="2" fontId="4" fillId="0" borderId="0" xfId="0" applyNumberFormat="1" applyFont="1"/>
    <xf numFmtId="2" fontId="2" fillId="0" borderId="0" xfId="0" quotePrefix="1" applyNumberFormat="1" applyFont="1" applyAlignment="1">
      <alignment vertical="top"/>
    </xf>
    <xf numFmtId="2" fontId="0" fillId="0" borderId="0" xfId="0" quotePrefix="1" applyNumberFormat="1"/>
    <xf numFmtId="2" fontId="2" fillId="0" borderId="0" xfId="0" applyNumberFormat="1" applyFont="1"/>
    <xf numFmtId="2" fontId="2" fillId="0" borderId="0" xfId="0" quotePrefix="1" applyNumberFormat="1" applyFont="1"/>
    <xf numFmtId="0" fontId="21" fillId="0" borderId="0" xfId="0" applyFont="1"/>
    <xf numFmtId="0" fontId="21" fillId="0" borderId="0" xfId="0" applyFont="1" applyAlignment="1">
      <alignment horizontal="right"/>
    </xf>
    <xf numFmtId="0" fontId="21" fillId="0" borderId="0" xfId="0" applyFont="1" applyAlignment="1">
      <alignment horizontal="center"/>
    </xf>
    <xf numFmtId="1" fontId="21" fillId="0" borderId="0" xfId="0" applyNumberFormat="1" applyFont="1" applyBorder="1" applyAlignment="1">
      <alignment horizontal="center"/>
    </xf>
    <xf numFmtId="2" fontId="21" fillId="0" borderId="0" xfId="0" applyNumberFormat="1" applyFont="1"/>
    <xf numFmtId="0" fontId="21" fillId="0" borderId="0" xfId="0" applyFont="1" applyAlignment="1">
      <alignment vertical="top" wrapText="1"/>
    </xf>
    <xf numFmtId="0" fontId="2" fillId="0" borderId="0" xfId="0" applyFont="1" applyAlignment="1">
      <alignment horizontal="center"/>
    </xf>
    <xf numFmtId="0" fontId="1" fillId="0" borderId="0" xfId="0" applyFont="1" applyAlignment="1">
      <alignment horizontal="center"/>
    </xf>
    <xf numFmtId="0" fontId="1" fillId="0" borderId="0" xfId="0" applyFont="1"/>
    <xf numFmtId="2" fontId="1" fillId="0" borderId="0" xfId="0" quotePrefix="1" applyNumberFormat="1" applyFont="1"/>
    <xf numFmtId="0" fontId="1" fillId="0" borderId="0" xfId="0" applyFont="1" applyBorder="1" applyAlignment="1">
      <alignment horizontal="left" wrapText="1"/>
    </xf>
    <xf numFmtId="0" fontId="1" fillId="0" borderId="0" xfId="0" applyFont="1" applyAlignment="1">
      <alignment horizontal="right"/>
    </xf>
    <xf numFmtId="2" fontId="2" fillId="0" borderId="0" xfId="0" quotePrefix="1" applyNumberFormat="1" applyFont="1" applyAlignment="1">
      <alignment horizontal="left" vertical="top"/>
    </xf>
    <xf numFmtId="0" fontId="2" fillId="0" borderId="0" xfId="0" applyFont="1" applyAlignment="1">
      <alignment vertical="top" wrapText="1"/>
    </xf>
    <xf numFmtId="2" fontId="2" fillId="0" borderId="0" xfId="0" quotePrefix="1" applyNumberFormat="1" applyFont="1" applyAlignment="1">
      <alignment horizontal="left"/>
    </xf>
    <xf numFmtId="0" fontId="2" fillId="0" borderId="0" xfId="0" applyFont="1" applyAlignment="1">
      <alignment horizontal="center"/>
    </xf>
    <xf numFmtId="0" fontId="2" fillId="0" borderId="0" xfId="0" applyFont="1" applyFill="1" applyAlignment="1">
      <alignment horizontal="right"/>
    </xf>
    <xf numFmtId="0" fontId="3" fillId="0" borderId="0" xfId="0" applyFont="1" applyFill="1" applyAlignment="1">
      <alignment vertical="center" wrapText="1"/>
    </xf>
    <xf numFmtId="0" fontId="4" fillId="0" borderId="0" xfId="0" applyFont="1" applyBorder="1"/>
    <xf numFmtId="0" fontId="2" fillId="0" borderId="0" xfId="0" applyFont="1" applyBorder="1" applyAlignment="1"/>
    <xf numFmtId="1" fontId="2" fillId="0" borderId="3" xfId="0" applyNumberFormat="1" applyFont="1" applyBorder="1" applyAlignment="1" applyProtection="1">
      <alignment horizontal="center"/>
    </xf>
    <xf numFmtId="0" fontId="28" fillId="0" borderId="0" xfId="0" applyFont="1" applyFill="1" applyAlignment="1">
      <alignment horizontal="left" vertical="center" wrapText="1"/>
    </xf>
    <xf numFmtId="0" fontId="29" fillId="0" borderId="0" xfId="0" applyFont="1" applyAlignment="1">
      <alignment horizontal="left" vertical="top" wrapText="1"/>
    </xf>
    <xf numFmtId="0" fontId="25" fillId="0" borderId="0" xfId="0" applyFont="1" applyAlignment="1">
      <alignment horizontal="center" vertical="center"/>
    </xf>
    <xf numFmtId="0" fontId="2" fillId="0" borderId="0" xfId="0" applyFont="1" applyAlignment="1">
      <alignment horizontal="center"/>
    </xf>
    <xf numFmtId="0" fontId="2" fillId="0" borderId="0" xfId="0" applyFont="1" applyFill="1" applyAlignment="1">
      <alignment horizontal="right"/>
    </xf>
    <xf numFmtId="0" fontId="6" fillId="2" borderId="1" xfId="0" applyFont="1" applyFill="1" applyBorder="1" applyAlignment="1" applyProtection="1">
      <alignment horizontal="left"/>
      <protection locked="0"/>
    </xf>
    <xf numFmtId="0" fontId="6" fillId="2" borderId="2" xfId="0" applyFont="1" applyFill="1" applyBorder="1" applyAlignment="1" applyProtection="1">
      <alignment horizontal="center"/>
      <protection locked="0"/>
    </xf>
    <xf numFmtId="0" fontId="11" fillId="2" borderId="2" xfId="1" applyFont="1" applyFill="1" applyBorder="1" applyAlignment="1" applyProtection="1">
      <alignment horizontal="center"/>
      <protection locked="0"/>
    </xf>
    <xf numFmtId="0" fontId="22" fillId="0" borderId="0" xfId="0" applyFont="1" applyAlignment="1" applyProtection="1">
      <alignment horizontal="center" vertical="center"/>
    </xf>
    <xf numFmtId="0" fontId="22" fillId="2" borderId="0" xfId="0" applyFont="1" applyFill="1" applyAlignment="1" applyProtection="1">
      <alignment horizontal="left" vertical="center"/>
      <protection locked="0"/>
    </xf>
    <xf numFmtId="0" fontId="22" fillId="0" borderId="0" xfId="0" applyFont="1" applyAlignment="1">
      <alignment horizontal="center" vertical="center"/>
    </xf>
    <xf numFmtId="0" fontId="5" fillId="0" borderId="0" xfId="0" applyFont="1" applyAlignment="1">
      <alignment horizontal="center" vertical="center"/>
    </xf>
    <xf numFmtId="0" fontId="24" fillId="2" borderId="0" xfId="0" applyFont="1" applyFill="1" applyAlignment="1">
      <alignment horizontal="left" vertical="center"/>
    </xf>
    <xf numFmtId="0" fontId="19" fillId="2" borderId="0" xfId="0" applyFont="1" applyFill="1" applyAlignment="1">
      <alignment horizontal="left" vertical="center"/>
    </xf>
    <xf numFmtId="0" fontId="24" fillId="2" borderId="0" xfId="0" applyFont="1" applyFill="1" applyBorder="1" applyAlignment="1">
      <alignment horizontal="left" vertical="center"/>
    </xf>
    <xf numFmtId="0" fontId="26" fillId="2" borderId="0" xfId="0" applyFont="1" applyFill="1" applyAlignment="1">
      <alignment horizontal="left" vertical="center"/>
    </xf>
    <xf numFmtId="0" fontId="2" fillId="0" borderId="0" xfId="0" applyFont="1" applyBorder="1" applyAlignment="1">
      <alignment horizontal="right"/>
    </xf>
    <xf numFmtId="0" fontId="22" fillId="0" borderId="0" xfId="0" applyFont="1" applyAlignment="1">
      <alignment horizontal="center" wrapText="1"/>
    </xf>
    <xf numFmtId="0" fontId="3" fillId="0" borderId="0" xfId="0" applyFont="1" applyAlignment="1">
      <alignment horizontal="left" vertical="center" wrapText="1"/>
    </xf>
    <xf numFmtId="0" fontId="1" fillId="0" borderId="0" xfId="0" applyFont="1" applyBorder="1" applyAlignment="1" applyProtection="1">
      <alignment wrapText="1"/>
    </xf>
    <xf numFmtId="0" fontId="2" fillId="0" borderId="0" xfId="0" applyFont="1" applyAlignment="1" applyProtection="1">
      <alignment wrapText="1"/>
    </xf>
    <xf numFmtId="0" fontId="2" fillId="0" borderId="0" xfId="0" quotePrefix="1" applyFont="1" applyAlignment="1" applyProtection="1">
      <alignment horizontal="left" vertical="top"/>
    </xf>
    <xf numFmtId="1" fontId="2" fillId="2" borderId="0" xfId="0" applyNumberFormat="1" applyFont="1" applyFill="1" applyBorder="1" applyAlignment="1" applyProtection="1">
      <alignment horizontal="center"/>
      <protection locked="0"/>
    </xf>
    <xf numFmtId="0" fontId="23" fillId="0" borderId="0" xfId="0" applyFont="1"/>
    <xf numFmtId="0" fontId="2" fillId="3" borderId="0" xfId="0" applyFont="1" applyFill="1" applyAlignment="1">
      <alignment horizontal="left" vertical="center" wrapText="1"/>
    </xf>
    <xf numFmtId="0" fontId="3" fillId="0" borderId="0" xfId="1" applyFont="1" applyAlignment="1" applyProtection="1"/>
  </cellXfs>
  <cellStyles count="12">
    <cellStyle name="Followed Hyperlink" xfId="9" builtinId="9" hidden="1"/>
    <cellStyle name="Followed Hyperlink" xfId="10" builtinId="9" hidden="1"/>
    <cellStyle name="Followed Hyperlink" xfId="11" builtinId="9" hidden="1"/>
    <cellStyle name="Hyperlink" xfId="1" builtinId="8"/>
    <cellStyle name="Hyperlink 2" xfId="2"/>
    <cellStyle name="Normal" xfId="0" builtinId="0"/>
    <cellStyle name="Normal 2" xfId="3"/>
    <cellStyle name="Normal 3" xfId="4"/>
    <cellStyle name="Normal 4" xfId="5"/>
    <cellStyle name="Percent" xfId="6" builtinId="5"/>
    <cellStyle name="Percent 2" xfId="7"/>
    <cellStyle name="Percent 3" xfId="8"/>
  </cellStyles>
  <dxfs count="0"/>
  <tableStyles count="0" defaultTableStyle="TableStyleMedium2" defaultPivotStyle="PivotStyleLight16"/>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298262</xdr:colOff>
      <xdr:row>1</xdr:row>
      <xdr:rowOff>219075</xdr:rowOff>
    </xdr:to>
    <xdr:pic>
      <xdr:nvPicPr>
        <xdr:cNvPr id="4"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207984</xdr:colOff>
      <xdr:row>1</xdr:row>
      <xdr:rowOff>104775</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9959"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269688</xdr:colOff>
      <xdr:row>1</xdr:row>
      <xdr:rowOff>0</xdr:rowOff>
    </xdr:to>
    <xdr:pic>
      <xdr:nvPicPr>
        <xdr:cNvPr id="105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0</xdr:row>
      <xdr:rowOff>752475</xdr:rowOff>
    </xdr:to>
    <xdr:pic>
      <xdr:nvPicPr>
        <xdr:cNvPr id="4"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0</xdr:row>
      <xdr:rowOff>752475</xdr:rowOff>
    </xdr:to>
    <xdr:pic>
      <xdr:nvPicPr>
        <xdr:cNvPr id="7"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0</xdr:row>
      <xdr:rowOff>752475</xdr:rowOff>
    </xdr:to>
    <xdr:pic>
      <xdr:nvPicPr>
        <xdr:cNvPr id="8"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0</xdr:row>
      <xdr:rowOff>752475</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0</xdr:row>
      <xdr:rowOff>752475</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zoomScaleNormal="100" workbookViewId="0">
      <selection activeCell="B1" sqref="B1:H2"/>
    </sheetView>
  </sheetViews>
  <sheetFormatPr defaultRowHeight="12.75" x14ac:dyDescent="0.2"/>
  <cols>
    <col min="7" max="7" width="31.140625" customWidth="1"/>
    <col min="8" max="8" width="6" customWidth="1"/>
  </cols>
  <sheetData>
    <row r="1" spans="1:11" s="37" customFormat="1" ht="42" customHeight="1" x14ac:dyDescent="0.2">
      <c r="A1" s="36"/>
      <c r="B1" s="151" t="s">
        <v>60</v>
      </c>
      <c r="C1" s="151"/>
      <c r="D1" s="151"/>
      <c r="E1" s="151"/>
      <c r="F1" s="151"/>
      <c r="G1" s="151"/>
      <c r="H1" s="151"/>
    </row>
    <row r="2" spans="1:11" s="37" customFormat="1" ht="36.75" customHeight="1" x14ac:dyDescent="0.2">
      <c r="A2" s="36"/>
      <c r="B2" s="151"/>
      <c r="C2" s="151"/>
      <c r="D2" s="151"/>
      <c r="E2" s="151"/>
      <c r="F2" s="151"/>
      <c r="G2" s="151"/>
      <c r="H2" s="151"/>
    </row>
    <row r="4" spans="1:11" ht="18" x14ac:dyDescent="0.2">
      <c r="A4" s="136" t="s">
        <v>37</v>
      </c>
      <c r="B4" s="136"/>
      <c r="C4" s="136"/>
      <c r="D4" s="136"/>
      <c r="E4" s="136"/>
      <c r="F4" s="136"/>
      <c r="G4" s="136"/>
      <c r="H4" s="136"/>
      <c r="I4" s="75"/>
      <c r="J4" s="76"/>
      <c r="K4" s="32"/>
    </row>
    <row r="5" spans="1:11" ht="15.75" x14ac:dyDescent="0.2">
      <c r="A5" s="62"/>
      <c r="J5" s="76"/>
      <c r="K5" s="32"/>
    </row>
    <row r="6" spans="1:11" ht="204.75" customHeight="1" x14ac:dyDescent="0.2">
      <c r="A6" s="134" t="s">
        <v>61</v>
      </c>
      <c r="B6" s="134"/>
      <c r="C6" s="134"/>
      <c r="D6" s="134"/>
      <c r="E6" s="134"/>
      <c r="F6" s="134"/>
      <c r="G6" s="134"/>
      <c r="H6" s="134"/>
      <c r="I6" s="74"/>
      <c r="J6" s="63"/>
    </row>
    <row r="7" spans="1:11" ht="15" customHeight="1" x14ac:dyDescent="0.2">
      <c r="H7" s="68"/>
      <c r="J7" s="63"/>
    </row>
    <row r="8" spans="1:11" ht="15" customHeight="1" x14ac:dyDescent="0.25">
      <c r="A8" s="69" t="s">
        <v>38</v>
      </c>
      <c r="H8" s="68"/>
      <c r="J8" s="63"/>
    </row>
    <row r="9" spans="1:11" ht="15" customHeight="1" x14ac:dyDescent="0.2">
      <c r="A9" s="152" t="s">
        <v>41</v>
      </c>
      <c r="B9" s="152"/>
      <c r="C9" s="152"/>
      <c r="D9" s="152"/>
      <c r="E9" s="152"/>
      <c r="F9" s="152"/>
      <c r="G9" s="152"/>
      <c r="H9" s="152"/>
      <c r="J9" s="63"/>
    </row>
    <row r="10" spans="1:11" ht="15" customHeight="1" x14ac:dyDescent="0.2">
      <c r="A10" s="152" t="s">
        <v>58</v>
      </c>
      <c r="B10" s="152"/>
      <c r="C10" s="152"/>
      <c r="D10" s="152"/>
      <c r="E10" s="152"/>
      <c r="F10" s="152"/>
      <c r="G10" s="152"/>
      <c r="H10" s="152"/>
      <c r="J10" s="63"/>
    </row>
    <row r="11" spans="1:11" ht="15" customHeight="1" x14ac:dyDescent="0.2">
      <c r="A11" s="152" t="s">
        <v>42</v>
      </c>
      <c r="B11" s="152"/>
      <c r="C11" s="152"/>
      <c r="D11" s="152"/>
      <c r="E11" s="152"/>
      <c r="F11" s="152"/>
      <c r="G11" s="152"/>
      <c r="H11" s="152"/>
      <c r="J11" s="63"/>
    </row>
    <row r="12" spans="1:11" ht="15" x14ac:dyDescent="0.2">
      <c r="A12" s="152" t="s">
        <v>59</v>
      </c>
      <c r="B12" s="152"/>
      <c r="C12" s="152"/>
      <c r="D12" s="152"/>
      <c r="E12" s="152"/>
      <c r="F12" s="152"/>
      <c r="G12" s="152"/>
      <c r="H12" s="152"/>
    </row>
    <row r="13" spans="1:11" ht="15" x14ac:dyDescent="0.2">
      <c r="A13" s="152" t="s">
        <v>43</v>
      </c>
      <c r="B13" s="152"/>
      <c r="C13" s="152"/>
      <c r="D13" s="152"/>
      <c r="E13" s="152"/>
      <c r="F13" s="152"/>
      <c r="G13" s="152"/>
      <c r="H13" s="152"/>
    </row>
    <row r="14" spans="1:11" ht="15" x14ac:dyDescent="0.2">
      <c r="A14" s="152" t="s">
        <v>44</v>
      </c>
      <c r="B14" s="152"/>
      <c r="C14" s="152"/>
      <c r="D14" s="152"/>
      <c r="E14" s="152"/>
      <c r="F14" s="152"/>
      <c r="G14" s="152"/>
      <c r="H14" s="152"/>
    </row>
    <row r="15" spans="1:11" ht="28.5" customHeight="1" x14ac:dyDescent="0.2">
      <c r="A15" s="152" t="s">
        <v>63</v>
      </c>
      <c r="B15" s="152"/>
      <c r="C15" s="152"/>
      <c r="D15" s="152"/>
      <c r="E15" s="152"/>
      <c r="F15" s="152"/>
      <c r="G15" s="152"/>
      <c r="H15" s="152"/>
    </row>
    <row r="16" spans="1:11" ht="15" x14ac:dyDescent="0.2">
      <c r="A16" s="152" t="s">
        <v>45</v>
      </c>
      <c r="B16" s="152"/>
      <c r="C16" s="152"/>
      <c r="D16" s="152"/>
      <c r="E16" s="152"/>
      <c r="F16" s="152"/>
      <c r="G16" s="152"/>
      <c r="H16" s="152"/>
    </row>
    <row r="17" spans="1:9" ht="15" x14ac:dyDescent="0.2">
      <c r="A17" s="152" t="s">
        <v>46</v>
      </c>
      <c r="B17" s="152"/>
      <c r="C17" s="152"/>
      <c r="D17" s="152"/>
      <c r="E17" s="152"/>
      <c r="F17" s="152"/>
      <c r="G17" s="152"/>
      <c r="H17" s="152"/>
    </row>
    <row r="18" spans="1:9" ht="15" x14ac:dyDescent="0.2">
      <c r="A18" s="152" t="s">
        <v>47</v>
      </c>
      <c r="B18" s="152"/>
      <c r="C18" s="152"/>
      <c r="D18" s="152"/>
      <c r="E18" s="152"/>
      <c r="F18" s="152"/>
      <c r="G18" s="152"/>
      <c r="H18" s="152"/>
    </row>
    <row r="19" spans="1:9" ht="15" customHeight="1" x14ac:dyDescent="0.2">
      <c r="A19" s="158" t="s">
        <v>132</v>
      </c>
      <c r="B19" s="158"/>
      <c r="C19" s="158"/>
      <c r="D19" s="158"/>
      <c r="E19" s="158"/>
      <c r="F19" s="158"/>
      <c r="G19" s="158"/>
      <c r="H19" s="130"/>
    </row>
    <row r="20" spans="1:9" x14ac:dyDescent="0.2">
      <c r="H20" s="68"/>
    </row>
    <row r="21" spans="1:9" ht="15" customHeight="1" x14ac:dyDescent="0.25">
      <c r="A21" s="69" t="s">
        <v>39</v>
      </c>
      <c r="H21" s="68"/>
    </row>
    <row r="22" spans="1:9" ht="33.75" customHeight="1" x14ac:dyDescent="0.2">
      <c r="A22" s="135" t="s">
        <v>62</v>
      </c>
      <c r="B22" s="135"/>
      <c r="C22" s="135"/>
      <c r="D22" s="135"/>
      <c r="E22" s="135"/>
      <c r="F22" s="135"/>
      <c r="G22" s="135"/>
      <c r="H22" s="135"/>
      <c r="I22" s="73"/>
    </row>
    <row r="24" spans="1:9" ht="15.75" x14ac:dyDescent="0.25">
      <c r="A24" s="69" t="s">
        <v>52</v>
      </c>
    </row>
    <row r="25" spans="1:9" ht="15" x14ac:dyDescent="0.2">
      <c r="A25" s="159" t="s">
        <v>133</v>
      </c>
    </row>
  </sheetData>
  <mergeCells count="15">
    <mergeCell ref="B1:H2"/>
    <mergeCell ref="A6:H6"/>
    <mergeCell ref="A22:H22"/>
    <mergeCell ref="A4:H4"/>
    <mergeCell ref="A19:G19"/>
    <mergeCell ref="A15:H15"/>
    <mergeCell ref="A9:H9"/>
    <mergeCell ref="A10:H10"/>
    <mergeCell ref="A11:H11"/>
    <mergeCell ref="A12:H12"/>
    <mergeCell ref="A13:H13"/>
    <mergeCell ref="A14:H14"/>
    <mergeCell ref="A16:H16"/>
    <mergeCell ref="A17:H17"/>
    <mergeCell ref="A18:H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Normal="100" workbookViewId="0">
      <selection activeCell="B20" sqref="B20"/>
    </sheetView>
  </sheetViews>
  <sheetFormatPr defaultColWidth="8.85546875" defaultRowHeight="15.75" x14ac:dyDescent="0.25"/>
  <cols>
    <col min="1" max="1" width="8.42578125" style="36" customWidth="1"/>
    <col min="2" max="2" width="14.7109375" style="37" customWidth="1"/>
    <col min="3" max="3" width="34.85546875" style="37" customWidth="1"/>
    <col min="4" max="4" width="9.140625" style="5" bestFit="1" customWidth="1"/>
    <col min="5" max="5" width="7.7109375" style="5" bestFit="1" customWidth="1"/>
    <col min="6" max="6" width="9.28515625" style="5" bestFit="1" customWidth="1"/>
    <col min="7" max="7" width="12.140625" style="52" customWidth="1"/>
    <col min="8" max="16384" width="8.85546875" style="37"/>
  </cols>
  <sheetData>
    <row r="1" spans="1:7" ht="42" customHeight="1" x14ac:dyDescent="0.2">
      <c r="B1" s="151" t="s">
        <v>60</v>
      </c>
      <c r="C1" s="151"/>
      <c r="D1" s="151"/>
      <c r="E1" s="151"/>
      <c r="F1" s="151"/>
      <c r="G1" s="151"/>
    </row>
    <row r="2" spans="1:7" ht="28.5" customHeight="1" x14ac:dyDescent="0.2">
      <c r="B2" s="151"/>
      <c r="C2" s="151"/>
      <c r="D2" s="151"/>
      <c r="E2" s="151"/>
      <c r="F2" s="151"/>
      <c r="G2" s="151"/>
    </row>
    <row r="3" spans="1:7" x14ac:dyDescent="0.25">
      <c r="A3" s="67"/>
      <c r="B3" s="67"/>
      <c r="C3" s="67"/>
      <c r="D3" s="67"/>
      <c r="E3" s="67"/>
      <c r="F3" s="67"/>
      <c r="G3" s="67"/>
    </row>
    <row r="4" spans="1:7" x14ac:dyDescent="0.25">
      <c r="A4" s="137" t="s">
        <v>16</v>
      </c>
      <c r="B4" s="137"/>
      <c r="C4" s="137"/>
      <c r="D4" s="137"/>
      <c r="E4" s="137"/>
      <c r="F4" s="137"/>
      <c r="G4" s="137"/>
    </row>
    <row r="5" spans="1:7" x14ac:dyDescent="0.25">
      <c r="A5" s="67"/>
      <c r="B5" s="67"/>
      <c r="C5" s="67"/>
      <c r="D5" s="67"/>
      <c r="E5" s="67"/>
      <c r="F5" s="67"/>
      <c r="G5" s="67"/>
    </row>
    <row r="6" spans="1:7" ht="21.95" customHeight="1" x14ac:dyDescent="0.25">
      <c r="A6" s="138" t="s">
        <v>48</v>
      </c>
      <c r="B6" s="138"/>
      <c r="C6" s="139"/>
      <c r="D6" s="139"/>
      <c r="E6" s="139"/>
      <c r="F6" s="139"/>
      <c r="G6" s="139"/>
    </row>
    <row r="7" spans="1:7" ht="21.95" customHeight="1" x14ac:dyDescent="0.25">
      <c r="A7" s="138" t="s">
        <v>49</v>
      </c>
      <c r="B7" s="138"/>
      <c r="C7" s="140"/>
      <c r="D7" s="140"/>
      <c r="E7" s="140"/>
      <c r="F7" s="140"/>
      <c r="G7" s="140"/>
    </row>
    <row r="8" spans="1:7" ht="21.95" customHeight="1" x14ac:dyDescent="0.25">
      <c r="A8" s="138" t="s">
        <v>17</v>
      </c>
      <c r="B8" s="138"/>
      <c r="C8" s="64"/>
      <c r="D8" s="65" t="s">
        <v>19</v>
      </c>
      <c r="E8" s="141"/>
      <c r="F8" s="141"/>
      <c r="G8" s="141"/>
    </row>
    <row r="9" spans="1:7" ht="21.95" customHeight="1" x14ac:dyDescent="0.25">
      <c r="A9" s="138" t="s">
        <v>18</v>
      </c>
      <c r="B9" s="138"/>
      <c r="C9" s="139"/>
      <c r="D9" s="139"/>
      <c r="E9" s="139"/>
      <c r="F9" s="139"/>
      <c r="G9" s="139"/>
    </row>
    <row r="10" spans="1:7" ht="13.5" customHeight="1" x14ac:dyDescent="0.25">
      <c r="A10" s="10"/>
      <c r="B10" s="10"/>
      <c r="C10" s="11"/>
      <c r="D10" s="11"/>
      <c r="E10" s="11"/>
      <c r="F10" s="11"/>
      <c r="G10" s="50"/>
    </row>
    <row r="11" spans="1:7" ht="21.95" customHeight="1" x14ac:dyDescent="0.25">
      <c r="A11" s="15"/>
      <c r="B11" s="66"/>
      <c r="C11" s="66"/>
      <c r="D11" s="66"/>
      <c r="E11" s="66"/>
      <c r="F11" s="66"/>
      <c r="G11" s="66"/>
    </row>
    <row r="12" spans="1:7" ht="27.75" customHeight="1" x14ac:dyDescent="0.25">
      <c r="A12" s="15"/>
      <c r="B12" s="29"/>
      <c r="C12" s="11"/>
      <c r="D12" s="12" t="s">
        <v>31</v>
      </c>
      <c r="E12" s="11"/>
      <c r="F12" s="11"/>
      <c r="G12" s="50"/>
    </row>
    <row r="13" spans="1:7" x14ac:dyDescent="0.25">
      <c r="A13" s="14" t="s">
        <v>27</v>
      </c>
      <c r="B13" s="42"/>
      <c r="D13" s="16" t="s">
        <v>30</v>
      </c>
      <c r="F13" s="5" t="s">
        <v>29</v>
      </c>
      <c r="G13" s="40"/>
    </row>
    <row r="14" spans="1:7" ht="20.25" customHeight="1" x14ac:dyDescent="0.25">
      <c r="A14" s="30" t="s">
        <v>0</v>
      </c>
      <c r="B14" s="4" t="s">
        <v>64</v>
      </c>
      <c r="D14" s="17">
        <f>+'I. Mtg &amp; Events'!F18</f>
        <v>0</v>
      </c>
      <c r="E14" s="49" t="s">
        <v>28</v>
      </c>
      <c r="F14" s="38">
        <v>375</v>
      </c>
      <c r="G14" s="51">
        <f t="shared" ref="G14:G18" si="0">+D14/F14</f>
        <v>0</v>
      </c>
    </row>
    <row r="15" spans="1:7" ht="20.25" customHeight="1" x14ac:dyDescent="0.25">
      <c r="A15" s="30" t="s">
        <v>9</v>
      </c>
      <c r="B15" s="4" t="s">
        <v>65</v>
      </c>
      <c r="D15" s="17">
        <f>+'II. Leg Cmt Activity'!F20</f>
        <v>0</v>
      </c>
      <c r="E15" s="49" t="s">
        <v>28</v>
      </c>
      <c r="F15" s="38">
        <v>175</v>
      </c>
      <c r="G15" s="51">
        <f t="shared" si="0"/>
        <v>0</v>
      </c>
    </row>
    <row r="16" spans="1:7" ht="20.25" customHeight="1" x14ac:dyDescent="0.25">
      <c r="A16" s="30" t="s">
        <v>10</v>
      </c>
      <c r="B16" s="4" t="s">
        <v>66</v>
      </c>
      <c r="D16" s="17">
        <f>+'III. Grass Roots Activity'!F24</f>
        <v>0</v>
      </c>
      <c r="E16" s="49" t="s">
        <v>28</v>
      </c>
      <c r="F16" s="38">
        <v>315</v>
      </c>
      <c r="G16" s="51">
        <f t="shared" si="0"/>
        <v>0</v>
      </c>
    </row>
    <row r="17" spans="1:7" ht="20.25" customHeight="1" x14ac:dyDescent="0.25">
      <c r="A17" s="30" t="s">
        <v>12</v>
      </c>
      <c r="B17" s="4" t="s">
        <v>67</v>
      </c>
      <c r="D17" s="17">
        <f>+'IV. Pub Rel Comm'!F16</f>
        <v>0</v>
      </c>
      <c r="E17" s="49" t="s">
        <v>28</v>
      </c>
      <c r="F17" s="38">
        <v>150</v>
      </c>
      <c r="G17" s="51">
        <f t="shared" si="0"/>
        <v>0</v>
      </c>
    </row>
    <row r="18" spans="1:7" ht="20.25" customHeight="1" x14ac:dyDescent="0.25">
      <c r="A18" s="30" t="s">
        <v>13</v>
      </c>
      <c r="B18" s="4" t="s">
        <v>20</v>
      </c>
      <c r="D18" s="17">
        <f>+'V. Other'!F13</f>
        <v>0</v>
      </c>
      <c r="E18" s="49" t="s">
        <v>28</v>
      </c>
      <c r="F18" s="38">
        <v>110</v>
      </c>
      <c r="G18" s="51">
        <f t="shared" si="0"/>
        <v>0</v>
      </c>
    </row>
    <row r="19" spans="1:7" ht="20.25" customHeight="1" x14ac:dyDescent="0.25">
      <c r="A19" s="30" t="s">
        <v>14</v>
      </c>
      <c r="B19" s="4" t="s">
        <v>131</v>
      </c>
      <c r="D19" s="17">
        <f>'VI. Bonus Pts'!F10</f>
        <v>0</v>
      </c>
      <c r="E19" s="49" t="s">
        <v>28</v>
      </c>
      <c r="F19" s="38">
        <v>50</v>
      </c>
      <c r="G19" s="51">
        <f>+D20/F19</f>
        <v>0</v>
      </c>
    </row>
    <row r="20" spans="1:7" ht="20.25" customHeight="1" x14ac:dyDescent="0.25">
      <c r="A20" s="30"/>
      <c r="B20" s="157"/>
      <c r="D20" s="58"/>
      <c r="E20" s="37"/>
      <c r="F20" s="37"/>
      <c r="G20" s="37"/>
    </row>
    <row r="21" spans="1:7" ht="22.5" customHeight="1" x14ac:dyDescent="0.25">
      <c r="B21" s="18"/>
      <c r="C21" s="10" t="s">
        <v>33</v>
      </c>
      <c r="D21" s="17">
        <f>SUM(D14:D20)</f>
        <v>0</v>
      </c>
      <c r="E21" s="7"/>
      <c r="F21" s="38">
        <f>SUM(F14:F19)</f>
        <v>1175</v>
      </c>
      <c r="G21" s="51">
        <f>+D21/F21</f>
        <v>0</v>
      </c>
    </row>
  </sheetData>
  <sheetProtection password="CC73" sheet="1" objects="1" scenarios="1"/>
  <mergeCells count="10">
    <mergeCell ref="B1:G2"/>
    <mergeCell ref="A4:G4"/>
    <mergeCell ref="A6:B6"/>
    <mergeCell ref="A9:B9"/>
    <mergeCell ref="A7:B7"/>
    <mergeCell ref="A8:B8"/>
    <mergeCell ref="C6:G6"/>
    <mergeCell ref="C7:G7"/>
    <mergeCell ref="E8:G8"/>
    <mergeCell ref="C9:G9"/>
  </mergeCells>
  <phoneticPr fontId="7" type="noConversion"/>
  <pageMargins left="0.5" right="0.25" top="0.73" bottom="0.69" header="0.42" footer="0.38"/>
  <pageSetup orientation="portrait" r:id="rId1"/>
  <headerFooter alignWithMargins="0">
    <oddFooter>&amp;R NAHU Professional Development Award - &amp;A</oddFooter>
  </headerFooter>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Normal="100" zoomScalePageLayoutView="150" workbookViewId="0">
      <selection activeCell="C2" sqref="C2:G2"/>
    </sheetView>
  </sheetViews>
  <sheetFormatPr defaultColWidth="8.85546875" defaultRowHeight="15.75" x14ac:dyDescent="0.25"/>
  <cols>
    <col min="1" max="1" width="4.7109375" style="77" customWidth="1"/>
    <col min="2" max="2" width="4.85546875" style="78" customWidth="1"/>
    <col min="3" max="3" width="80.7109375" style="78" customWidth="1"/>
    <col min="4" max="4" width="5.7109375" style="96" customWidth="1"/>
    <col min="5" max="5" width="14.85546875" style="97" bestFit="1" customWidth="1"/>
    <col min="6" max="6" width="5.7109375" style="96" customWidth="1"/>
    <col min="7" max="7" width="15.85546875" style="78" bestFit="1" customWidth="1"/>
    <col min="8" max="16384" width="8.85546875" style="78"/>
  </cols>
  <sheetData>
    <row r="1" spans="1:7" ht="59.25" customHeight="1" x14ac:dyDescent="0.2">
      <c r="C1" s="142" t="s">
        <v>60</v>
      </c>
      <c r="D1" s="142"/>
      <c r="E1" s="142"/>
      <c r="F1" s="142"/>
      <c r="G1" s="142"/>
    </row>
    <row r="2" spans="1:7" s="80" customFormat="1" ht="23.25" x14ac:dyDescent="0.2">
      <c r="A2" s="79"/>
      <c r="C2" s="143" t="s">
        <v>35</v>
      </c>
      <c r="D2" s="143"/>
      <c r="E2" s="143"/>
      <c r="F2" s="143"/>
      <c r="G2" s="143"/>
    </row>
    <row r="3" spans="1:7" s="83" customFormat="1" ht="18" x14ac:dyDescent="0.25">
      <c r="A3" s="81" t="s">
        <v>0</v>
      </c>
      <c r="B3" s="82" t="s">
        <v>68</v>
      </c>
      <c r="D3" s="84"/>
      <c r="E3" s="85"/>
      <c r="F3" s="84"/>
    </row>
    <row r="4" spans="1:7" s="88" customFormat="1" x14ac:dyDescent="0.25">
      <c r="A4" s="86"/>
      <c r="B4" s="87" t="s">
        <v>2</v>
      </c>
      <c r="C4" s="88" t="s">
        <v>69</v>
      </c>
      <c r="D4" s="19"/>
      <c r="E4" s="89" t="s">
        <v>70</v>
      </c>
      <c r="F4" s="90">
        <f>IF(+D4&gt;1,200,(D4*200))</f>
        <v>0</v>
      </c>
      <c r="G4" s="88" t="s">
        <v>71</v>
      </c>
    </row>
    <row r="5" spans="1:7" s="92" customFormat="1" x14ac:dyDescent="0.25">
      <c r="A5" s="91"/>
      <c r="C5" s="88" t="s">
        <v>72</v>
      </c>
      <c r="D5" s="19"/>
      <c r="E5" s="89" t="s">
        <v>70</v>
      </c>
      <c r="F5" s="90">
        <f>IF(+D5&gt;1,200,(D5*200))</f>
        <v>0</v>
      </c>
      <c r="G5" s="88" t="s">
        <v>71</v>
      </c>
    </row>
    <row r="6" spans="1:7" s="92" customFormat="1" ht="76.5" x14ac:dyDescent="0.2">
      <c r="A6" s="91"/>
      <c r="C6" s="102" t="s">
        <v>73</v>
      </c>
      <c r="D6" s="93"/>
      <c r="E6" s="94"/>
      <c r="F6" s="95"/>
    </row>
    <row r="7" spans="1:7" s="92" customFormat="1" ht="12.75" x14ac:dyDescent="0.2">
      <c r="A7" s="91"/>
      <c r="C7" s="153"/>
      <c r="D7" s="93"/>
      <c r="E7" s="94"/>
      <c r="F7" s="95"/>
    </row>
    <row r="8" spans="1:7" s="88" customFormat="1" x14ac:dyDescent="0.25">
      <c r="A8" s="86"/>
      <c r="B8" s="87" t="s">
        <v>3</v>
      </c>
      <c r="C8" s="88" t="s">
        <v>74</v>
      </c>
      <c r="D8" s="19"/>
      <c r="E8" s="89" t="s">
        <v>1</v>
      </c>
      <c r="F8" s="90">
        <f>IF(+D8&gt;5,125,(D8*25))</f>
        <v>0</v>
      </c>
      <c r="G8" s="88" t="s">
        <v>75</v>
      </c>
    </row>
    <row r="9" spans="1:7" x14ac:dyDescent="0.25">
      <c r="B9" s="98"/>
      <c r="C9" s="102" t="s">
        <v>50</v>
      </c>
      <c r="D9" s="93"/>
      <c r="F9" s="99"/>
    </row>
    <row r="10" spans="1:7" x14ac:dyDescent="0.25">
      <c r="F10" s="99"/>
    </row>
    <row r="11" spans="1:7" s="88" customFormat="1" ht="63" x14ac:dyDescent="0.25">
      <c r="A11" s="86"/>
      <c r="B11" s="155" t="s">
        <v>5</v>
      </c>
      <c r="C11" s="154" t="s">
        <v>82</v>
      </c>
      <c r="D11" s="19"/>
      <c r="E11" s="89" t="s">
        <v>6</v>
      </c>
      <c r="F11" s="90">
        <f>IF(+D11&gt;1,50,(D11*50))</f>
        <v>0</v>
      </c>
      <c r="G11" s="88" t="s">
        <v>4</v>
      </c>
    </row>
    <row r="12" spans="1:7" ht="77.25" x14ac:dyDescent="0.25">
      <c r="B12" s="98"/>
      <c r="C12" s="102" t="s">
        <v>73</v>
      </c>
      <c r="D12" s="93"/>
      <c r="F12" s="99"/>
    </row>
    <row r="14" spans="1:7" s="88" customFormat="1" x14ac:dyDescent="0.25">
      <c r="A14" s="86"/>
      <c r="B14" s="87" t="s">
        <v>5</v>
      </c>
      <c r="C14" s="88" t="s">
        <v>76</v>
      </c>
    </row>
    <row r="15" spans="1:7" s="88" customFormat="1" x14ac:dyDescent="0.25">
      <c r="A15" s="86"/>
      <c r="B15" s="87"/>
      <c r="C15" s="88" t="s">
        <v>77</v>
      </c>
      <c r="D15" s="19"/>
      <c r="E15" s="89" t="s">
        <v>11</v>
      </c>
      <c r="F15" s="90">
        <f>IF(+D15&gt;11,110,(D15*10))</f>
        <v>0</v>
      </c>
      <c r="G15" s="88" t="s">
        <v>32</v>
      </c>
    </row>
    <row r="16" spans="1:7" s="88" customFormat="1" x14ac:dyDescent="0.25">
      <c r="A16" s="86"/>
      <c r="B16" s="87"/>
      <c r="C16" s="88" t="s">
        <v>78</v>
      </c>
      <c r="D16" s="19"/>
      <c r="E16" s="89" t="s">
        <v>7</v>
      </c>
      <c r="F16" s="90">
        <f>IF(+D16&gt;1,25,(D16*25))</f>
        <v>0</v>
      </c>
      <c r="G16" s="88" t="s">
        <v>32</v>
      </c>
    </row>
    <row r="17" spans="2:6" x14ac:dyDescent="0.25">
      <c r="B17" s="98"/>
      <c r="C17" s="102" t="s">
        <v>50</v>
      </c>
      <c r="D17" s="93"/>
      <c r="F17" s="99"/>
    </row>
    <row r="18" spans="2:6" ht="30" customHeight="1" x14ac:dyDescent="0.25">
      <c r="C18" s="89" t="s">
        <v>79</v>
      </c>
      <c r="F18" s="133">
        <f>SUM(F4:F13)</f>
        <v>0</v>
      </c>
    </row>
  </sheetData>
  <sheetProtection password="CC73" sheet="1" objects="1" scenarios="1"/>
  <mergeCells count="2">
    <mergeCell ref="C1:G1"/>
    <mergeCell ref="C2:G2"/>
  </mergeCells>
  <phoneticPr fontId="7" type="noConversion"/>
  <pageMargins left="0.5" right="0.25" top="0.73" bottom="0.69" header="0.42" footer="0.38"/>
  <pageSetup orientation="landscape" r:id="rId1"/>
  <headerFooter alignWithMargins="0">
    <oddFooter>&amp;RNAHU Professional Development Award - &amp;A</oddFooter>
  </headerFooter>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2" sqref="C2:G2"/>
    </sheetView>
  </sheetViews>
  <sheetFormatPr defaultColWidth="8.85546875" defaultRowHeight="15.75" x14ac:dyDescent="0.25"/>
  <cols>
    <col min="1" max="1" width="4.7109375" style="1" customWidth="1"/>
    <col min="2" max="2" width="4.85546875" customWidth="1"/>
    <col min="3" max="3" width="80.7109375" customWidth="1"/>
    <col min="4" max="4" width="5.7109375" style="5" customWidth="1"/>
    <col min="5" max="5" width="14.85546875" style="2" bestFit="1" customWidth="1"/>
    <col min="6" max="6" width="5.7109375" style="5" customWidth="1"/>
    <col min="7" max="7" width="15.85546875" style="4" bestFit="1" customWidth="1"/>
  </cols>
  <sheetData>
    <row r="1" spans="1:7" ht="62.25" customHeight="1" x14ac:dyDescent="0.2">
      <c r="C1" s="144" t="s">
        <v>60</v>
      </c>
      <c r="D1" s="145"/>
      <c r="E1" s="145"/>
      <c r="F1" s="145"/>
      <c r="G1" s="145"/>
    </row>
    <row r="2" spans="1:7" ht="20.25" x14ac:dyDescent="0.2">
      <c r="C2" s="146" t="s">
        <v>36</v>
      </c>
      <c r="D2" s="147"/>
      <c r="E2" s="147"/>
      <c r="F2" s="147"/>
      <c r="G2" s="147"/>
    </row>
    <row r="3" spans="1:7" s="22" customFormat="1" ht="18" x14ac:dyDescent="0.25">
      <c r="A3" s="20" t="s">
        <v>9</v>
      </c>
      <c r="B3" s="21" t="s">
        <v>80</v>
      </c>
      <c r="D3" s="23"/>
      <c r="E3" s="24"/>
      <c r="F3" s="23"/>
      <c r="G3" s="4"/>
    </row>
    <row r="4" spans="1:7" s="4" customFormat="1" x14ac:dyDescent="0.25">
      <c r="A4" s="27"/>
      <c r="B4" s="25" t="s">
        <v>2</v>
      </c>
      <c r="C4" s="88" t="s">
        <v>81</v>
      </c>
      <c r="D4" s="19"/>
      <c r="E4" s="10" t="s">
        <v>6</v>
      </c>
      <c r="F4" s="60">
        <f>IF(+D4&gt;1,50,(D4*50))</f>
        <v>0</v>
      </c>
      <c r="G4" s="4" t="s">
        <v>4</v>
      </c>
    </row>
    <row r="5" spans="1:7" s="4" customFormat="1" ht="51.75" x14ac:dyDescent="0.25">
      <c r="A5" s="100"/>
      <c r="B5" s="25"/>
      <c r="C5" s="102" t="s">
        <v>51</v>
      </c>
    </row>
    <row r="6" spans="1:7" ht="21.95" customHeight="1" x14ac:dyDescent="0.25">
      <c r="B6" s="25"/>
      <c r="C6" s="4"/>
      <c r="D6" s="7"/>
      <c r="E6" s="43"/>
      <c r="F6" s="7"/>
    </row>
    <row r="7" spans="1:7" s="4" customFormat="1" x14ac:dyDescent="0.25">
      <c r="A7" s="35"/>
      <c r="B7" s="25" t="s">
        <v>3</v>
      </c>
      <c r="C7" s="88" t="s">
        <v>83</v>
      </c>
      <c r="D7" s="19"/>
      <c r="E7" s="10" t="s">
        <v>6</v>
      </c>
      <c r="F7" s="60">
        <f>IF(+D7&gt;1,50,(D7*50))</f>
        <v>0</v>
      </c>
      <c r="G7" s="4" t="s">
        <v>4</v>
      </c>
    </row>
    <row r="8" spans="1:7" x14ac:dyDescent="0.25">
      <c r="B8" s="3"/>
      <c r="C8" s="88" t="s">
        <v>84</v>
      </c>
      <c r="D8" s="19"/>
      <c r="E8" s="10" t="s">
        <v>6</v>
      </c>
      <c r="F8" s="60">
        <f>IF(+D8&gt;1,50,(D8*50))</f>
        <v>0</v>
      </c>
      <c r="G8" s="4" t="s">
        <v>4</v>
      </c>
    </row>
    <row r="9" spans="1:7" ht="26.25" x14ac:dyDescent="0.25">
      <c r="B9" s="3"/>
      <c r="C9" s="102" t="s">
        <v>86</v>
      </c>
      <c r="D9" s="7"/>
      <c r="E9" s="8"/>
      <c r="F9" s="7"/>
    </row>
    <row r="10" spans="1:7" x14ac:dyDescent="0.25">
      <c r="B10" s="3"/>
      <c r="C10" s="153"/>
      <c r="D10" s="7"/>
      <c r="E10" s="8"/>
      <c r="F10" s="7"/>
    </row>
    <row r="11" spans="1:7" s="4" customFormat="1" x14ac:dyDescent="0.25">
      <c r="A11" s="35"/>
      <c r="B11" s="25" t="s">
        <v>5</v>
      </c>
      <c r="C11" s="4" t="s">
        <v>85</v>
      </c>
      <c r="D11" s="19"/>
      <c r="E11" s="10" t="s">
        <v>7</v>
      </c>
      <c r="F11" s="60">
        <f>IF(+D11&gt;1,25,(D11*25))</f>
        <v>0</v>
      </c>
      <c r="G11" s="4" t="s">
        <v>32</v>
      </c>
    </row>
    <row r="12" spans="1:7" s="4" customFormat="1" ht="26.25" x14ac:dyDescent="0.25">
      <c r="A12" s="100"/>
      <c r="B12" s="25"/>
      <c r="C12" s="102" t="s">
        <v>87</v>
      </c>
    </row>
    <row r="13" spans="1:7" s="4" customFormat="1" x14ac:dyDescent="0.25">
      <c r="A13" s="128"/>
      <c r="B13" s="25"/>
      <c r="C13" s="153"/>
    </row>
    <row r="14" spans="1:7" s="4" customFormat="1" x14ac:dyDescent="0.25">
      <c r="A14" s="128"/>
      <c r="B14" s="25" t="s">
        <v>53</v>
      </c>
      <c r="C14" s="4" t="s">
        <v>88</v>
      </c>
      <c r="D14" s="156"/>
      <c r="E14" s="10" t="s">
        <v>7</v>
      </c>
      <c r="F14" s="55">
        <f>IF(+D14&gt;1,25,(D14*25))</f>
        <v>0</v>
      </c>
      <c r="G14" s="4" t="s">
        <v>32</v>
      </c>
    </row>
    <row r="15" spans="1:7" s="4" customFormat="1" ht="26.25" x14ac:dyDescent="0.25">
      <c r="A15" s="128"/>
      <c r="B15" s="25"/>
      <c r="C15" s="102" t="s">
        <v>87</v>
      </c>
      <c r="D15" s="31"/>
      <c r="E15" s="61"/>
      <c r="F15" s="55"/>
      <c r="G15" s="59"/>
    </row>
    <row r="16" spans="1:7" s="4" customFormat="1" x14ac:dyDescent="0.25">
      <c r="A16" s="128"/>
      <c r="B16" s="25"/>
      <c r="D16" s="31"/>
      <c r="E16" s="61"/>
      <c r="F16" s="55"/>
      <c r="G16" s="59"/>
    </row>
    <row r="17" spans="1:7" s="4" customFormat="1" ht="31.5" x14ac:dyDescent="0.25">
      <c r="A17" s="128"/>
      <c r="B17" s="72" t="s">
        <v>55</v>
      </c>
      <c r="C17" s="103" t="s">
        <v>89</v>
      </c>
      <c r="D17" s="156"/>
      <c r="E17" s="10" t="s">
        <v>7</v>
      </c>
      <c r="F17" s="55">
        <f>IF(+D17&gt;1,25,(D17*25))</f>
        <v>0</v>
      </c>
      <c r="G17" s="4" t="s">
        <v>32</v>
      </c>
    </row>
    <row r="18" spans="1:7" ht="26.25" x14ac:dyDescent="0.25">
      <c r="B18" s="3"/>
      <c r="C18" s="102" t="s">
        <v>87</v>
      </c>
      <c r="D18" s="26"/>
      <c r="F18" s="7"/>
      <c r="G18"/>
    </row>
    <row r="19" spans="1:7" ht="12.6" customHeight="1" x14ac:dyDescent="0.25">
      <c r="C19" s="9"/>
    </row>
    <row r="20" spans="1:7" ht="22.35" customHeight="1" x14ac:dyDescent="0.25">
      <c r="C20" s="10" t="s">
        <v>90</v>
      </c>
      <c r="F20" s="6">
        <f>SUM(F4:F19)</f>
        <v>0</v>
      </c>
    </row>
    <row r="22" spans="1:7" x14ac:dyDescent="0.25">
      <c r="C22" s="76"/>
    </row>
  </sheetData>
  <sheetProtection password="CC73" sheet="1" objects="1" scenarios="1"/>
  <mergeCells count="2">
    <mergeCell ref="C1:G1"/>
    <mergeCell ref="C2:G2"/>
  </mergeCells>
  <phoneticPr fontId="7" type="noConversion"/>
  <pageMargins left="0.5" right="0.25" top="0.73" bottom="0.69" header="0.42" footer="0.38"/>
  <pageSetup orientation="landscape" r:id="rId1"/>
  <headerFooter alignWithMargins="0">
    <oddFooter>&amp;RNAHU Professional Development Award - &amp;A</oddFooter>
  </headerFooter>
  <rowBreaks count="1" manualBreakCount="1">
    <brk id="10" max="16383" man="1"/>
  </rowBreaks>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Normal="100" workbookViewId="0">
      <selection activeCell="C2" sqref="C2:G2"/>
    </sheetView>
  </sheetViews>
  <sheetFormatPr defaultColWidth="8.85546875" defaultRowHeight="15.75" x14ac:dyDescent="0.25"/>
  <cols>
    <col min="1" max="1" width="4.7109375" style="1" customWidth="1"/>
    <col min="2" max="2" width="4.85546875" style="107" customWidth="1"/>
    <col min="3" max="3" width="80.7109375" customWidth="1"/>
    <col min="4" max="4" width="5.7109375" style="5" customWidth="1"/>
    <col min="5" max="5" width="14.85546875" style="2" bestFit="1" customWidth="1"/>
    <col min="6" max="6" width="5.7109375" style="5" customWidth="1"/>
    <col min="7" max="7" width="15.85546875" bestFit="1" customWidth="1"/>
  </cols>
  <sheetData>
    <row r="1" spans="1:7" ht="60" customHeight="1" x14ac:dyDescent="0.2">
      <c r="C1" s="144" t="s">
        <v>60</v>
      </c>
      <c r="D1" s="145"/>
      <c r="E1" s="145"/>
      <c r="F1" s="145"/>
      <c r="G1" s="145"/>
    </row>
    <row r="2" spans="1:7" ht="20.25" x14ac:dyDescent="0.2">
      <c r="C2" s="146" t="s">
        <v>36</v>
      </c>
      <c r="D2" s="147"/>
      <c r="E2" s="147"/>
      <c r="F2" s="147"/>
      <c r="G2" s="147"/>
    </row>
    <row r="3" spans="1:7" s="21" customFormat="1" ht="18" x14ac:dyDescent="0.25">
      <c r="A3" s="20" t="s">
        <v>10</v>
      </c>
      <c r="B3" s="108" t="s">
        <v>91</v>
      </c>
      <c r="D3" s="23"/>
      <c r="E3" s="39"/>
      <c r="F3" s="23"/>
    </row>
    <row r="4" spans="1:7" s="4" customFormat="1" ht="31.5" x14ac:dyDescent="0.25">
      <c r="A4" s="30"/>
      <c r="B4" s="109" t="s">
        <v>2</v>
      </c>
      <c r="C4" s="103" t="s">
        <v>134</v>
      </c>
      <c r="D4" s="105"/>
      <c r="E4" s="10" t="s">
        <v>6</v>
      </c>
      <c r="F4" s="6">
        <f>IF(+D4&gt;1,50,(D4*50))</f>
        <v>0</v>
      </c>
      <c r="G4" s="4" t="s">
        <v>4</v>
      </c>
    </row>
    <row r="5" spans="1:7" x14ac:dyDescent="0.25">
      <c r="B5" s="110"/>
      <c r="C5" s="70" t="s">
        <v>135</v>
      </c>
      <c r="D5" s="53"/>
      <c r="E5" s="54"/>
      <c r="F5" s="55"/>
      <c r="G5" s="32"/>
    </row>
    <row r="6" spans="1:7" s="4" customFormat="1" x14ac:dyDescent="0.25">
      <c r="A6" s="30"/>
      <c r="B6" s="112" t="s">
        <v>3</v>
      </c>
      <c r="C6" s="4" t="s">
        <v>92</v>
      </c>
      <c r="D6" s="31"/>
      <c r="E6" s="129"/>
      <c r="F6" s="55"/>
      <c r="G6" s="34"/>
    </row>
    <row r="7" spans="1:7" s="88" customFormat="1" x14ac:dyDescent="0.25">
      <c r="A7" s="86"/>
      <c r="B7" s="87"/>
      <c r="C7" s="88" t="s">
        <v>93</v>
      </c>
      <c r="D7" s="19"/>
      <c r="E7" s="89" t="s">
        <v>94</v>
      </c>
      <c r="F7" s="90">
        <f>IF(+D7&gt;1,15,(D7*15))</f>
        <v>0</v>
      </c>
    </row>
    <row r="8" spans="1:7" s="88" customFormat="1" x14ac:dyDescent="0.25">
      <c r="A8" s="86"/>
      <c r="B8" s="87"/>
      <c r="C8" s="88" t="s">
        <v>95</v>
      </c>
      <c r="D8" s="19"/>
      <c r="E8" s="89" t="s">
        <v>96</v>
      </c>
      <c r="F8" s="90">
        <f>IF(+D8&gt;1,30,(D8*30))</f>
        <v>0</v>
      </c>
    </row>
    <row r="9" spans="1:7" s="88" customFormat="1" x14ac:dyDescent="0.25">
      <c r="A9" s="86"/>
      <c r="B9" s="87"/>
      <c r="C9" s="88" t="s">
        <v>97</v>
      </c>
      <c r="D9" s="19"/>
      <c r="E9" s="89" t="s">
        <v>6</v>
      </c>
      <c r="F9" s="90">
        <f>IF(+D9&gt;1,50,(D9*50))</f>
        <v>0</v>
      </c>
      <c r="G9" s="88" t="s">
        <v>4</v>
      </c>
    </row>
    <row r="10" spans="1:7" ht="64.5" x14ac:dyDescent="0.25">
      <c r="B10" s="110"/>
      <c r="C10" s="70" t="s">
        <v>111</v>
      </c>
      <c r="D10" s="26"/>
      <c r="F10" s="7"/>
    </row>
    <row r="11" spans="1:7" s="121" customFormat="1" ht="21" customHeight="1" x14ac:dyDescent="0.25">
      <c r="A11" s="120"/>
      <c r="B11" s="112" t="s">
        <v>5</v>
      </c>
      <c r="C11" s="103" t="s">
        <v>98</v>
      </c>
      <c r="D11" s="19"/>
      <c r="E11" s="89" t="s">
        <v>6</v>
      </c>
      <c r="F11" s="90">
        <f>IF(+D11&gt;1,50,(D11*50))</f>
        <v>0</v>
      </c>
      <c r="G11" s="88" t="s">
        <v>4</v>
      </c>
    </row>
    <row r="12" spans="1:7" s="4" customFormat="1" ht="51.75" x14ac:dyDescent="0.25">
      <c r="A12" s="119"/>
      <c r="B12" s="122"/>
      <c r="C12" s="70" t="s">
        <v>99</v>
      </c>
      <c r="D12" s="123"/>
      <c r="E12" s="124"/>
      <c r="F12" s="7"/>
      <c r="G12" s="121"/>
    </row>
    <row r="13" spans="1:7" s="4" customFormat="1" x14ac:dyDescent="0.25">
      <c r="A13" s="30"/>
      <c r="B13" s="112" t="s">
        <v>53</v>
      </c>
      <c r="C13" s="4" t="s">
        <v>100</v>
      </c>
      <c r="D13" s="19"/>
      <c r="E13" s="89" t="s">
        <v>7</v>
      </c>
      <c r="F13" s="90">
        <f>IF(+D13&gt;1,25,(D13*25))</f>
        <v>0</v>
      </c>
      <c r="G13" s="88" t="s">
        <v>32</v>
      </c>
    </row>
    <row r="14" spans="1:7" ht="51.75" x14ac:dyDescent="0.25">
      <c r="B14" s="110"/>
      <c r="C14" s="102" t="s">
        <v>101</v>
      </c>
      <c r="D14" s="31"/>
      <c r="E14" s="28"/>
      <c r="F14" s="55"/>
      <c r="G14" s="34"/>
    </row>
    <row r="15" spans="1:7" s="4" customFormat="1" x14ac:dyDescent="0.25">
      <c r="A15" s="119"/>
      <c r="B15" s="127" t="s">
        <v>55</v>
      </c>
      <c r="C15" s="4" t="s">
        <v>102</v>
      </c>
      <c r="D15" s="31"/>
      <c r="E15" s="61"/>
      <c r="F15" s="55"/>
      <c r="G15" s="59"/>
    </row>
    <row r="16" spans="1:7" s="88" customFormat="1" x14ac:dyDescent="0.25">
      <c r="A16" s="86"/>
      <c r="B16" s="87"/>
      <c r="C16" s="88" t="s">
        <v>103</v>
      </c>
      <c r="D16" s="19"/>
      <c r="E16" s="89" t="s">
        <v>107</v>
      </c>
      <c r="F16" s="90">
        <f>IF(+D16&gt;1,10,(D16*10))</f>
        <v>0</v>
      </c>
    </row>
    <row r="17" spans="1:7" s="88" customFormat="1" x14ac:dyDescent="0.25">
      <c r="A17" s="86"/>
      <c r="B17" s="87"/>
      <c r="C17" s="88" t="s">
        <v>104</v>
      </c>
      <c r="D17" s="19"/>
      <c r="E17" s="89" t="s">
        <v>108</v>
      </c>
      <c r="F17" s="90">
        <f>IF(+D17&gt;1,20,(D17*20))</f>
        <v>0</v>
      </c>
    </row>
    <row r="18" spans="1:7" s="88" customFormat="1" x14ac:dyDescent="0.25">
      <c r="A18" s="86"/>
      <c r="B18" s="87"/>
      <c r="C18" s="88" t="s">
        <v>105</v>
      </c>
      <c r="D18" s="19"/>
      <c r="E18" s="89" t="s">
        <v>96</v>
      </c>
      <c r="F18" s="90">
        <f>IF(+D18&gt;1,30,(D18*30))</f>
        <v>0</v>
      </c>
    </row>
    <row r="19" spans="1:7" s="88" customFormat="1" x14ac:dyDescent="0.25">
      <c r="A19" s="86"/>
      <c r="B19" s="87"/>
      <c r="C19" s="88" t="s">
        <v>106</v>
      </c>
      <c r="D19" s="19"/>
      <c r="E19" s="89" t="s">
        <v>109</v>
      </c>
      <c r="F19" s="90">
        <f>IF(+D19&gt;1,40,(D19*40))</f>
        <v>0</v>
      </c>
      <c r="G19" s="88" t="s">
        <v>110</v>
      </c>
    </row>
    <row r="20" spans="1:7" s="113" customFormat="1" x14ac:dyDescent="0.25">
      <c r="A20" s="115"/>
      <c r="B20" s="117"/>
      <c r="C20" s="102" t="s">
        <v>50</v>
      </c>
    </row>
    <row r="21" spans="1:7" s="113" customFormat="1" ht="31.5" x14ac:dyDescent="0.25">
      <c r="A21" s="115"/>
      <c r="B21" s="125" t="s">
        <v>56</v>
      </c>
      <c r="C21" s="126" t="s">
        <v>57</v>
      </c>
      <c r="D21" s="105"/>
      <c r="E21" s="10" t="s">
        <v>8</v>
      </c>
      <c r="F21" s="6">
        <f>IF(+D21&gt;1,100,(D21*100))</f>
        <v>0</v>
      </c>
      <c r="G21" s="4" t="s">
        <v>15</v>
      </c>
    </row>
    <row r="22" spans="1:7" s="113" customFormat="1" x14ac:dyDescent="0.25">
      <c r="A22" s="115"/>
      <c r="B22" s="125"/>
      <c r="C22" s="102" t="s">
        <v>50</v>
      </c>
      <c r="D22" s="31"/>
      <c r="E22" s="114"/>
      <c r="F22" s="116"/>
    </row>
    <row r="23" spans="1:7" s="113" customFormat="1" x14ac:dyDescent="0.25">
      <c r="A23" s="115"/>
      <c r="B23" s="125"/>
      <c r="C23" s="118"/>
      <c r="D23" s="31"/>
      <c r="E23" s="114"/>
      <c r="F23" s="116"/>
    </row>
    <row r="24" spans="1:7" s="4" customFormat="1" ht="30" customHeight="1" x14ac:dyDescent="0.25">
      <c r="A24" s="30"/>
      <c r="B24" s="111"/>
      <c r="C24" s="10" t="s">
        <v>112</v>
      </c>
      <c r="D24" s="5"/>
      <c r="E24" s="10"/>
      <c r="F24" s="6">
        <f>SUM(F4:F21)</f>
        <v>0</v>
      </c>
    </row>
    <row r="25" spans="1:7" s="4" customFormat="1" x14ac:dyDescent="0.25">
      <c r="A25" s="30"/>
      <c r="B25" s="111"/>
      <c r="D25" s="5"/>
      <c r="E25" s="10"/>
      <c r="F25" s="5"/>
    </row>
    <row r="26" spans="1:7" s="4" customFormat="1" x14ac:dyDescent="0.25">
      <c r="A26" s="30"/>
      <c r="B26" s="111"/>
      <c r="D26" s="5"/>
      <c r="E26" s="10"/>
      <c r="F26" s="5"/>
    </row>
    <row r="27" spans="1:7" s="4" customFormat="1" x14ac:dyDescent="0.25">
      <c r="A27" s="30"/>
      <c r="B27" s="111"/>
      <c r="D27" s="5"/>
      <c r="E27" s="10"/>
      <c r="F27" s="5"/>
    </row>
    <row r="28" spans="1:7" s="4" customFormat="1" x14ac:dyDescent="0.25">
      <c r="A28" s="30"/>
      <c r="B28" s="111"/>
      <c r="D28" s="5"/>
      <c r="E28" s="10"/>
      <c r="F28" s="5"/>
    </row>
  </sheetData>
  <sheetProtection password="CC73" sheet="1" objects="1" scenarios="1"/>
  <mergeCells count="2">
    <mergeCell ref="C1:G1"/>
    <mergeCell ref="C2:G2"/>
  </mergeCells>
  <phoneticPr fontId="7" type="noConversion"/>
  <pageMargins left="0.5" right="0.25" top="0.73" bottom="0.69" header="0.42" footer="0.38"/>
  <pageSetup orientation="landscape" r:id="rId1"/>
  <headerFooter alignWithMargins="0">
    <oddFooter>&amp;RNAHU Professional Development Award - &amp;A</oddFooter>
  </headerFooter>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2" sqref="C2:G2"/>
    </sheetView>
  </sheetViews>
  <sheetFormatPr defaultColWidth="8.85546875" defaultRowHeight="15.75" x14ac:dyDescent="0.25"/>
  <cols>
    <col min="1" max="1" width="4.7109375" style="1" customWidth="1"/>
    <col min="2" max="2" width="4.85546875" customWidth="1"/>
    <col min="3" max="3" width="80.7109375" customWidth="1"/>
    <col min="4" max="4" width="5.7109375" style="5" customWidth="1"/>
    <col min="5" max="5" width="14.85546875" style="2" bestFit="1" customWidth="1"/>
    <col min="6" max="6" width="5.7109375" style="5" customWidth="1"/>
    <col min="7" max="7" width="15.85546875" bestFit="1" customWidth="1"/>
    <col min="8" max="8" width="8.85546875" style="13"/>
  </cols>
  <sheetData>
    <row r="1" spans="1:8" ht="64.5" customHeight="1" x14ac:dyDescent="0.2">
      <c r="C1" s="144" t="s">
        <v>60</v>
      </c>
      <c r="D1" s="145"/>
      <c r="E1" s="145"/>
      <c r="F1" s="145"/>
      <c r="G1" s="145"/>
    </row>
    <row r="2" spans="1:8" ht="20.25" x14ac:dyDescent="0.2">
      <c r="C2" s="146" t="s">
        <v>36</v>
      </c>
      <c r="D2" s="146"/>
      <c r="E2" s="146"/>
      <c r="F2" s="146"/>
      <c r="G2" s="148"/>
    </row>
    <row r="3" spans="1:8" s="21" customFormat="1" ht="18" x14ac:dyDescent="0.25">
      <c r="A3" s="20" t="s">
        <v>12</v>
      </c>
      <c r="B3" s="21" t="s">
        <v>113</v>
      </c>
      <c r="D3" s="23"/>
      <c r="E3" s="39"/>
      <c r="F3" s="23"/>
      <c r="H3" s="131"/>
    </row>
    <row r="4" spans="1:8" s="101" customFormat="1" ht="31.5" customHeight="1" x14ac:dyDescent="0.25">
      <c r="B4" s="72" t="s">
        <v>2</v>
      </c>
      <c r="C4" s="103" t="s">
        <v>114</v>
      </c>
      <c r="D4" s="105"/>
      <c r="E4" s="101" t="s">
        <v>11</v>
      </c>
      <c r="F4" s="104">
        <f>IF(+D4&gt;5,50,(D4*10))</f>
        <v>0</v>
      </c>
      <c r="G4" s="101" t="s">
        <v>4</v>
      </c>
      <c r="H4" s="132"/>
    </row>
    <row r="5" spans="1:8" ht="64.5" x14ac:dyDescent="0.25">
      <c r="B5" s="3"/>
      <c r="C5" s="70" t="s">
        <v>115</v>
      </c>
      <c r="D5" s="26"/>
      <c r="F5" s="7"/>
    </row>
    <row r="6" spans="1:8" x14ac:dyDescent="0.25">
      <c r="B6" s="3"/>
      <c r="C6" s="56"/>
      <c r="D6" s="26"/>
      <c r="F6" s="7"/>
    </row>
    <row r="7" spans="1:8" s="4" customFormat="1" x14ac:dyDescent="0.25">
      <c r="A7" s="30"/>
      <c r="B7" s="72" t="s">
        <v>3</v>
      </c>
      <c r="C7" s="103" t="s">
        <v>116</v>
      </c>
      <c r="D7" s="105"/>
      <c r="E7" s="10" t="s">
        <v>7</v>
      </c>
      <c r="F7" s="60">
        <f>IF(+D7&gt;1,25,(D7*25))</f>
        <v>0</v>
      </c>
      <c r="G7" s="4" t="s">
        <v>32</v>
      </c>
      <c r="H7" s="46"/>
    </row>
    <row r="8" spans="1:8" ht="26.25" x14ac:dyDescent="0.25">
      <c r="B8" s="3"/>
      <c r="C8" s="71" t="s">
        <v>117</v>
      </c>
      <c r="D8" s="26"/>
      <c r="F8" s="7"/>
    </row>
    <row r="9" spans="1:8" x14ac:dyDescent="0.25">
      <c r="B9" s="3"/>
      <c r="C9" s="56"/>
      <c r="D9" s="26"/>
      <c r="F9" s="7"/>
    </row>
    <row r="10" spans="1:8" s="4" customFormat="1" x14ac:dyDescent="0.25">
      <c r="A10" s="30"/>
      <c r="B10" s="72" t="s">
        <v>5</v>
      </c>
      <c r="C10" s="103" t="s">
        <v>118</v>
      </c>
      <c r="D10" s="105"/>
      <c r="E10" s="10" t="s">
        <v>7</v>
      </c>
      <c r="F10" s="60">
        <f>IF(+D10&gt;1,25,(D10*25))</f>
        <v>0</v>
      </c>
      <c r="G10" s="4" t="s">
        <v>32</v>
      </c>
      <c r="H10" s="46"/>
    </row>
    <row r="11" spans="1:8" ht="77.25" customHeight="1" x14ac:dyDescent="0.25">
      <c r="B11" s="3"/>
      <c r="C11" s="71" t="s">
        <v>119</v>
      </c>
      <c r="D11" s="26"/>
      <c r="F11" s="7"/>
    </row>
    <row r="12" spans="1:8" x14ac:dyDescent="0.25">
      <c r="B12" s="3"/>
      <c r="C12" s="56"/>
      <c r="D12" s="26"/>
      <c r="F12" s="7"/>
    </row>
    <row r="13" spans="1:8" x14ac:dyDescent="0.25">
      <c r="B13" s="72" t="s">
        <v>53</v>
      </c>
      <c r="C13" s="103" t="s">
        <v>120</v>
      </c>
      <c r="D13" s="105"/>
      <c r="E13" s="10" t="s">
        <v>6</v>
      </c>
      <c r="F13" s="60">
        <f>IF(+D13&gt;1,50,(D13*50))</f>
        <v>0</v>
      </c>
      <c r="G13" s="4" t="s">
        <v>4</v>
      </c>
    </row>
    <row r="14" spans="1:8" ht="51.75" x14ac:dyDescent="0.25">
      <c r="B14" s="3"/>
      <c r="C14" s="71" t="s">
        <v>121</v>
      </c>
      <c r="D14" s="26"/>
      <c r="F14" s="7"/>
    </row>
    <row r="15" spans="1:8" x14ac:dyDescent="0.25">
      <c r="B15" s="3"/>
      <c r="C15" s="56"/>
      <c r="D15" s="26"/>
      <c r="F15" s="7"/>
    </row>
    <row r="16" spans="1:8" s="4" customFormat="1" x14ac:dyDescent="0.25">
      <c r="A16" s="35"/>
      <c r="C16" s="10" t="s">
        <v>130</v>
      </c>
      <c r="D16" s="5"/>
      <c r="E16" s="10"/>
      <c r="F16" s="6">
        <f>SUM(F4:F15)</f>
        <v>0</v>
      </c>
      <c r="H16" s="46"/>
    </row>
  </sheetData>
  <sheetProtection password="CC73" sheet="1" objects="1" scenarios="1"/>
  <mergeCells count="2">
    <mergeCell ref="C1:G1"/>
    <mergeCell ref="C2:G2"/>
  </mergeCells>
  <phoneticPr fontId="7" type="noConversion"/>
  <pageMargins left="0.5" right="0.25" top="0.73" bottom="0.69" header="0.42" footer="0.38"/>
  <pageSetup orientation="landscape" r:id="rId1"/>
  <headerFooter alignWithMargins="0">
    <oddFooter>&amp;RNAHU Professional Development Award - &amp;A</oddFooter>
  </headerFooter>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Normal="100" workbookViewId="0">
      <selection activeCell="D5" sqref="D4:D10"/>
    </sheetView>
  </sheetViews>
  <sheetFormatPr defaultColWidth="8.85546875" defaultRowHeight="15.75" x14ac:dyDescent="0.25"/>
  <cols>
    <col min="1" max="1" width="4.7109375" style="30" customWidth="1"/>
    <col min="2" max="2" width="4.85546875" style="4" customWidth="1"/>
    <col min="3" max="3" width="80.7109375" style="4" customWidth="1"/>
    <col min="4" max="4" width="5.7109375" style="5" customWidth="1"/>
    <col min="5" max="5" width="14.85546875" style="10" bestFit="1" customWidth="1"/>
    <col min="6" max="6" width="6.42578125" style="5" bestFit="1" customWidth="1"/>
    <col min="7" max="7" width="15.85546875" style="4" bestFit="1" customWidth="1"/>
    <col min="8" max="16384" width="8.85546875" style="4"/>
  </cols>
  <sheetData>
    <row r="1" spans="1:7" customFormat="1" ht="64.5" customHeight="1" x14ac:dyDescent="0.2">
      <c r="A1" s="1"/>
      <c r="C1" s="144" t="s">
        <v>60</v>
      </c>
      <c r="D1" s="145"/>
      <c r="E1" s="145"/>
      <c r="F1" s="145"/>
      <c r="G1" s="145"/>
    </row>
    <row r="2" spans="1:7" customFormat="1" ht="18" x14ac:dyDescent="0.2">
      <c r="A2" s="1"/>
      <c r="C2" s="149" t="s">
        <v>36</v>
      </c>
      <c r="D2" s="149"/>
      <c r="E2" s="149"/>
      <c r="F2" s="149"/>
      <c r="G2" s="149"/>
    </row>
    <row r="3" spans="1:7" s="21" customFormat="1" ht="18" x14ac:dyDescent="0.25">
      <c r="A3" s="20" t="s">
        <v>13</v>
      </c>
      <c r="B3" s="21" t="s">
        <v>122</v>
      </c>
      <c r="D3" s="23"/>
      <c r="E3" s="39"/>
      <c r="F3" s="23"/>
    </row>
    <row r="4" spans="1:7" x14ac:dyDescent="0.25">
      <c r="B4" s="72" t="s">
        <v>2</v>
      </c>
      <c r="C4" s="103" t="s">
        <v>123</v>
      </c>
      <c r="D4" s="105"/>
      <c r="E4" s="10" t="s">
        <v>107</v>
      </c>
      <c r="F4" s="60">
        <f>IF(+D4&gt;1,10,(D4*10))</f>
        <v>0</v>
      </c>
      <c r="G4" s="4" t="s">
        <v>125</v>
      </c>
    </row>
    <row r="5" spans="1:7" ht="26.25" x14ac:dyDescent="0.25">
      <c r="A5" s="35"/>
      <c r="B5" s="25"/>
      <c r="C5" s="102" t="s">
        <v>124</v>
      </c>
      <c r="D5" s="7"/>
      <c r="F5" s="31"/>
    </row>
    <row r="6" spans="1:7" ht="15" customHeight="1" x14ac:dyDescent="0.25">
      <c r="B6" s="25"/>
      <c r="D6" s="31"/>
      <c r="F6" s="7"/>
    </row>
    <row r="7" spans="1:7" x14ac:dyDescent="0.25">
      <c r="A7" s="35"/>
      <c r="B7" s="72" t="s">
        <v>3</v>
      </c>
      <c r="C7" s="103" t="s">
        <v>126</v>
      </c>
      <c r="D7" s="105"/>
      <c r="E7" s="10" t="s">
        <v>11</v>
      </c>
      <c r="F7" s="60">
        <f>IF(+D7&gt;5,50,(D7*10))</f>
        <v>0</v>
      </c>
      <c r="G7" s="4" t="s">
        <v>4</v>
      </c>
    </row>
    <row r="8" spans="1:7" ht="39" x14ac:dyDescent="0.25">
      <c r="A8" s="35"/>
      <c r="B8" s="25"/>
      <c r="C8" s="70" t="s">
        <v>128</v>
      </c>
      <c r="D8" s="7"/>
      <c r="F8" s="31"/>
    </row>
    <row r="9" spans="1:7" ht="15" customHeight="1" x14ac:dyDescent="0.25">
      <c r="A9" s="35"/>
      <c r="B9" s="25"/>
      <c r="D9" s="31"/>
      <c r="F9" s="7"/>
    </row>
    <row r="10" spans="1:7" x14ac:dyDescent="0.25">
      <c r="A10" s="35"/>
      <c r="B10" s="72" t="s">
        <v>5</v>
      </c>
      <c r="C10" s="103" t="s">
        <v>127</v>
      </c>
      <c r="D10" s="106"/>
      <c r="E10" s="10" t="s">
        <v>6</v>
      </c>
      <c r="F10" s="60">
        <f>IF(+D10&gt;1,50,(D10*50))</f>
        <v>0</v>
      </c>
      <c r="G10" s="4" t="s">
        <v>4</v>
      </c>
    </row>
    <row r="11" spans="1:7" x14ac:dyDescent="0.25">
      <c r="A11" s="35"/>
      <c r="B11" s="25"/>
      <c r="C11" s="102" t="s">
        <v>50</v>
      </c>
      <c r="D11" s="7"/>
      <c r="F11" s="31"/>
    </row>
    <row r="12" spans="1:7" ht="15" customHeight="1" x14ac:dyDescent="0.25">
      <c r="A12" s="35"/>
      <c r="B12" s="25"/>
      <c r="C12" s="47"/>
      <c r="D12" s="7"/>
      <c r="F12" s="7"/>
    </row>
    <row r="13" spans="1:7" x14ac:dyDescent="0.25">
      <c r="C13" s="10" t="s">
        <v>129</v>
      </c>
      <c r="F13" s="6">
        <f>SUM(F4:F12)</f>
        <v>0</v>
      </c>
    </row>
    <row r="14" spans="1:7" ht="19.7" customHeight="1" x14ac:dyDescent="0.25"/>
  </sheetData>
  <sheetProtection password="CC73" sheet="1" objects="1" scenarios="1"/>
  <mergeCells count="2">
    <mergeCell ref="C1:G1"/>
    <mergeCell ref="C2:G2"/>
  </mergeCells>
  <phoneticPr fontId="7" type="noConversion"/>
  <pageMargins left="0.5" right="0.25" top="0.73" bottom="0.69" header="0.42" footer="0.38"/>
  <pageSetup orientation="landscape" r:id="rId1"/>
  <headerFooter alignWithMargins="0">
    <oddFooter>&amp;R NAHU Professional Development Award - &amp;A</oddFooter>
  </headerFooter>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C2" sqref="C2:G2"/>
    </sheetView>
  </sheetViews>
  <sheetFormatPr defaultColWidth="8.85546875" defaultRowHeight="15.75" x14ac:dyDescent="0.25"/>
  <cols>
    <col min="1" max="1" width="4.7109375" style="30" customWidth="1"/>
    <col min="2" max="2" width="4.85546875" style="4" customWidth="1"/>
    <col min="3" max="3" width="80.7109375" style="4" customWidth="1"/>
    <col min="4" max="4" width="8.42578125" style="5" customWidth="1"/>
    <col min="5" max="5" width="11.42578125" style="10" customWidth="1"/>
    <col min="6" max="7" width="10" style="5" customWidth="1"/>
    <col min="8" max="16384" width="8.85546875" style="4"/>
  </cols>
  <sheetData>
    <row r="1" spans="1:9" customFormat="1" ht="68.25" customHeight="1" x14ac:dyDescent="0.2">
      <c r="A1" s="1"/>
      <c r="C1" s="144" t="s">
        <v>60</v>
      </c>
      <c r="D1" s="145"/>
      <c r="E1" s="145"/>
      <c r="F1" s="145"/>
      <c r="G1" s="145"/>
      <c r="I1" s="13"/>
    </row>
    <row r="2" spans="1:9" customFormat="1" ht="20.25" x14ac:dyDescent="0.25">
      <c r="A2" s="1"/>
      <c r="C2" s="146" t="s">
        <v>36</v>
      </c>
      <c r="D2" s="147"/>
      <c r="E2" s="147"/>
      <c r="F2" s="147"/>
      <c r="G2" s="147"/>
      <c r="I2" s="46"/>
    </row>
    <row r="3" spans="1:9" s="21" customFormat="1" ht="18" x14ac:dyDescent="0.25">
      <c r="A3" s="20" t="s">
        <v>14</v>
      </c>
      <c r="B3" s="21" t="s">
        <v>20</v>
      </c>
      <c r="D3" s="23"/>
      <c r="E3" s="39"/>
      <c r="F3" s="23"/>
      <c r="G3" s="23"/>
      <c r="I3" s="57"/>
    </row>
    <row r="4" spans="1:9" ht="24" customHeight="1" x14ac:dyDescent="0.25">
      <c r="A4" s="41" t="s">
        <v>34</v>
      </c>
      <c r="B4" s="44"/>
      <c r="C4" s="45"/>
      <c r="D4" s="7"/>
      <c r="E4" s="33"/>
      <c r="F4" s="7"/>
      <c r="G4" s="7"/>
    </row>
    <row r="5" spans="1:9" ht="22.5" customHeight="1" x14ac:dyDescent="0.25">
      <c r="A5" s="15"/>
      <c r="B5" s="44" t="s">
        <v>54</v>
      </c>
      <c r="C5" s="46"/>
      <c r="D5" s="7"/>
      <c r="E5" s="33"/>
      <c r="F5" s="7"/>
      <c r="G5" s="7"/>
    </row>
    <row r="6" spans="1:9" ht="21.95" customHeight="1" x14ac:dyDescent="0.25">
      <c r="B6" s="25"/>
      <c r="C6" s="47"/>
      <c r="D6" s="10" t="s">
        <v>21</v>
      </c>
      <c r="E6" s="48" t="s">
        <v>22</v>
      </c>
      <c r="G6" s="48"/>
    </row>
    <row r="7" spans="1:9" ht="21.95" customHeight="1" x14ac:dyDescent="0.25">
      <c r="B7" s="25"/>
      <c r="C7" s="47"/>
      <c r="D7" s="10" t="s">
        <v>23</v>
      </c>
      <c r="E7" s="48" t="s">
        <v>25</v>
      </c>
      <c r="G7" s="48"/>
    </row>
    <row r="8" spans="1:9" ht="21.95" customHeight="1" x14ac:dyDescent="0.25">
      <c r="B8" s="25"/>
      <c r="C8" s="47"/>
      <c r="D8" s="10" t="s">
        <v>24</v>
      </c>
      <c r="E8" s="48" t="s">
        <v>26</v>
      </c>
      <c r="G8" s="48"/>
    </row>
    <row r="9" spans="1:9" ht="14.25" customHeight="1" x14ac:dyDescent="0.25">
      <c r="A9" s="15"/>
      <c r="B9" s="44"/>
      <c r="C9" s="46"/>
      <c r="D9" s="7"/>
      <c r="E9" s="33"/>
      <c r="F9" s="7"/>
      <c r="G9" s="7"/>
    </row>
    <row r="10" spans="1:9" x14ac:dyDescent="0.25">
      <c r="A10" s="15"/>
      <c r="B10" s="44"/>
      <c r="C10" s="150" t="s">
        <v>40</v>
      </c>
      <c r="D10" s="150"/>
      <c r="E10" s="150"/>
      <c r="F10" s="6"/>
    </row>
    <row r="11" spans="1:9" ht="16.5" customHeight="1" x14ac:dyDescent="0.25">
      <c r="A11" s="15"/>
      <c r="B11" s="44"/>
      <c r="C11" s="33"/>
      <c r="D11" s="33"/>
      <c r="E11" s="33"/>
      <c r="F11" s="7"/>
      <c r="G11" s="7"/>
    </row>
  </sheetData>
  <sheetProtection password="CC73" sheet="1" objects="1" scenarios="1"/>
  <mergeCells count="3">
    <mergeCell ref="C1:G1"/>
    <mergeCell ref="C2:G2"/>
    <mergeCell ref="C10:E10"/>
  </mergeCells>
  <phoneticPr fontId="7" type="noConversion"/>
  <pageMargins left="0.5" right="0.25" top="0.73" bottom="0.69" header="0.42" footer="0.38"/>
  <pageSetup orientation="landscape" r:id="rId1"/>
  <headerFooter alignWithMargins="0">
    <oddFooter>&amp;RNAHU Professional Development Award - &amp;A</oddFooter>
  </headerFooter>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LEG EXCELLENCE</vt:lpstr>
      <vt:lpstr>Submission and Pts Overview</vt:lpstr>
      <vt:lpstr>I. Mtg &amp; Events</vt:lpstr>
      <vt:lpstr>II. Leg Cmt Activity</vt:lpstr>
      <vt:lpstr>III. Grass Roots Activity</vt:lpstr>
      <vt:lpstr>IV. Pub Rel Comm</vt:lpstr>
      <vt:lpstr>V. Other</vt:lpstr>
      <vt:lpstr>VI. Bonus Pts</vt:lpstr>
      <vt:lpstr>'I. Mtg &amp; Events'!Print_Area</vt:lpstr>
      <vt:lpstr>'II. Leg Cmt Activity'!Print_Area</vt:lpstr>
      <vt:lpstr>'III. Grass Roots Activity'!Print_Area</vt:lpstr>
      <vt:lpstr>'IV. Pub Rel Comm'!Print_Area</vt:lpstr>
      <vt:lpstr>'Submission and Pts Overview'!Print_Area</vt:lpstr>
      <vt:lpstr>'V. Other'!Print_Area</vt:lpstr>
      <vt:lpstr>'VI. Bonus Pts'!Print_Area</vt:lpstr>
    </vt:vector>
  </TitlesOfParts>
  <Company>AFCO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Pendergraft</dc:creator>
  <cp:lastModifiedBy>Brooke Willson</cp:lastModifiedBy>
  <cp:lastPrinted>2018-09-13T15:43:14Z</cp:lastPrinted>
  <dcterms:created xsi:type="dcterms:W3CDTF">2009-06-13T19:39:48Z</dcterms:created>
  <dcterms:modified xsi:type="dcterms:W3CDTF">2019-09-16T20:11:14Z</dcterms:modified>
</cp:coreProperties>
</file>