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40" windowHeight="6795"/>
  </bookViews>
  <sheets>
    <sheet name="Balance Sheet" sheetId="13" r:id="rId1"/>
    <sheet name="Statement of Activities" sheetId="11" r:id="rId2"/>
    <sheet name="Summary" sheetId="14" r:id="rId3"/>
    <sheet name="Schedule A" sheetId="12" r:id="rId4"/>
    <sheet name="Membership" sheetId="1" r:id="rId5"/>
    <sheet name="Communications" sheetId="2" r:id="rId6"/>
    <sheet name="Capitol Conference" sheetId="3" r:id="rId7"/>
    <sheet name="Chapter Development" sheetId="4" r:id="rId8"/>
    <sheet name="Public Relations" sheetId="5" r:id="rId9"/>
    <sheet name="Annual Convention" sheetId="6" r:id="rId10"/>
    <sheet name="Professional Dev" sheetId="7" r:id="rId11"/>
    <sheet name="Government Relations" sheetId="8" r:id="rId12"/>
    <sheet name="General &amp; Administrative" sheetId="9" r:id="rId13"/>
  </sheets>
  <calcPr calcId="145621"/>
</workbook>
</file>

<file path=xl/calcChain.xml><?xml version="1.0" encoding="utf-8"?>
<calcChain xmlns="http://schemas.openxmlformats.org/spreadsheetml/2006/main">
  <c r="D33" i="14" l="1"/>
  <c r="B31" i="14"/>
  <c r="D29" i="14"/>
  <c r="C27" i="14"/>
  <c r="C31" i="14" s="1"/>
  <c r="B27" i="14"/>
  <c r="D27" i="14" s="1"/>
  <c r="D26" i="14"/>
  <c r="D25" i="14"/>
  <c r="D23" i="14"/>
  <c r="B17" i="14"/>
  <c r="D17" i="14" s="1"/>
  <c r="D13" i="14"/>
  <c r="C11" i="14"/>
  <c r="C15" i="14" s="1"/>
  <c r="B11" i="14"/>
  <c r="D11" i="14" s="1"/>
  <c r="D10" i="14"/>
  <c r="D9" i="14"/>
  <c r="D7" i="14"/>
  <c r="D31" i="14" l="1"/>
  <c r="B15" i="14"/>
  <c r="D15" i="14" s="1"/>
  <c r="C33" i="11"/>
  <c r="D33" i="11"/>
  <c r="B17" i="1" l="1"/>
  <c r="C17" i="1"/>
  <c r="D17" i="1"/>
  <c r="E17" i="1"/>
  <c r="B35" i="1"/>
  <c r="C35" i="1"/>
  <c r="D35" i="1"/>
  <c r="E35" i="1"/>
  <c r="B37" i="1"/>
  <c r="C37" i="1"/>
  <c r="D37" i="1"/>
  <c r="E37" i="1"/>
  <c r="B40" i="1"/>
  <c r="C40" i="1"/>
  <c r="D40" i="1"/>
  <c r="E40" i="1"/>
  <c r="B14" i="2"/>
  <c r="C14" i="2"/>
  <c r="D14" i="2"/>
  <c r="E14" i="2"/>
  <c r="B31" i="2"/>
  <c r="C31" i="2"/>
  <c r="D31" i="2"/>
  <c r="E31" i="2"/>
  <c r="B33" i="2"/>
  <c r="C33" i="2"/>
  <c r="D33" i="2"/>
  <c r="E33" i="2"/>
  <c r="B36" i="2"/>
  <c r="C36" i="2"/>
  <c r="D36" i="2"/>
  <c r="E36" i="2"/>
  <c r="B14" i="3"/>
  <c r="C14" i="3"/>
  <c r="D14" i="3"/>
  <c r="E14" i="3"/>
  <c r="B33" i="3"/>
  <c r="C33" i="3"/>
  <c r="D33" i="3"/>
  <c r="E33" i="3"/>
  <c r="B35" i="3"/>
  <c r="C35" i="3"/>
  <c r="D35" i="3"/>
  <c r="E35" i="3"/>
  <c r="B38" i="3"/>
  <c r="C38" i="3"/>
  <c r="D38" i="3"/>
  <c r="E38" i="3"/>
  <c r="B14" i="4"/>
  <c r="C14" i="4"/>
  <c r="D14" i="4"/>
  <c r="E14" i="4"/>
  <c r="B28" i="4"/>
  <c r="C28" i="4"/>
  <c r="D28" i="4"/>
  <c r="E28" i="4"/>
  <c r="B30" i="4"/>
  <c r="C30" i="4"/>
  <c r="D30" i="4"/>
  <c r="E30" i="4"/>
  <c r="B33" i="4"/>
  <c r="C33" i="4"/>
  <c r="D33" i="4"/>
  <c r="E33" i="4"/>
  <c r="B25" i="5"/>
  <c r="C25" i="5"/>
  <c r="D25" i="5"/>
  <c r="E25" i="5"/>
  <c r="B27" i="5"/>
  <c r="C27" i="5"/>
  <c r="D27" i="5"/>
  <c r="E27" i="5"/>
  <c r="B30" i="5"/>
  <c r="C30" i="5"/>
  <c r="D30" i="5"/>
  <c r="E30" i="5"/>
  <c r="B16" i="6"/>
  <c r="C16" i="6"/>
  <c r="D16" i="6"/>
  <c r="E16" i="6"/>
  <c r="B38" i="6"/>
  <c r="C38" i="6"/>
  <c r="D38" i="6"/>
  <c r="E38" i="6"/>
  <c r="B40" i="6"/>
  <c r="C40" i="6"/>
  <c r="D40" i="6"/>
  <c r="E40" i="6"/>
  <c r="B43" i="6"/>
  <c r="C43" i="6"/>
  <c r="D43" i="6"/>
  <c r="E43" i="6"/>
  <c r="B21" i="7"/>
  <c r="C21" i="7"/>
  <c r="D21" i="7"/>
  <c r="E21" i="7"/>
  <c r="B44" i="7"/>
  <c r="C44" i="7"/>
  <c r="D44" i="7"/>
  <c r="E44" i="7"/>
  <c r="B46" i="7"/>
  <c r="C46" i="7"/>
  <c r="D46" i="7"/>
  <c r="E46" i="7"/>
  <c r="B49" i="7"/>
  <c r="C49" i="7"/>
  <c r="D49" i="7"/>
  <c r="E49" i="7"/>
  <c r="B26" i="8"/>
  <c r="C26" i="8"/>
  <c r="D26" i="8"/>
  <c r="E26" i="8"/>
  <c r="B28" i="8"/>
  <c r="C28" i="8"/>
  <c r="D28" i="8"/>
  <c r="E28" i="8"/>
  <c r="B31" i="8"/>
  <c r="C31" i="8"/>
  <c r="D31" i="8"/>
  <c r="E31" i="8"/>
  <c r="B13" i="9"/>
  <c r="C13" i="9"/>
  <c r="D13" i="9"/>
  <c r="E13" i="9"/>
  <c r="B46" i="9"/>
  <c r="C46" i="9"/>
  <c r="D46" i="9"/>
  <c r="E46" i="9"/>
  <c r="B48" i="9"/>
  <c r="C48" i="9"/>
  <c r="D48" i="9"/>
  <c r="E48" i="9"/>
  <c r="B52" i="9"/>
  <c r="C52" i="9"/>
  <c r="D52" i="9"/>
  <c r="E52" i="9"/>
</calcChain>
</file>

<file path=xl/sharedStrings.xml><?xml version="1.0" encoding="utf-8"?>
<sst xmlns="http://schemas.openxmlformats.org/spreadsheetml/2006/main" count="882" uniqueCount="191">
  <si>
    <t>National Association of Health Underwriters</t>
  </si>
  <si>
    <t>Statement of Activities</t>
  </si>
  <si>
    <t>Membership</t>
  </si>
  <si>
    <t>For the Three Months Ending March 31, 2020</t>
  </si>
  <si>
    <t>Current Month</t>
  </si>
  <si>
    <t>Year to date</t>
  </si>
  <si>
    <t>Annual</t>
  </si>
  <si>
    <t>Actual</t>
  </si>
  <si>
    <t>Budget</t>
  </si>
  <si>
    <t>REVENUE</t>
  </si>
  <si>
    <t>Dues Revenue</t>
  </si>
  <si>
    <t>Mailing List Sales</t>
  </si>
  <si>
    <t>Principal's Councils</t>
  </si>
  <si>
    <t>Career Center Revenue</t>
  </si>
  <si>
    <t>Affinity Programs</t>
  </si>
  <si>
    <t>-</t>
  </si>
  <si>
    <t>TOTAL REVENUE</t>
  </si>
  <si>
    <t>EXPENSE</t>
  </si>
  <si>
    <t>Salaries, Taxes &amp; Benefits</t>
  </si>
  <si>
    <t>Postage</t>
  </si>
  <si>
    <t>Shipping</t>
  </si>
  <si>
    <t>Printing</t>
  </si>
  <si>
    <t>Telephone/Teleconferences</t>
  </si>
  <si>
    <t>Office Rent</t>
  </si>
  <si>
    <t>Professional Dues</t>
  </si>
  <si>
    <t>Business Travel</t>
  </si>
  <si>
    <t>Invoice Mailings</t>
  </si>
  <si>
    <t>Membership Retention</t>
  </si>
  <si>
    <t>Membership Recruitment</t>
  </si>
  <si>
    <t>General and  Administrative Expense</t>
  </si>
  <si>
    <t>TOTAL EXPENSES</t>
  </si>
  <si>
    <t>NET CHANGE FROM OPERATIONS</t>
  </si>
  <si>
    <t>INCR(DECR) IN NET ASSETS</t>
  </si>
  <si>
    <t>=</t>
  </si>
  <si>
    <t>Communications</t>
  </si>
  <si>
    <t>Advertising Revenues</t>
  </si>
  <si>
    <t>On-Line Sponsorship Revenue</t>
  </si>
  <si>
    <t>Internet</t>
  </si>
  <si>
    <t>Magazine Production</t>
  </si>
  <si>
    <t>Advertising Commissions</t>
  </si>
  <si>
    <t>Taxes - Non-Payroll/UBIT</t>
  </si>
  <si>
    <t>Capitol Conference</t>
  </si>
  <si>
    <t>Conference Registrations</t>
  </si>
  <si>
    <t>Sponsorship Revenue</t>
  </si>
  <si>
    <t>Hotel/Food and Beverage</t>
  </si>
  <si>
    <t>Speakers</t>
  </si>
  <si>
    <t>Entertainment</t>
  </si>
  <si>
    <t>Audio visual</t>
  </si>
  <si>
    <t>Tote Bags</t>
  </si>
  <si>
    <t>Sponsor Expenses</t>
  </si>
  <si>
    <t>Insurance</t>
  </si>
  <si>
    <t>Miscellaneous</t>
  </si>
  <si>
    <t>Chapter Development</t>
  </si>
  <si>
    <t>LPRT Award Application Fees</t>
  </si>
  <si>
    <t>Chapter Leadership Training</t>
  </si>
  <si>
    <t>Awards</t>
  </si>
  <si>
    <t>Public Relations</t>
  </si>
  <si>
    <t>Outside Consultants</t>
  </si>
  <si>
    <t>Annual Convention</t>
  </si>
  <si>
    <t>Exhibitor Revenue</t>
  </si>
  <si>
    <t>Event Guest Fees</t>
  </si>
  <si>
    <t>Decorating &amp; Signage</t>
  </si>
  <si>
    <t>Exhibit Hall</t>
  </si>
  <si>
    <t>Professional Development</t>
  </si>
  <si>
    <t>Product Sales</t>
  </si>
  <si>
    <t>REBC Designation</t>
  </si>
  <si>
    <t>Web Seminar Registration</t>
  </si>
  <si>
    <t>Medicare Advantage Certification</t>
  </si>
  <si>
    <t>DC Health Link Broker Training</t>
  </si>
  <si>
    <t>LEAD</t>
  </si>
  <si>
    <t>Classroom Certification Courses</t>
  </si>
  <si>
    <t>Online Certification Courses</t>
  </si>
  <si>
    <t>CE Filing Fees</t>
  </si>
  <si>
    <t>Web Seminar Fees</t>
  </si>
  <si>
    <t>Textbook Printing</t>
  </si>
  <si>
    <t>Government Relations</t>
  </si>
  <si>
    <t>Reference Publications, Subscriptions</t>
  </si>
  <si>
    <t>Lobbying &amp; Coalitions</t>
  </si>
  <si>
    <t>Grassroots Lobbying</t>
  </si>
  <si>
    <t>General &amp; Administrative</t>
  </si>
  <si>
    <t>Interest &amp; Dividend Income</t>
  </si>
  <si>
    <t>Staff Recruitment Fees</t>
  </si>
  <si>
    <t>Outside Payroll Service</t>
  </si>
  <si>
    <t>Board &amp; Committee Expenses (Schedule A)</t>
  </si>
  <si>
    <t>Office Supplies</t>
  </si>
  <si>
    <t>Office Equipment Rent/Maintenance</t>
  </si>
  <si>
    <t>Depreciation/Amortization Expense</t>
  </si>
  <si>
    <t>Tax and Audit Fees</t>
  </si>
  <si>
    <t>Legal Fees</t>
  </si>
  <si>
    <t>Software License Fee</t>
  </si>
  <si>
    <t>Website Maintenance</t>
  </si>
  <si>
    <t>Bank, Investment and Credit Card Fees</t>
  </si>
  <si>
    <t>Charitable Contributions</t>
  </si>
  <si>
    <t>Net Unrealized Gains (Losses)</t>
  </si>
  <si>
    <t>All Departments</t>
  </si>
  <si>
    <t>Schedule A</t>
  </si>
  <si>
    <t>Board of Trustee Expenses</t>
  </si>
  <si>
    <t>REGIONAL VICE PRESIDENTS</t>
  </si>
  <si>
    <t>Region 1</t>
  </si>
  <si>
    <t>RVP Travel</t>
  </si>
  <si>
    <t>Total Region 1</t>
  </si>
  <si>
    <t>Region 2</t>
  </si>
  <si>
    <t>Total Region 2</t>
  </si>
  <si>
    <t>Region 3</t>
  </si>
  <si>
    <t>Total Region 3</t>
  </si>
  <si>
    <t>Region 4</t>
  </si>
  <si>
    <t>Total Region 4</t>
  </si>
  <si>
    <t>Region 5</t>
  </si>
  <si>
    <t>Total Region 5</t>
  </si>
  <si>
    <t>Region 6</t>
  </si>
  <si>
    <t>Total Region 6</t>
  </si>
  <si>
    <t>Region 7</t>
  </si>
  <si>
    <t>Total Region 7</t>
  </si>
  <si>
    <t>Region 8</t>
  </si>
  <si>
    <t>Total Region 8</t>
  </si>
  <si>
    <t>BOARD MEETINGS</t>
  </si>
  <si>
    <t>Strategic Planning</t>
  </si>
  <si>
    <t>Total Board Meetings</t>
  </si>
  <si>
    <t>BOARD TRAVEL &amp; EXPENSES</t>
  </si>
  <si>
    <t>President</t>
  </si>
  <si>
    <t>EVP/CEO Travel</t>
  </si>
  <si>
    <t>President's Monthly Stipend</t>
  </si>
  <si>
    <t>Total Board Travel &amp; Expenses</t>
  </si>
  <si>
    <t>COMMITTEES</t>
  </si>
  <si>
    <t>Membership Council</t>
  </si>
  <si>
    <t>Legislative Council</t>
  </si>
  <si>
    <t>Professional Development Committee</t>
  </si>
  <si>
    <t>HR Gordon Award</t>
  </si>
  <si>
    <t>Media Relations</t>
  </si>
  <si>
    <t>LPRT</t>
  </si>
  <si>
    <t>Chapter Relations</t>
  </si>
  <si>
    <t>Vanguard Council</t>
  </si>
  <si>
    <t>Total Committees</t>
  </si>
  <si>
    <t>TOTAL EXPENSE</t>
  </si>
  <si>
    <t>BALANCE SHEET</t>
  </si>
  <si>
    <t>March 31, 2020</t>
  </si>
  <si>
    <t>%</t>
  </si>
  <si>
    <t>This Year</t>
  </si>
  <si>
    <t>Last Year</t>
  </si>
  <si>
    <t>Variance</t>
  </si>
  <si>
    <t>Increase(Decrease)</t>
  </si>
  <si>
    <t>ASSETS</t>
  </si>
  <si>
    <t>CURRENT ASSETS</t>
  </si>
  <si>
    <t xml:space="preserve">  Operating Cash and Cash Equivalents</t>
  </si>
  <si>
    <t xml:space="preserve">  Accounts Receivable, Net</t>
  </si>
  <si>
    <t xml:space="preserve">  Prepaid Expense</t>
  </si>
  <si>
    <t xml:space="preserve">     Total Current Assets</t>
  </si>
  <si>
    <t>LONG TERM INVESTMENTS, at Fair Value</t>
  </si>
  <si>
    <t xml:space="preserve">  Equity Securities</t>
  </si>
  <si>
    <t xml:space="preserve">     Total Long Term Investments</t>
  </si>
  <si>
    <t>PROPERTY AND EQUIPMENT, at Cost</t>
  </si>
  <si>
    <t xml:space="preserve">  Office Furniture and Equipment</t>
  </si>
  <si>
    <t xml:space="preserve">  Leasehold Improvements</t>
  </si>
  <si>
    <t xml:space="preserve">  Less: Accumulated Depreciation &amp; Amortization</t>
  </si>
  <si>
    <t xml:space="preserve">     Total Property and Equipment</t>
  </si>
  <si>
    <t>LONG TERM ASSETS</t>
  </si>
  <si>
    <t xml:space="preserve">  Intangible Assets-REBC Designation</t>
  </si>
  <si>
    <t xml:space="preserve">     Total Long Term Assets</t>
  </si>
  <si>
    <t>DEPOSITS</t>
  </si>
  <si>
    <t>TOTAL ASSETS</t>
  </si>
  <si>
    <t>LIABILITIES AND NET ASSETS</t>
  </si>
  <si>
    <t>CURRENT LIABILITIES</t>
  </si>
  <si>
    <t xml:space="preserve">  Accounts Payable and Accrued Expenses</t>
  </si>
  <si>
    <t xml:space="preserve">  State and Local AHU Dues Payable</t>
  </si>
  <si>
    <t xml:space="preserve">  Deferred Revenue - Membership</t>
  </si>
  <si>
    <t xml:space="preserve">  Deferred Revenue - Conferences</t>
  </si>
  <si>
    <t xml:space="preserve">     Total Current Liabilities</t>
  </si>
  <si>
    <t>LONG TERM LIABILITIES</t>
  </si>
  <si>
    <t xml:space="preserve">  Deferred Rent Oligation</t>
  </si>
  <si>
    <t xml:space="preserve">  Deferred Tenant Allowance</t>
  </si>
  <si>
    <t xml:space="preserve">     Total Long Term Liabilities</t>
  </si>
  <si>
    <t>TOTAL LIABILITIES</t>
  </si>
  <si>
    <t>NET ASSETS</t>
  </si>
  <si>
    <t xml:space="preserve">  Net Assets, Beginning of Year</t>
  </si>
  <si>
    <t xml:space="preserve">  Current Year Activity</t>
  </si>
  <si>
    <t>TOTAL NET ASSETS</t>
  </si>
  <si>
    <t>TOTAL LIABILITIES AND NET ASSETS</t>
  </si>
  <si>
    <t>Financial Summary as of March 31, 2020</t>
  </si>
  <si>
    <t>Revenue</t>
  </si>
  <si>
    <t>Expenses</t>
  </si>
  <si>
    <t>Net</t>
  </si>
  <si>
    <t>Cap Con</t>
  </si>
  <si>
    <t>Ann Con</t>
  </si>
  <si>
    <t>Meetings</t>
  </si>
  <si>
    <r>
      <rPr>
        <i/>
        <sz val="12"/>
        <color theme="1"/>
        <rFont val="Calibri"/>
        <family val="2"/>
        <scheme val="minor"/>
      </rPr>
      <t>ABS</t>
    </r>
    <r>
      <rPr>
        <sz val="12"/>
        <color theme="1"/>
        <rFont val="Calibri"/>
        <family val="2"/>
        <scheme val="minor"/>
      </rPr>
      <t xml:space="preserve"> Magazine</t>
    </r>
  </si>
  <si>
    <t>General Overhead</t>
  </si>
  <si>
    <t>Total</t>
  </si>
  <si>
    <t>2020 Annual Budget</t>
  </si>
  <si>
    <t>Membership Count</t>
  </si>
  <si>
    <t>Note:  Many programs that NAHU offers do not generate revenue.  Therefore, other</t>
  </si>
  <si>
    <t xml:space="preserve">          programs are necessary and help offset the expenses not covered by dues.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</si>
</sst>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%;\(###0.0%\)"/>
    <numFmt numFmtId="165" formatCode="&quot;$&quot;#,##0.00;\(&quot;$&quot;#,##0.00\)"/>
    <numFmt numFmtId="166" formatCode="#,##0.00;\(#,##0.00\)"/>
  </numFmts>
  <fonts count="7" x14ac:knownFonts="1">
    <font>
      <sz val="10"/>
      <color indexed="0"/>
      <name val="Arial"/>
    </font>
    <font>
      <sz val="10"/>
      <color indexed="0"/>
      <name val="Arial"/>
      <family val="2"/>
    </font>
    <font>
      <b/>
      <sz val="10"/>
      <color indexed="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1" fillId="0" borderId="0"/>
    <xf numFmtId="165" fontId="1" fillId="0" borderId="0"/>
    <xf numFmtId="166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166" fontId="1" fillId="0" borderId="0" xfId="4"/>
    <xf numFmtId="49" fontId="1" fillId="0" borderId="0" xfId="4" applyNumberFormat="1" applyAlignment="1">
      <alignment horizontal="centerContinuous"/>
    </xf>
    <xf numFmtId="166" fontId="1" fillId="0" borderId="0" xfId="4" applyAlignment="1">
      <alignment horizontal="centerContinuous"/>
    </xf>
    <xf numFmtId="49" fontId="1" fillId="0" borderId="0" xfId="4" applyNumberFormat="1" applyAlignment="1">
      <alignment horizontal="center"/>
    </xf>
    <xf numFmtId="49" fontId="1" fillId="0" borderId="1" xfId="4" applyNumberFormat="1" applyBorder="1" applyAlignment="1">
      <alignment horizontal="center"/>
    </xf>
    <xf numFmtId="0" fontId="0" fillId="0" borderId="0" xfId="0" applyAlignment="1">
      <alignment horizontal="left"/>
    </xf>
    <xf numFmtId="49" fontId="1" fillId="0" borderId="0" xfId="4" applyNumberFormat="1" applyAlignment="1">
      <alignment horizontal="fill"/>
    </xf>
    <xf numFmtId="165" fontId="1" fillId="0" borderId="0" xfId="4" applyNumberFormat="1"/>
    <xf numFmtId="164" fontId="1" fillId="0" borderId="0" xfId="2" applyAlignment="1">
      <alignment horizontal="centerContinuous"/>
    </xf>
    <xf numFmtId="0" fontId="2" fillId="0" borderId="0" xfId="0" applyFont="1"/>
    <xf numFmtId="166" fontId="2" fillId="0" borderId="0" xfId="4" applyFont="1"/>
    <xf numFmtId="49" fontId="2" fillId="0" borderId="0" xfId="4" applyNumberFormat="1" applyFont="1" applyAlignment="1">
      <alignment horizontal="centerContinuous"/>
    </xf>
    <xf numFmtId="166" fontId="2" fillId="0" borderId="0" xfId="4" applyFont="1" applyAlignment="1">
      <alignment horizontal="centerContinuous"/>
    </xf>
    <xf numFmtId="164" fontId="2" fillId="0" borderId="0" xfId="2" applyFont="1" applyAlignment="1">
      <alignment horizontal="centerContinuous"/>
    </xf>
    <xf numFmtId="164" fontId="1" fillId="0" borderId="0" xfId="2"/>
    <xf numFmtId="10" fontId="1" fillId="0" borderId="0" xfId="2" applyNumberFormat="1"/>
    <xf numFmtId="166" fontId="1" fillId="0" borderId="0" xfId="4" applyFill="1"/>
    <xf numFmtId="0" fontId="4" fillId="0" borderId="0" xfId="6" applyFont="1"/>
    <xf numFmtId="0" fontId="3" fillId="0" borderId="0" xfId="6"/>
    <xf numFmtId="43" fontId="0" fillId="0" borderId="0" xfId="7" applyFont="1"/>
    <xf numFmtId="0" fontId="3" fillId="0" borderId="0" xfId="6" applyFont="1"/>
    <xf numFmtId="43" fontId="5" fillId="0" borderId="1" xfId="7" applyFont="1" applyBorder="1" applyAlignment="1">
      <alignment horizontal="center"/>
    </xf>
    <xf numFmtId="43" fontId="3" fillId="0" borderId="0" xfId="7" applyFont="1"/>
    <xf numFmtId="40" fontId="3" fillId="0" borderId="0" xfId="6" applyNumberFormat="1" applyFont="1"/>
    <xf numFmtId="40" fontId="3" fillId="0" borderId="0" xfId="7" applyNumberFormat="1" applyFont="1"/>
    <xf numFmtId="0" fontId="3" fillId="0" borderId="0" xfId="6" applyFont="1" applyAlignment="1"/>
    <xf numFmtId="0" fontId="3" fillId="0" borderId="1" xfId="6" applyFont="1" applyBorder="1"/>
    <xf numFmtId="43" fontId="3" fillId="0" borderId="1" xfId="7" applyFont="1" applyBorder="1"/>
    <xf numFmtId="40" fontId="3" fillId="0" borderId="1" xfId="7" applyNumberFormat="1" applyFont="1" applyBorder="1"/>
    <xf numFmtId="40" fontId="3" fillId="0" borderId="1" xfId="6" applyNumberFormat="1" applyFont="1" applyBorder="1"/>
    <xf numFmtId="43" fontId="3" fillId="0" borderId="1" xfId="6" applyNumberFormat="1" applyFont="1" applyBorder="1"/>
    <xf numFmtId="3" fontId="3" fillId="0" borderId="0" xfId="6" applyNumberFormat="1"/>
  </cellXfs>
  <cellStyles count="9">
    <cellStyle name="Comma 2" xfId="7"/>
    <cellStyle name="FRxAmtStyle" xfId="4"/>
    <cellStyle name="FRxCurrStyle" xfId="3"/>
    <cellStyle name="FRxPcntStyle" xfId="2"/>
    <cellStyle name="Normal" xfId="0" builtinId="0"/>
    <cellStyle name="Normal 2" xfId="8"/>
    <cellStyle name="Normal 3" xfId="6"/>
    <cellStyle name="STYLE1" xfId="1"/>
    <cellStyle name="STYLE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workbookViewId="0">
      <pane ySplit="7" topLeftCell="A8" activePane="bottomLeft" state="frozenSplit"/>
      <selection pane="bottomLeft" activeCell="A8" sqref="A8"/>
    </sheetView>
  </sheetViews>
  <sheetFormatPr defaultRowHeight="12.75" x14ac:dyDescent="0.2"/>
  <cols>
    <col min="1" max="1" width="50.7109375" customWidth="1"/>
    <col min="2" max="4" width="15.7109375" style="1" customWidth="1"/>
    <col min="5" max="5" width="15.7109375" style="15" customWidth="1"/>
  </cols>
  <sheetData>
    <row r="1" spans="1:5" x14ac:dyDescent="0.2">
      <c r="C1" s="2" t="s">
        <v>0</v>
      </c>
      <c r="D1" s="3"/>
      <c r="E1" s="9"/>
    </row>
    <row r="2" spans="1:5" x14ac:dyDescent="0.2">
      <c r="C2" s="2" t="s">
        <v>134</v>
      </c>
      <c r="D2" s="3"/>
      <c r="E2" s="9"/>
    </row>
    <row r="3" spans="1:5" x14ac:dyDescent="0.2">
      <c r="C3" s="2" t="s">
        <v>135</v>
      </c>
      <c r="D3" s="3"/>
      <c r="E3" s="9"/>
    </row>
    <row r="5" spans="1:5" x14ac:dyDescent="0.2">
      <c r="E5" s="4" t="s">
        <v>136</v>
      </c>
    </row>
    <row r="6" spans="1:5" x14ac:dyDescent="0.2">
      <c r="B6" s="4" t="s">
        <v>137</v>
      </c>
      <c r="C6" s="4" t="s">
        <v>138</v>
      </c>
      <c r="D6" s="4" t="s">
        <v>139</v>
      </c>
      <c r="E6" s="4" t="s">
        <v>140</v>
      </c>
    </row>
    <row r="9" spans="1:5" x14ac:dyDescent="0.2">
      <c r="A9" s="10"/>
      <c r="B9" s="11"/>
      <c r="C9" s="12" t="s">
        <v>141</v>
      </c>
      <c r="D9" s="13"/>
      <c r="E9" s="14"/>
    </row>
    <row r="10" spans="1:5" x14ac:dyDescent="0.2">
      <c r="A10" s="6" t="s">
        <v>142</v>
      </c>
    </row>
    <row r="11" spans="1:5" x14ac:dyDescent="0.2">
      <c r="A11" s="6" t="s">
        <v>143</v>
      </c>
      <c r="B11" s="1">
        <v>387703.12</v>
      </c>
      <c r="C11" s="1">
        <v>579674.96</v>
      </c>
      <c r="D11" s="1">
        <v>-191971.84</v>
      </c>
      <c r="E11" s="16">
        <v>-0.33117152412448497</v>
      </c>
    </row>
    <row r="12" spans="1:5" x14ac:dyDescent="0.2">
      <c r="A12" s="6" t="s">
        <v>144</v>
      </c>
      <c r="B12" s="1">
        <v>325572.61</v>
      </c>
      <c r="C12" s="1">
        <v>222671.79</v>
      </c>
      <c r="D12" s="1">
        <v>102900.82</v>
      </c>
      <c r="E12" s="16">
        <v>0.46211879825459701</v>
      </c>
    </row>
    <row r="13" spans="1:5" x14ac:dyDescent="0.2">
      <c r="A13" s="6" t="s">
        <v>145</v>
      </c>
      <c r="B13" s="1">
        <v>151572.79</v>
      </c>
      <c r="C13" s="1">
        <v>73927.72</v>
      </c>
      <c r="D13" s="1">
        <v>77645.070000000007</v>
      </c>
      <c r="E13" s="16">
        <v>1.05028357428039</v>
      </c>
    </row>
    <row r="14" spans="1:5" x14ac:dyDescent="0.2">
      <c r="B14" s="7" t="s">
        <v>15</v>
      </c>
      <c r="C14" s="7" t="s">
        <v>15</v>
      </c>
      <c r="D14" s="7" t="s">
        <v>15</v>
      </c>
      <c r="E14" s="7" t="s">
        <v>15</v>
      </c>
    </row>
    <row r="15" spans="1:5" x14ac:dyDescent="0.2">
      <c r="A15" s="6" t="s">
        <v>146</v>
      </c>
      <c r="B15" s="1">
        <v>864848.52</v>
      </c>
      <c r="C15" s="1">
        <v>876274.47</v>
      </c>
      <c r="D15" s="1">
        <v>-11425.95</v>
      </c>
      <c r="E15" s="16">
        <v>-1.30392364392403E-2</v>
      </c>
    </row>
    <row r="17" spans="1:5" x14ac:dyDescent="0.2">
      <c r="A17" s="6" t="s">
        <v>147</v>
      </c>
    </row>
    <row r="18" spans="1:5" x14ac:dyDescent="0.2">
      <c r="A18" s="6" t="s">
        <v>148</v>
      </c>
      <c r="B18" s="1">
        <v>850656.1</v>
      </c>
      <c r="C18" s="1">
        <v>1034750.95</v>
      </c>
      <c r="D18" s="1">
        <v>-184094.85</v>
      </c>
      <c r="E18" s="16">
        <v>-0.177912230957604</v>
      </c>
    </row>
    <row r="19" spans="1:5" x14ac:dyDescent="0.2">
      <c r="B19" s="7" t="s">
        <v>15</v>
      </c>
      <c r="C19" s="7" t="s">
        <v>15</v>
      </c>
      <c r="D19" s="7" t="s">
        <v>15</v>
      </c>
      <c r="E19" s="7" t="s">
        <v>15</v>
      </c>
    </row>
    <row r="20" spans="1:5" x14ac:dyDescent="0.2">
      <c r="A20" s="6" t="s">
        <v>149</v>
      </c>
      <c r="B20" s="1">
        <v>850656.1</v>
      </c>
      <c r="C20" s="1">
        <v>1034750.95</v>
      </c>
      <c r="D20" s="1">
        <v>-184094.85</v>
      </c>
      <c r="E20" s="16">
        <v>-0.177912230957604</v>
      </c>
    </row>
    <row r="22" spans="1:5" x14ac:dyDescent="0.2">
      <c r="A22" s="6" t="s">
        <v>150</v>
      </c>
    </row>
    <row r="23" spans="1:5" x14ac:dyDescent="0.2">
      <c r="A23" s="6" t="s">
        <v>151</v>
      </c>
      <c r="B23" s="1">
        <v>526499.41</v>
      </c>
      <c r="C23" s="1">
        <v>437737.41</v>
      </c>
      <c r="D23" s="1">
        <v>88762.000000000102</v>
      </c>
      <c r="E23" s="16">
        <v>0.202774535537185</v>
      </c>
    </row>
    <row r="24" spans="1:5" x14ac:dyDescent="0.2">
      <c r="A24" s="6" t="s">
        <v>152</v>
      </c>
      <c r="B24" s="1">
        <v>460953.93</v>
      </c>
      <c r="C24" s="1">
        <v>460953.93</v>
      </c>
      <c r="D24" s="1">
        <v>0</v>
      </c>
      <c r="E24" s="16">
        <v>0</v>
      </c>
    </row>
    <row r="25" spans="1:5" x14ac:dyDescent="0.2">
      <c r="A25" s="6" t="s">
        <v>153</v>
      </c>
      <c r="B25" s="1">
        <v>-733760.91</v>
      </c>
      <c r="C25" s="1">
        <v>-670918.56000000006</v>
      </c>
      <c r="D25" s="1">
        <v>-62842.35</v>
      </c>
      <c r="E25" s="16">
        <v>9.3666137362483998E-2</v>
      </c>
    </row>
    <row r="26" spans="1:5" x14ac:dyDescent="0.2">
      <c r="B26" s="7" t="s">
        <v>15</v>
      </c>
      <c r="C26" s="7" t="s">
        <v>15</v>
      </c>
      <c r="D26" s="7" t="s">
        <v>15</v>
      </c>
      <c r="E26" s="7" t="s">
        <v>15</v>
      </c>
    </row>
    <row r="27" spans="1:5" x14ac:dyDescent="0.2">
      <c r="A27" s="6" t="s">
        <v>154</v>
      </c>
      <c r="B27" s="1">
        <v>253692.43</v>
      </c>
      <c r="C27" s="1">
        <v>227772.78</v>
      </c>
      <c r="D27" s="1">
        <v>25919.65</v>
      </c>
      <c r="E27" s="16">
        <v>0.113796082218428</v>
      </c>
    </row>
    <row r="29" spans="1:5" x14ac:dyDescent="0.2">
      <c r="A29" s="6" t="s">
        <v>155</v>
      </c>
    </row>
    <row r="30" spans="1:5" x14ac:dyDescent="0.2">
      <c r="A30" s="6" t="s">
        <v>156</v>
      </c>
      <c r="B30" s="1">
        <v>50000</v>
      </c>
      <c r="C30" s="1">
        <v>50000</v>
      </c>
      <c r="D30" s="1">
        <v>0</v>
      </c>
      <c r="E30" s="16">
        <v>0</v>
      </c>
    </row>
    <row r="31" spans="1:5" x14ac:dyDescent="0.2">
      <c r="B31" s="7" t="s">
        <v>15</v>
      </c>
      <c r="C31" s="7" t="s">
        <v>15</v>
      </c>
      <c r="D31" s="7" t="s">
        <v>15</v>
      </c>
      <c r="E31" s="7" t="s">
        <v>15</v>
      </c>
    </row>
    <row r="32" spans="1:5" x14ac:dyDescent="0.2">
      <c r="A32" s="6" t="s">
        <v>157</v>
      </c>
      <c r="B32" s="1">
        <v>50000</v>
      </c>
      <c r="C32" s="1">
        <v>50000</v>
      </c>
      <c r="D32" s="1">
        <v>0</v>
      </c>
      <c r="E32" s="16">
        <v>0</v>
      </c>
    </row>
    <row r="34" spans="1:5" x14ac:dyDescent="0.2">
      <c r="A34" s="6" t="s">
        <v>158</v>
      </c>
      <c r="B34" s="1">
        <v>37161.599999999999</v>
      </c>
      <c r="C34" s="1">
        <v>30161.599999999999</v>
      </c>
      <c r="D34" s="1">
        <v>7000</v>
      </c>
      <c r="E34" s="16">
        <v>0.232083178611214</v>
      </c>
    </row>
    <row r="35" spans="1:5" x14ac:dyDescent="0.2">
      <c r="B35" s="7" t="s">
        <v>15</v>
      </c>
      <c r="C35" s="7" t="s">
        <v>15</v>
      </c>
      <c r="D35" s="7" t="s">
        <v>15</v>
      </c>
      <c r="E35" s="7" t="s">
        <v>15</v>
      </c>
    </row>
    <row r="36" spans="1:5" x14ac:dyDescent="0.2">
      <c r="A36" s="6" t="s">
        <v>159</v>
      </c>
      <c r="B36" s="1">
        <v>2056358.65</v>
      </c>
      <c r="C36" s="1">
        <v>2218959.7999999998</v>
      </c>
      <c r="D36" s="1">
        <v>-162601.15</v>
      </c>
      <c r="E36" s="16">
        <v>-7.3278096340456497E-2</v>
      </c>
    </row>
    <row r="37" spans="1:5" x14ac:dyDescent="0.2">
      <c r="B37" s="7" t="s">
        <v>33</v>
      </c>
      <c r="C37" s="7" t="s">
        <v>33</v>
      </c>
      <c r="D37" s="7" t="s">
        <v>33</v>
      </c>
      <c r="E37" s="7" t="s">
        <v>33</v>
      </c>
    </row>
    <row r="40" spans="1:5" x14ac:dyDescent="0.2">
      <c r="A40" s="10"/>
      <c r="B40" s="11"/>
      <c r="C40" s="12" t="s">
        <v>160</v>
      </c>
      <c r="D40" s="13"/>
      <c r="E40" s="14"/>
    </row>
    <row r="42" spans="1:5" x14ac:dyDescent="0.2">
      <c r="A42" s="6" t="s">
        <v>161</v>
      </c>
    </row>
    <row r="43" spans="1:5" x14ac:dyDescent="0.2">
      <c r="A43" s="6" t="s">
        <v>162</v>
      </c>
      <c r="B43" s="1">
        <v>213430.23</v>
      </c>
      <c r="C43" s="1">
        <v>157250.87</v>
      </c>
      <c r="D43" s="1">
        <v>56179.360000000001</v>
      </c>
      <c r="E43" s="16">
        <v>0.357259454272018</v>
      </c>
    </row>
    <row r="44" spans="1:5" x14ac:dyDescent="0.2">
      <c r="A44" s="6" t="s">
        <v>163</v>
      </c>
      <c r="B44" s="1">
        <v>202758.11</v>
      </c>
      <c r="C44" s="1">
        <v>220273.98</v>
      </c>
      <c r="D44" s="1">
        <v>-17515.87</v>
      </c>
      <c r="E44" s="16">
        <v>-7.9518561384326905E-2</v>
      </c>
    </row>
    <row r="45" spans="1:5" x14ac:dyDescent="0.2">
      <c r="A45" s="6" t="s">
        <v>164</v>
      </c>
      <c r="B45" s="1">
        <v>1891735.61</v>
      </c>
      <c r="C45" s="1">
        <v>1761618.2</v>
      </c>
      <c r="D45" s="1">
        <v>130117.41</v>
      </c>
      <c r="E45" s="16">
        <v>7.3862435117893296E-2</v>
      </c>
    </row>
    <row r="46" spans="1:5" x14ac:dyDescent="0.2">
      <c r="A46" s="6" t="s">
        <v>165</v>
      </c>
      <c r="B46" s="1">
        <v>31200</v>
      </c>
      <c r="C46" s="1">
        <v>8120</v>
      </c>
      <c r="D46" s="1">
        <v>23080</v>
      </c>
      <c r="E46" s="16">
        <v>2.8423645320197002</v>
      </c>
    </row>
    <row r="47" spans="1:5" x14ac:dyDescent="0.2">
      <c r="B47" s="7" t="s">
        <v>15</v>
      </c>
      <c r="C47" s="7" t="s">
        <v>15</v>
      </c>
      <c r="D47" s="7" t="s">
        <v>15</v>
      </c>
      <c r="E47" s="7" t="s">
        <v>15</v>
      </c>
    </row>
    <row r="48" spans="1:5" x14ac:dyDescent="0.2">
      <c r="A48" s="6" t="s">
        <v>166</v>
      </c>
      <c r="B48" s="1">
        <v>2339123.9500000002</v>
      </c>
      <c r="C48" s="1">
        <v>2147263.0499999998</v>
      </c>
      <c r="D48" s="1">
        <v>191860.9</v>
      </c>
      <c r="E48" s="16">
        <v>8.9351372203792204E-2</v>
      </c>
    </row>
    <row r="50" spans="1:5" x14ac:dyDescent="0.2">
      <c r="A50" s="6" t="s">
        <v>167</v>
      </c>
    </row>
    <row r="51" spans="1:5" x14ac:dyDescent="0.2">
      <c r="A51" s="6" t="s">
        <v>168</v>
      </c>
      <c r="B51" s="1">
        <v>135168.04999999999</v>
      </c>
      <c r="C51" s="1">
        <v>193655.63</v>
      </c>
      <c r="D51" s="1">
        <v>-58487.58</v>
      </c>
      <c r="E51" s="16">
        <v>-0.30201848508096601</v>
      </c>
    </row>
    <row r="52" spans="1:5" x14ac:dyDescent="0.2">
      <c r="A52" s="6" t="s">
        <v>169</v>
      </c>
      <c r="B52" s="1">
        <v>71713.2</v>
      </c>
      <c r="C52" s="1">
        <v>117005.64</v>
      </c>
      <c r="D52" s="1">
        <v>-45292.44</v>
      </c>
      <c r="E52" s="16">
        <v>-0.38709621177235598</v>
      </c>
    </row>
    <row r="53" spans="1:5" x14ac:dyDescent="0.2">
      <c r="B53" s="7" t="s">
        <v>15</v>
      </c>
      <c r="C53" s="7" t="s">
        <v>15</v>
      </c>
      <c r="D53" s="7" t="s">
        <v>15</v>
      </c>
      <c r="E53" s="7" t="s">
        <v>15</v>
      </c>
    </row>
    <row r="54" spans="1:5" x14ac:dyDescent="0.2">
      <c r="A54" s="6" t="s">
        <v>170</v>
      </c>
      <c r="B54" s="1">
        <v>206881.25</v>
      </c>
      <c r="C54" s="1">
        <v>310661.27</v>
      </c>
      <c r="D54" s="1">
        <v>-103780.02</v>
      </c>
      <c r="E54" s="16">
        <v>-0.33406166143594301</v>
      </c>
    </row>
    <row r="55" spans="1:5" x14ac:dyDescent="0.2">
      <c r="B55" s="7" t="s">
        <v>15</v>
      </c>
      <c r="C55" s="7" t="s">
        <v>15</v>
      </c>
      <c r="D55" s="7" t="s">
        <v>15</v>
      </c>
      <c r="E55" s="7" t="s">
        <v>15</v>
      </c>
    </row>
    <row r="56" spans="1:5" x14ac:dyDescent="0.2">
      <c r="A56" s="6" t="s">
        <v>171</v>
      </c>
      <c r="B56" s="1">
        <v>2546005.2000000002</v>
      </c>
      <c r="C56" s="1">
        <v>2457924.3199999998</v>
      </c>
      <c r="D56" s="1">
        <v>88080.880000000398</v>
      </c>
      <c r="E56" s="16">
        <v>3.58354727536934E-2</v>
      </c>
    </row>
    <row r="58" spans="1:5" x14ac:dyDescent="0.2">
      <c r="A58" s="6" t="s">
        <v>172</v>
      </c>
    </row>
    <row r="59" spans="1:5" x14ac:dyDescent="0.2">
      <c r="A59" s="6" t="s">
        <v>173</v>
      </c>
      <c r="B59" s="1">
        <v>-463887.39999999502</v>
      </c>
      <c r="C59" s="1">
        <v>-247765.84999999701</v>
      </c>
      <c r="D59" s="1">
        <v>-216121.54999999801</v>
      </c>
      <c r="E59" s="16">
        <v>0.87228143022938998</v>
      </c>
    </row>
    <row r="60" spans="1:5" x14ac:dyDescent="0.2">
      <c r="A60" s="6" t="s">
        <v>174</v>
      </c>
      <c r="B60" s="1">
        <v>-25759.15</v>
      </c>
      <c r="C60" s="1">
        <v>8801.3300000000509</v>
      </c>
      <c r="D60" s="1">
        <v>-34560.480000000098</v>
      </c>
      <c r="E60" s="16">
        <v>-3.9267338004596901</v>
      </c>
    </row>
    <row r="61" spans="1:5" x14ac:dyDescent="0.2">
      <c r="B61" s="7" t="s">
        <v>15</v>
      </c>
      <c r="C61" s="7" t="s">
        <v>15</v>
      </c>
      <c r="D61" s="7" t="s">
        <v>15</v>
      </c>
      <c r="E61" s="7" t="s">
        <v>15</v>
      </c>
    </row>
    <row r="62" spans="1:5" x14ac:dyDescent="0.2">
      <c r="A62" s="6" t="s">
        <v>175</v>
      </c>
      <c r="B62" s="1">
        <v>-489646.54999999498</v>
      </c>
      <c r="C62" s="1">
        <v>-238964.519999996</v>
      </c>
      <c r="D62" s="1">
        <v>-250682.02999999901</v>
      </c>
      <c r="E62" s="16">
        <v>1.0490345177602201</v>
      </c>
    </row>
    <row r="63" spans="1:5" x14ac:dyDescent="0.2">
      <c r="B63" s="7" t="s">
        <v>15</v>
      </c>
      <c r="C63" s="7" t="s">
        <v>15</v>
      </c>
      <c r="D63" s="7" t="s">
        <v>15</v>
      </c>
      <c r="E63" s="7" t="s">
        <v>15</v>
      </c>
    </row>
    <row r="64" spans="1:5" x14ac:dyDescent="0.2">
      <c r="A64" s="6" t="s">
        <v>176</v>
      </c>
      <c r="B64" s="1">
        <v>2056358.65</v>
      </c>
      <c r="C64" s="1">
        <v>2218959.7999999998</v>
      </c>
      <c r="D64" s="1">
        <v>-162601.15</v>
      </c>
      <c r="E64" s="16">
        <v>-7.3278096340456497E-2</v>
      </c>
    </row>
    <row r="65" spans="2:5" x14ac:dyDescent="0.2">
      <c r="B65" s="7" t="s">
        <v>33</v>
      </c>
      <c r="C65" s="7" t="s">
        <v>33</v>
      </c>
      <c r="D65" s="7" t="s">
        <v>33</v>
      </c>
      <c r="E65" s="7" t="s">
        <v>33</v>
      </c>
    </row>
  </sheetData>
  <pageMargins left="0.75" right="0.75" top="0.75" bottom="0.7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58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42</v>
      </c>
      <c r="B11" s="1">
        <v>0</v>
      </c>
      <c r="C11" s="1">
        <v>0</v>
      </c>
      <c r="D11" s="1">
        <v>0</v>
      </c>
      <c r="E11" s="1">
        <v>275000</v>
      </c>
    </row>
    <row r="12" spans="1:5" x14ac:dyDescent="0.2">
      <c r="A12" s="6" t="s">
        <v>43</v>
      </c>
      <c r="B12" s="1">
        <v>0</v>
      </c>
      <c r="C12" s="1">
        <v>0</v>
      </c>
      <c r="D12" s="1">
        <v>0</v>
      </c>
      <c r="E12" s="1">
        <v>320000</v>
      </c>
    </row>
    <row r="13" spans="1:5" x14ac:dyDescent="0.2">
      <c r="A13" s="6" t="s">
        <v>59</v>
      </c>
      <c r="B13" s="1">
        <v>0</v>
      </c>
      <c r="C13" s="1">
        <v>0</v>
      </c>
      <c r="D13" s="1">
        <v>0</v>
      </c>
      <c r="E13" s="1">
        <v>232300</v>
      </c>
    </row>
    <row r="14" spans="1:5" x14ac:dyDescent="0.2">
      <c r="A14" s="6" t="s">
        <v>60</v>
      </c>
      <c r="B14" s="1">
        <v>0</v>
      </c>
      <c r="C14" s="1">
        <v>0</v>
      </c>
      <c r="D14" s="1">
        <v>0</v>
      </c>
      <c r="E14" s="1">
        <v>2500</v>
      </c>
    </row>
    <row r="15" spans="1:5" x14ac:dyDescent="0.2">
      <c r="B15" s="7" t="s">
        <v>15</v>
      </c>
      <c r="C15" s="7" t="s">
        <v>15</v>
      </c>
      <c r="D15" s="7" t="s">
        <v>15</v>
      </c>
      <c r="E15" s="7" t="s">
        <v>15</v>
      </c>
    </row>
    <row r="16" spans="1:5" x14ac:dyDescent="0.2">
      <c r="A16" s="6" t="s">
        <v>16</v>
      </c>
      <c r="B16" s="1">
        <f>SUM(B11:B14)</f>
        <v>0</v>
      </c>
      <c r="C16" s="1">
        <f>SUM(C11:C14)</f>
        <v>0</v>
      </c>
      <c r="D16" s="1">
        <f>SUM(D11:D14)</f>
        <v>0</v>
      </c>
      <c r="E16" s="1">
        <f>SUM(E11:E14)</f>
        <v>829800</v>
      </c>
    </row>
    <row r="18" spans="1:5" x14ac:dyDescent="0.2">
      <c r="A18" s="6" t="s">
        <v>17</v>
      </c>
    </row>
    <row r="20" spans="1:5" x14ac:dyDescent="0.2">
      <c r="A20" s="6" t="s">
        <v>18</v>
      </c>
      <c r="B20" s="1">
        <v>7033.94</v>
      </c>
      <c r="C20" s="1">
        <v>9421.06</v>
      </c>
      <c r="D20" s="1">
        <v>32333.25</v>
      </c>
      <c r="E20" s="1">
        <v>129333</v>
      </c>
    </row>
    <row r="21" spans="1:5" x14ac:dyDescent="0.2">
      <c r="A21" s="6" t="s">
        <v>20</v>
      </c>
      <c r="B21" s="1">
        <v>0</v>
      </c>
      <c r="C21" s="1">
        <v>0</v>
      </c>
      <c r="D21" s="1">
        <v>0</v>
      </c>
      <c r="E21" s="1">
        <v>4000</v>
      </c>
    </row>
    <row r="22" spans="1:5" x14ac:dyDescent="0.2">
      <c r="A22" s="6" t="s">
        <v>21</v>
      </c>
      <c r="B22" s="1">
        <v>0</v>
      </c>
      <c r="C22" s="1">
        <v>0</v>
      </c>
      <c r="D22" s="1">
        <v>0</v>
      </c>
      <c r="E22" s="1">
        <v>2000</v>
      </c>
    </row>
    <row r="23" spans="1:5" x14ac:dyDescent="0.2">
      <c r="A23" s="6" t="s">
        <v>57</v>
      </c>
      <c r="B23" s="1">
        <v>0</v>
      </c>
      <c r="C23" s="1">
        <v>0</v>
      </c>
      <c r="D23" s="1">
        <v>0</v>
      </c>
      <c r="E23" s="1">
        <v>20097</v>
      </c>
    </row>
    <row r="24" spans="1:5" x14ac:dyDescent="0.2">
      <c r="A24" s="6" t="s">
        <v>25</v>
      </c>
      <c r="B24" s="1">
        <v>5445.93</v>
      </c>
      <c r="C24" s="1">
        <v>5445.93</v>
      </c>
      <c r="D24" s="1">
        <v>0</v>
      </c>
      <c r="E24" s="1">
        <v>29194</v>
      </c>
    </row>
    <row r="25" spans="1:5" x14ac:dyDescent="0.2">
      <c r="A25" s="6" t="s">
        <v>44</v>
      </c>
      <c r="B25" s="1">
        <v>0</v>
      </c>
      <c r="C25" s="1">
        <v>0</v>
      </c>
      <c r="D25" s="1">
        <v>0</v>
      </c>
      <c r="E25" s="1">
        <v>293422</v>
      </c>
    </row>
    <row r="26" spans="1:5" x14ac:dyDescent="0.2">
      <c r="A26" s="6" t="s">
        <v>45</v>
      </c>
      <c r="B26" s="1">
        <v>4256.38</v>
      </c>
      <c r="C26" s="1">
        <v>4256.38</v>
      </c>
      <c r="D26" s="1">
        <v>0</v>
      </c>
      <c r="E26" s="1">
        <v>64500</v>
      </c>
    </row>
    <row r="27" spans="1:5" x14ac:dyDescent="0.2">
      <c r="A27" s="6" t="s">
        <v>61</v>
      </c>
      <c r="B27" s="1">
        <v>0</v>
      </c>
      <c r="C27" s="1">
        <v>0</v>
      </c>
      <c r="D27" s="1">
        <v>0</v>
      </c>
      <c r="E27" s="1">
        <v>8300</v>
      </c>
    </row>
    <row r="28" spans="1:5" x14ac:dyDescent="0.2">
      <c r="A28" s="6" t="s">
        <v>46</v>
      </c>
      <c r="B28" s="1">
        <v>0</v>
      </c>
      <c r="C28" s="1">
        <v>0</v>
      </c>
      <c r="D28" s="1">
        <v>0</v>
      </c>
      <c r="E28" s="1">
        <v>5000</v>
      </c>
    </row>
    <row r="29" spans="1:5" x14ac:dyDescent="0.2">
      <c r="A29" s="6" t="s">
        <v>62</v>
      </c>
      <c r="B29" s="1">
        <v>0</v>
      </c>
      <c r="C29" s="1">
        <v>14500</v>
      </c>
      <c r="D29" s="1">
        <v>8500</v>
      </c>
      <c r="E29" s="1">
        <v>49050</v>
      </c>
    </row>
    <row r="30" spans="1:5" x14ac:dyDescent="0.2">
      <c r="A30" s="6" t="s">
        <v>47</v>
      </c>
      <c r="B30" s="1">
        <v>0</v>
      </c>
      <c r="C30" s="1">
        <v>0</v>
      </c>
      <c r="D30" s="1">
        <v>0</v>
      </c>
      <c r="E30" s="1">
        <v>225222</v>
      </c>
    </row>
    <row r="31" spans="1:5" x14ac:dyDescent="0.2">
      <c r="A31" s="6" t="s">
        <v>48</v>
      </c>
      <c r="B31" s="1">
        <v>0</v>
      </c>
      <c r="C31" s="1">
        <v>0</v>
      </c>
      <c r="D31" s="1">
        <v>0</v>
      </c>
      <c r="E31" s="1">
        <v>3200</v>
      </c>
    </row>
    <row r="32" spans="1:5" x14ac:dyDescent="0.2">
      <c r="A32" s="6" t="s">
        <v>49</v>
      </c>
      <c r="B32" s="1">
        <v>0</v>
      </c>
      <c r="C32" s="1">
        <v>0</v>
      </c>
      <c r="D32" s="1">
        <v>0</v>
      </c>
      <c r="E32" s="1">
        <v>4000</v>
      </c>
    </row>
    <row r="33" spans="1:5" x14ac:dyDescent="0.2">
      <c r="A33" s="6" t="s">
        <v>50</v>
      </c>
      <c r="B33" s="1">
        <v>0</v>
      </c>
      <c r="C33" s="1">
        <v>0</v>
      </c>
      <c r="D33" s="1">
        <v>0</v>
      </c>
      <c r="E33" s="1">
        <v>2000</v>
      </c>
    </row>
    <row r="34" spans="1:5" x14ac:dyDescent="0.2">
      <c r="A34" s="6" t="s">
        <v>39</v>
      </c>
      <c r="B34" s="1">
        <v>0</v>
      </c>
      <c r="C34" s="1">
        <v>1116</v>
      </c>
      <c r="D34" s="1">
        <v>0</v>
      </c>
      <c r="E34" s="1">
        <v>88000</v>
      </c>
    </row>
    <row r="35" spans="1:5" x14ac:dyDescent="0.2">
      <c r="A35" s="6" t="s">
        <v>51</v>
      </c>
      <c r="B35" s="1">
        <v>0</v>
      </c>
      <c r="C35" s="1">
        <v>0</v>
      </c>
      <c r="D35" s="1">
        <v>0</v>
      </c>
      <c r="E35" s="1">
        <v>3500</v>
      </c>
    </row>
    <row r="36" spans="1:5" x14ac:dyDescent="0.2">
      <c r="A36" s="6" t="s">
        <v>29</v>
      </c>
      <c r="B36" s="1">
        <v>4756.46</v>
      </c>
      <c r="C36" s="1">
        <v>6162.25</v>
      </c>
      <c r="D36" s="1">
        <v>21001.26</v>
      </c>
      <c r="E36" s="1">
        <v>84005</v>
      </c>
    </row>
    <row r="37" spans="1:5" x14ac:dyDescent="0.2">
      <c r="B37" s="7" t="s">
        <v>15</v>
      </c>
      <c r="C37" s="7" t="s">
        <v>15</v>
      </c>
      <c r="D37" s="7" t="s">
        <v>15</v>
      </c>
      <c r="E37" s="7" t="s">
        <v>15</v>
      </c>
    </row>
    <row r="38" spans="1:5" x14ac:dyDescent="0.2">
      <c r="A38" s="6" t="s">
        <v>30</v>
      </c>
      <c r="B38" s="1">
        <f>SUM(B20:B36)</f>
        <v>21492.71</v>
      </c>
      <c r="C38" s="1">
        <f>SUM(C20:C36)</f>
        <v>40901.619999999995</v>
      </c>
      <c r="D38" s="1">
        <f>SUM(D20:D36)</f>
        <v>61834.509999999995</v>
      </c>
      <c r="E38" s="1">
        <f>SUM(E20:E36)</f>
        <v>1014823</v>
      </c>
    </row>
    <row r="39" spans="1:5" x14ac:dyDescent="0.2">
      <c r="B39" s="7" t="s">
        <v>15</v>
      </c>
      <c r="C39" s="7" t="s">
        <v>15</v>
      </c>
      <c r="D39" s="7" t="s">
        <v>15</v>
      </c>
      <c r="E39" s="7" t="s">
        <v>15</v>
      </c>
    </row>
    <row r="40" spans="1:5" x14ac:dyDescent="0.2">
      <c r="A40" s="6" t="s">
        <v>31</v>
      </c>
      <c r="B40" s="1">
        <f>B16-B38</f>
        <v>-21492.71</v>
      </c>
      <c r="C40" s="1">
        <f>C16-C38</f>
        <v>-40901.619999999995</v>
      </c>
      <c r="D40" s="1">
        <f>D16-D38</f>
        <v>-61834.509999999995</v>
      </c>
      <c r="E40" s="1">
        <f>E16-E38</f>
        <v>-185023</v>
      </c>
    </row>
    <row r="42" spans="1:5" x14ac:dyDescent="0.2">
      <c r="B42" s="7" t="s">
        <v>15</v>
      </c>
      <c r="C42" s="7" t="s">
        <v>15</v>
      </c>
      <c r="D42" s="7" t="s">
        <v>15</v>
      </c>
      <c r="E42" s="7" t="s">
        <v>15</v>
      </c>
    </row>
    <row r="43" spans="1:5" x14ac:dyDescent="0.2">
      <c r="A43" s="6" t="s">
        <v>32</v>
      </c>
      <c r="B43" s="1">
        <f>B40</f>
        <v>-21492.71</v>
      </c>
      <c r="C43" s="1">
        <f>C40</f>
        <v>-40901.619999999995</v>
      </c>
      <c r="D43" s="1">
        <f>D40</f>
        <v>-61834.509999999995</v>
      </c>
      <c r="E43" s="1">
        <f>E40</f>
        <v>-185023</v>
      </c>
    </row>
    <row r="44" spans="1:5" x14ac:dyDescent="0.2">
      <c r="B44" s="7" t="s">
        <v>33</v>
      </c>
      <c r="C44" s="7" t="s">
        <v>33</v>
      </c>
      <c r="D44" s="7" t="s">
        <v>33</v>
      </c>
      <c r="E44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63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64</v>
      </c>
      <c r="B11" s="1">
        <v>48</v>
      </c>
      <c r="C11" s="1">
        <v>375</v>
      </c>
      <c r="D11" s="1">
        <v>3000</v>
      </c>
      <c r="E11" s="1">
        <v>11875</v>
      </c>
    </row>
    <row r="12" spans="1:5" x14ac:dyDescent="0.2">
      <c r="A12" s="6" t="s">
        <v>43</v>
      </c>
      <c r="B12" s="1">
        <v>0</v>
      </c>
      <c r="C12" s="1">
        <v>2400</v>
      </c>
      <c r="D12" s="1">
        <v>5000</v>
      </c>
      <c r="E12" s="1">
        <v>25000</v>
      </c>
    </row>
    <row r="13" spans="1:5" x14ac:dyDescent="0.2">
      <c r="A13" s="6" t="s">
        <v>65</v>
      </c>
      <c r="B13" s="1">
        <v>1635</v>
      </c>
      <c r="C13" s="1">
        <v>4240</v>
      </c>
      <c r="D13" s="1">
        <v>11400</v>
      </c>
      <c r="E13" s="1">
        <v>45649</v>
      </c>
    </row>
    <row r="14" spans="1:5" x14ac:dyDescent="0.2">
      <c r="A14" s="6" t="s">
        <v>66</v>
      </c>
      <c r="B14" s="1">
        <v>45</v>
      </c>
      <c r="C14" s="1">
        <v>160</v>
      </c>
      <c r="D14" s="1">
        <v>600</v>
      </c>
      <c r="E14" s="1">
        <v>2200</v>
      </c>
    </row>
    <row r="15" spans="1:5" x14ac:dyDescent="0.2">
      <c r="A15" s="6" t="s">
        <v>67</v>
      </c>
      <c r="B15" s="1">
        <v>0</v>
      </c>
      <c r="C15" s="1">
        <v>0</v>
      </c>
      <c r="D15" s="1">
        <v>0</v>
      </c>
      <c r="E15" s="1">
        <v>125000</v>
      </c>
    </row>
    <row r="16" spans="1:5" x14ac:dyDescent="0.2">
      <c r="A16" s="6" t="s">
        <v>68</v>
      </c>
      <c r="B16" s="1">
        <v>319.95999999999998</v>
      </c>
      <c r="C16" s="1">
        <v>1359.83</v>
      </c>
      <c r="D16" s="1">
        <v>5001</v>
      </c>
      <c r="E16" s="1">
        <v>20000</v>
      </c>
    </row>
    <row r="17" spans="1:5" x14ac:dyDescent="0.2">
      <c r="A17" s="6" t="s">
        <v>69</v>
      </c>
      <c r="B17" s="1">
        <v>0</v>
      </c>
      <c r="C17" s="1">
        <v>0</v>
      </c>
      <c r="D17" s="1">
        <v>10800</v>
      </c>
      <c r="E17" s="1">
        <v>43750</v>
      </c>
    </row>
    <row r="18" spans="1:5" x14ac:dyDescent="0.2">
      <c r="A18" s="6" t="s">
        <v>70</v>
      </c>
      <c r="B18" s="1">
        <v>-7920</v>
      </c>
      <c r="C18" s="1">
        <v>13732</v>
      </c>
      <c r="D18" s="1">
        <v>16250.01</v>
      </c>
      <c r="E18" s="1">
        <v>65000</v>
      </c>
    </row>
    <row r="19" spans="1:5" x14ac:dyDescent="0.2">
      <c r="A19" s="6" t="s">
        <v>71</v>
      </c>
      <c r="B19" s="1">
        <v>69028.75</v>
      </c>
      <c r="C19" s="1">
        <v>184670.05</v>
      </c>
      <c r="D19" s="1">
        <v>117679.56</v>
      </c>
      <c r="E19" s="1">
        <v>470718</v>
      </c>
    </row>
    <row r="20" spans="1:5" x14ac:dyDescent="0.2">
      <c r="B20" s="7" t="s">
        <v>15</v>
      </c>
      <c r="C20" s="7" t="s">
        <v>15</v>
      </c>
      <c r="D20" s="7" t="s">
        <v>15</v>
      </c>
      <c r="E20" s="7" t="s">
        <v>15</v>
      </c>
    </row>
    <row r="21" spans="1:5" x14ac:dyDescent="0.2">
      <c r="A21" s="6" t="s">
        <v>16</v>
      </c>
      <c r="B21" s="1">
        <f>SUM(B11:B19)</f>
        <v>63156.71</v>
      </c>
      <c r="C21" s="1">
        <f>SUM(C11:C19)</f>
        <v>206936.88</v>
      </c>
      <c r="D21" s="1">
        <f>SUM(D11:D19)</f>
        <v>169730.57</v>
      </c>
      <c r="E21" s="1">
        <f>SUM(E11:E19)</f>
        <v>809192</v>
      </c>
    </row>
    <row r="23" spans="1:5" x14ac:dyDescent="0.2">
      <c r="A23" s="6" t="s">
        <v>17</v>
      </c>
    </row>
    <row r="25" spans="1:5" x14ac:dyDescent="0.2">
      <c r="A25" s="6" t="s">
        <v>18</v>
      </c>
      <c r="B25" s="1">
        <v>32457.47</v>
      </c>
      <c r="C25" s="1">
        <v>97309.01</v>
      </c>
      <c r="D25" s="1">
        <v>116630.25</v>
      </c>
      <c r="E25" s="1">
        <v>466521</v>
      </c>
    </row>
    <row r="26" spans="1:5" x14ac:dyDescent="0.2">
      <c r="A26" s="6" t="s">
        <v>19</v>
      </c>
      <c r="B26" s="1">
        <v>17</v>
      </c>
      <c r="C26" s="1">
        <v>21.5</v>
      </c>
      <c r="D26" s="1">
        <v>75</v>
      </c>
      <c r="E26" s="17">
        <v>400</v>
      </c>
    </row>
    <row r="27" spans="1:5" x14ac:dyDescent="0.2">
      <c r="A27" s="6" t="s">
        <v>20</v>
      </c>
      <c r="B27" s="1">
        <v>14.76</v>
      </c>
      <c r="C27" s="1">
        <v>14.76</v>
      </c>
      <c r="D27" s="1">
        <v>100</v>
      </c>
      <c r="E27" s="17">
        <v>500</v>
      </c>
    </row>
    <row r="28" spans="1:5" x14ac:dyDescent="0.2">
      <c r="A28" s="6" t="s">
        <v>22</v>
      </c>
      <c r="B28" s="1">
        <v>232</v>
      </c>
      <c r="C28" s="1">
        <v>696</v>
      </c>
      <c r="D28" s="1">
        <v>405</v>
      </c>
      <c r="E28" s="17">
        <v>1620</v>
      </c>
    </row>
    <row r="29" spans="1:5" x14ac:dyDescent="0.2">
      <c r="A29" s="6" t="s">
        <v>23</v>
      </c>
      <c r="B29" s="1">
        <v>1870.4</v>
      </c>
      <c r="C29" s="1">
        <v>5603.5</v>
      </c>
      <c r="D29" s="1">
        <v>4814.76</v>
      </c>
      <c r="E29" s="17">
        <v>19259</v>
      </c>
    </row>
    <row r="30" spans="1:5" x14ac:dyDescent="0.2">
      <c r="A30" s="6" t="s">
        <v>24</v>
      </c>
      <c r="B30" s="1">
        <v>0</v>
      </c>
      <c r="C30" s="1">
        <v>0</v>
      </c>
      <c r="D30" s="1">
        <v>0</v>
      </c>
      <c r="E30" s="17">
        <v>500</v>
      </c>
    </row>
    <row r="31" spans="1:5" x14ac:dyDescent="0.2">
      <c r="A31" s="6" t="s">
        <v>25</v>
      </c>
      <c r="B31" s="1">
        <v>0</v>
      </c>
      <c r="C31" s="1">
        <v>261.8</v>
      </c>
      <c r="D31" s="1">
        <v>0</v>
      </c>
      <c r="E31" s="17">
        <v>0</v>
      </c>
    </row>
    <row r="32" spans="1:5" x14ac:dyDescent="0.2">
      <c r="A32" s="6" t="s">
        <v>72</v>
      </c>
      <c r="B32" s="1">
        <v>270</v>
      </c>
      <c r="C32" s="1">
        <v>326</v>
      </c>
      <c r="D32" s="1">
        <v>375</v>
      </c>
      <c r="E32" s="17">
        <v>1500</v>
      </c>
    </row>
    <row r="33" spans="1:5" x14ac:dyDescent="0.2">
      <c r="A33" s="6" t="s">
        <v>39</v>
      </c>
      <c r="B33" s="1">
        <v>0</v>
      </c>
      <c r="C33" s="1">
        <v>504</v>
      </c>
      <c r="D33" s="1">
        <v>0</v>
      </c>
      <c r="E33" s="17">
        <v>0</v>
      </c>
    </row>
    <row r="34" spans="1:5" x14ac:dyDescent="0.2">
      <c r="A34" s="6" t="s">
        <v>73</v>
      </c>
      <c r="B34" s="1">
        <v>80.02</v>
      </c>
      <c r="C34" s="1">
        <v>148.22</v>
      </c>
      <c r="D34" s="1">
        <v>125.01</v>
      </c>
      <c r="E34" s="17">
        <v>500</v>
      </c>
    </row>
    <row r="35" spans="1:5" x14ac:dyDescent="0.2">
      <c r="A35" s="6" t="s">
        <v>65</v>
      </c>
      <c r="B35" s="1">
        <v>199.05</v>
      </c>
      <c r="C35" s="1">
        <v>556.15</v>
      </c>
      <c r="D35" s="1">
        <v>750</v>
      </c>
      <c r="E35" s="17">
        <v>3000</v>
      </c>
    </row>
    <row r="36" spans="1:5" x14ac:dyDescent="0.2">
      <c r="A36" s="6" t="s">
        <v>67</v>
      </c>
      <c r="B36" s="1">
        <v>0</v>
      </c>
      <c r="C36" s="1">
        <v>0</v>
      </c>
      <c r="D36" s="1">
        <v>0</v>
      </c>
      <c r="E36" s="17">
        <v>31875</v>
      </c>
    </row>
    <row r="37" spans="1:5" x14ac:dyDescent="0.2">
      <c r="A37" s="6" t="s">
        <v>68</v>
      </c>
      <c r="B37" s="1">
        <v>935.45</v>
      </c>
      <c r="C37" s="1">
        <v>2462.85</v>
      </c>
      <c r="D37" s="1">
        <v>1250.01</v>
      </c>
      <c r="E37" s="17">
        <v>5000</v>
      </c>
    </row>
    <row r="38" spans="1:5" x14ac:dyDescent="0.2">
      <c r="A38" s="6" t="s">
        <v>69</v>
      </c>
      <c r="B38" s="1">
        <v>0</v>
      </c>
      <c r="C38" s="1">
        <v>0</v>
      </c>
      <c r="D38" s="1">
        <v>9430.74</v>
      </c>
      <c r="E38" s="17">
        <v>37723</v>
      </c>
    </row>
    <row r="39" spans="1:5" x14ac:dyDescent="0.2">
      <c r="A39" s="6" t="s">
        <v>70</v>
      </c>
      <c r="B39" s="1">
        <v>-148.12</v>
      </c>
      <c r="C39" s="1">
        <v>3460.49</v>
      </c>
      <c r="D39" s="1">
        <v>5250</v>
      </c>
      <c r="E39" s="17">
        <v>21000</v>
      </c>
    </row>
    <row r="40" spans="1:5" x14ac:dyDescent="0.2">
      <c r="A40" s="6" t="s">
        <v>71</v>
      </c>
      <c r="B40" s="1">
        <v>24984.400000000001</v>
      </c>
      <c r="C40" s="1">
        <v>48629.07</v>
      </c>
      <c r="D40" s="1">
        <v>27593.46</v>
      </c>
      <c r="E40" s="17">
        <v>110374</v>
      </c>
    </row>
    <row r="41" spans="1:5" x14ac:dyDescent="0.2">
      <c r="A41" s="6" t="s">
        <v>74</v>
      </c>
      <c r="B41" s="1">
        <v>272.22000000000003</v>
      </c>
      <c r="C41" s="1">
        <v>485.06</v>
      </c>
      <c r="D41" s="1">
        <v>261</v>
      </c>
      <c r="E41" s="17">
        <v>3261</v>
      </c>
    </row>
    <row r="42" spans="1:5" x14ac:dyDescent="0.2">
      <c r="A42" s="6" t="s">
        <v>29</v>
      </c>
      <c r="B42" s="1">
        <v>17926.93</v>
      </c>
      <c r="C42" s="1">
        <v>49423.25</v>
      </c>
      <c r="D42" s="1">
        <v>59370.51</v>
      </c>
      <c r="E42" s="17">
        <v>237482</v>
      </c>
    </row>
    <row r="43" spans="1:5" x14ac:dyDescent="0.2">
      <c r="B43" s="7" t="s">
        <v>15</v>
      </c>
      <c r="C43" s="7" t="s">
        <v>15</v>
      </c>
      <c r="D43" s="7" t="s">
        <v>15</v>
      </c>
      <c r="E43" s="7" t="s">
        <v>15</v>
      </c>
    </row>
    <row r="44" spans="1:5" x14ac:dyDescent="0.2">
      <c r="A44" s="6" t="s">
        <v>30</v>
      </c>
      <c r="B44" s="1">
        <f>SUM(B25:B42)</f>
        <v>79111.579999999987</v>
      </c>
      <c r="C44" s="1">
        <f>SUM(C25:C42)</f>
        <v>209901.66</v>
      </c>
      <c r="D44" s="1">
        <f>SUM(D25:D42)</f>
        <v>226430.74</v>
      </c>
      <c r="E44" s="1">
        <f>SUM(E25:E42)</f>
        <v>940515</v>
      </c>
    </row>
    <row r="45" spans="1:5" x14ac:dyDescent="0.2">
      <c r="B45" s="7" t="s">
        <v>15</v>
      </c>
      <c r="C45" s="7" t="s">
        <v>15</v>
      </c>
      <c r="D45" s="7" t="s">
        <v>15</v>
      </c>
      <c r="E45" s="7" t="s">
        <v>15</v>
      </c>
    </row>
    <row r="46" spans="1:5" x14ac:dyDescent="0.2">
      <c r="A46" s="6" t="s">
        <v>31</v>
      </c>
      <c r="B46" s="1">
        <f>B21-B44</f>
        <v>-15954.869999999988</v>
      </c>
      <c r="C46" s="1">
        <f>C21-C44</f>
        <v>-2964.7799999999988</v>
      </c>
      <c r="D46" s="1">
        <f>D21-D44</f>
        <v>-56700.169999999984</v>
      </c>
      <c r="E46" s="1">
        <f>E21-E44</f>
        <v>-131323</v>
      </c>
    </row>
    <row r="48" spans="1:5" x14ac:dyDescent="0.2">
      <c r="B48" s="7" t="s">
        <v>15</v>
      </c>
      <c r="C48" s="7" t="s">
        <v>15</v>
      </c>
      <c r="D48" s="7" t="s">
        <v>15</v>
      </c>
      <c r="E48" s="7" t="s">
        <v>15</v>
      </c>
    </row>
    <row r="49" spans="1:5" x14ac:dyDescent="0.2">
      <c r="A49" s="6" t="s">
        <v>32</v>
      </c>
      <c r="B49" s="1">
        <f>B46</f>
        <v>-15954.869999999988</v>
      </c>
      <c r="C49" s="1">
        <f>C46</f>
        <v>-2964.7799999999988</v>
      </c>
      <c r="D49" s="1">
        <f>D46</f>
        <v>-56700.169999999984</v>
      </c>
      <c r="E49" s="1">
        <f>E46</f>
        <v>-131323</v>
      </c>
    </row>
    <row r="50" spans="1:5" x14ac:dyDescent="0.2">
      <c r="B50" s="7" t="s">
        <v>33</v>
      </c>
      <c r="C50" s="7" t="s">
        <v>33</v>
      </c>
      <c r="D50" s="7" t="s">
        <v>33</v>
      </c>
      <c r="E50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75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15</v>
      </c>
      <c r="C11" s="7" t="s">
        <v>15</v>
      </c>
      <c r="D11" s="7" t="s">
        <v>15</v>
      </c>
      <c r="E11" s="7" t="s">
        <v>15</v>
      </c>
    </row>
    <row r="13" spans="1:5" x14ac:dyDescent="0.2">
      <c r="A13" s="6" t="s">
        <v>17</v>
      </c>
    </row>
    <row r="15" spans="1:5" x14ac:dyDescent="0.2">
      <c r="A15" s="6" t="s">
        <v>18</v>
      </c>
      <c r="B15" s="1">
        <v>87807.14</v>
      </c>
      <c r="C15" s="1">
        <v>271495.89</v>
      </c>
      <c r="D15" s="1">
        <v>245976.24</v>
      </c>
      <c r="E15" s="1">
        <v>983905</v>
      </c>
    </row>
    <row r="16" spans="1:5" x14ac:dyDescent="0.2">
      <c r="A16" s="6" t="s">
        <v>19</v>
      </c>
      <c r="B16" s="1">
        <v>0.65</v>
      </c>
      <c r="C16" s="1">
        <v>2.8</v>
      </c>
      <c r="D16" s="1">
        <v>0</v>
      </c>
      <c r="E16" s="1">
        <v>0</v>
      </c>
    </row>
    <row r="17" spans="1:5" x14ac:dyDescent="0.2">
      <c r="A17" s="6" t="s">
        <v>22</v>
      </c>
      <c r="B17" s="1">
        <v>567</v>
      </c>
      <c r="C17" s="1">
        <v>1701</v>
      </c>
      <c r="D17" s="1">
        <v>1110</v>
      </c>
      <c r="E17" s="1">
        <v>4440</v>
      </c>
    </row>
    <row r="18" spans="1:5" x14ac:dyDescent="0.2">
      <c r="A18" s="6" t="s">
        <v>76</v>
      </c>
      <c r="B18" s="1">
        <v>0</v>
      </c>
      <c r="C18" s="1">
        <v>0</v>
      </c>
      <c r="D18" s="1">
        <v>0</v>
      </c>
      <c r="E18" s="1">
        <v>11146</v>
      </c>
    </row>
    <row r="19" spans="1:5" x14ac:dyDescent="0.2">
      <c r="A19" s="6" t="s">
        <v>23</v>
      </c>
      <c r="B19" s="1">
        <v>4280.1499999999996</v>
      </c>
      <c r="C19" s="1">
        <v>12822.81</v>
      </c>
      <c r="D19" s="1">
        <v>12888.75</v>
      </c>
      <c r="E19" s="1">
        <v>51555</v>
      </c>
    </row>
    <row r="20" spans="1:5" x14ac:dyDescent="0.2">
      <c r="A20" s="6" t="s">
        <v>57</v>
      </c>
      <c r="B20" s="1">
        <v>2500</v>
      </c>
      <c r="C20" s="1">
        <v>7500</v>
      </c>
      <c r="D20" s="1">
        <v>7500</v>
      </c>
      <c r="E20" s="1">
        <v>30000</v>
      </c>
    </row>
    <row r="21" spans="1:5" x14ac:dyDescent="0.2">
      <c r="A21" s="6" t="s">
        <v>25</v>
      </c>
      <c r="B21" s="1">
        <v>-293.92</v>
      </c>
      <c r="C21" s="1">
        <v>12026.71</v>
      </c>
      <c r="D21" s="1">
        <v>14000</v>
      </c>
      <c r="E21" s="1">
        <v>50000</v>
      </c>
    </row>
    <row r="22" spans="1:5" x14ac:dyDescent="0.2">
      <c r="A22" s="6" t="s">
        <v>77</v>
      </c>
      <c r="B22" s="1">
        <v>13842.97</v>
      </c>
      <c r="C22" s="1">
        <v>66342.97</v>
      </c>
      <c r="D22" s="1">
        <v>73750</v>
      </c>
      <c r="E22" s="1">
        <v>275000</v>
      </c>
    </row>
    <row r="23" spans="1:5" x14ac:dyDescent="0.2">
      <c r="A23" s="6" t="s">
        <v>78</v>
      </c>
      <c r="B23" s="1">
        <v>3012</v>
      </c>
      <c r="C23" s="1">
        <v>9036</v>
      </c>
      <c r="D23" s="1">
        <v>9036</v>
      </c>
      <c r="E23" s="1">
        <v>36144</v>
      </c>
    </row>
    <row r="24" spans="1:5" x14ac:dyDescent="0.2">
      <c r="A24" s="6" t="s">
        <v>29</v>
      </c>
      <c r="B24" s="1">
        <v>55251.77</v>
      </c>
      <c r="C24" s="1">
        <v>158120.26999999999</v>
      </c>
      <c r="D24" s="1">
        <v>143723.49</v>
      </c>
      <c r="E24" s="1">
        <v>574894</v>
      </c>
    </row>
    <row r="25" spans="1:5" x14ac:dyDescent="0.2">
      <c r="B25" s="7" t="s">
        <v>15</v>
      </c>
      <c r="C25" s="7" t="s">
        <v>15</v>
      </c>
      <c r="D25" s="7" t="s">
        <v>15</v>
      </c>
      <c r="E25" s="7" t="s">
        <v>15</v>
      </c>
    </row>
    <row r="26" spans="1:5" x14ac:dyDescent="0.2">
      <c r="A26" s="6" t="s">
        <v>30</v>
      </c>
      <c r="B26" s="1">
        <f>SUM(B15:B24)</f>
        <v>166967.75999999998</v>
      </c>
      <c r="C26" s="1">
        <f>SUM(C15:C24)</f>
        <v>539048.45000000007</v>
      </c>
      <c r="D26" s="1">
        <f>SUM(D15:D24)</f>
        <v>507984.48</v>
      </c>
      <c r="E26" s="1">
        <f>SUM(E15:E24)</f>
        <v>2017084</v>
      </c>
    </row>
    <row r="27" spans="1:5" x14ac:dyDescent="0.2">
      <c r="B27" s="7" t="s">
        <v>15</v>
      </c>
      <c r="C27" s="7" t="s">
        <v>15</v>
      </c>
      <c r="D27" s="7" t="s">
        <v>15</v>
      </c>
      <c r="E27" s="7" t="s">
        <v>15</v>
      </c>
    </row>
    <row r="28" spans="1:5" x14ac:dyDescent="0.2">
      <c r="A28" s="6" t="s">
        <v>31</v>
      </c>
      <c r="B28" s="1">
        <f>-B26</f>
        <v>-166967.75999999998</v>
      </c>
      <c r="C28" s="1">
        <f>-C26</f>
        <v>-539048.45000000007</v>
      </c>
      <c r="D28" s="1">
        <f>-D26</f>
        <v>-507984.48</v>
      </c>
      <c r="E28" s="1">
        <f>-E26</f>
        <v>-2017084</v>
      </c>
    </row>
    <row r="30" spans="1:5" x14ac:dyDescent="0.2">
      <c r="B30" s="7" t="s">
        <v>15</v>
      </c>
      <c r="C30" s="7" t="s">
        <v>15</v>
      </c>
      <c r="D30" s="7" t="s">
        <v>15</v>
      </c>
      <c r="E30" s="7" t="s">
        <v>15</v>
      </c>
    </row>
    <row r="31" spans="1:5" x14ac:dyDescent="0.2">
      <c r="A31" s="6" t="s">
        <v>32</v>
      </c>
      <c r="B31" s="1">
        <f>B28</f>
        <v>-166967.75999999998</v>
      </c>
      <c r="C31" s="1">
        <f>C28</f>
        <v>-539048.45000000007</v>
      </c>
      <c r="D31" s="1">
        <f>D28</f>
        <v>-507984.48</v>
      </c>
      <c r="E31" s="1">
        <f>E28</f>
        <v>-2017084</v>
      </c>
    </row>
    <row r="32" spans="1:5" x14ac:dyDescent="0.2">
      <c r="B32" s="7" t="s">
        <v>33</v>
      </c>
      <c r="C32" s="7" t="s">
        <v>33</v>
      </c>
      <c r="D32" s="7" t="s">
        <v>33</v>
      </c>
      <c r="E32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3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79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80</v>
      </c>
      <c r="B11" s="1">
        <v>2316.12</v>
      </c>
      <c r="C11" s="1">
        <v>5481.36</v>
      </c>
      <c r="D11" s="1">
        <v>6249</v>
      </c>
      <c r="E11" s="1">
        <v>25000</v>
      </c>
    </row>
    <row r="12" spans="1:5" x14ac:dyDescent="0.2">
      <c r="B12" s="7" t="s">
        <v>15</v>
      </c>
      <c r="C12" s="7" t="s">
        <v>15</v>
      </c>
      <c r="D12" s="7" t="s">
        <v>15</v>
      </c>
      <c r="E12" s="7" t="s">
        <v>15</v>
      </c>
    </row>
    <row r="13" spans="1:5" x14ac:dyDescent="0.2">
      <c r="A13" s="6" t="s">
        <v>16</v>
      </c>
      <c r="B13" s="1">
        <f>SUM(B11:B11)</f>
        <v>2316.12</v>
      </c>
      <c r="C13" s="1">
        <f>SUM(C11:C11)</f>
        <v>5481.36</v>
      </c>
      <c r="D13" s="1">
        <f>SUM(D11:D11)</f>
        <v>6249</v>
      </c>
      <c r="E13" s="1">
        <f>SUM(E11:E11)</f>
        <v>25000</v>
      </c>
    </row>
    <row r="15" spans="1:5" x14ac:dyDescent="0.2">
      <c r="A15" s="6" t="s">
        <v>17</v>
      </c>
    </row>
    <row r="17" spans="1:5" x14ac:dyDescent="0.2">
      <c r="A17" s="6" t="s">
        <v>18</v>
      </c>
      <c r="B17" s="1">
        <v>60445.4</v>
      </c>
      <c r="C17" s="1">
        <v>174258.06</v>
      </c>
      <c r="D17" s="1">
        <v>169925.49</v>
      </c>
      <c r="E17" s="1">
        <v>717702</v>
      </c>
    </row>
    <row r="18" spans="1:5" x14ac:dyDescent="0.2">
      <c r="A18" s="6" t="s">
        <v>81</v>
      </c>
      <c r="B18" s="1">
        <v>0</v>
      </c>
      <c r="C18" s="1">
        <v>66</v>
      </c>
      <c r="D18" s="1">
        <v>325</v>
      </c>
      <c r="E18" s="1">
        <v>650</v>
      </c>
    </row>
    <row r="19" spans="1:5" x14ac:dyDescent="0.2">
      <c r="A19" s="6" t="s">
        <v>82</v>
      </c>
      <c r="B19" s="1">
        <v>294.5</v>
      </c>
      <c r="C19" s="1">
        <v>1016.5</v>
      </c>
      <c r="D19" s="1">
        <v>999</v>
      </c>
      <c r="E19" s="1">
        <v>4000</v>
      </c>
    </row>
    <row r="20" spans="1:5" x14ac:dyDescent="0.2">
      <c r="A20" s="6" t="s">
        <v>83</v>
      </c>
      <c r="B20" s="1">
        <v>38887.94</v>
      </c>
      <c r="C20" s="1">
        <v>67142.5</v>
      </c>
      <c r="D20" s="1">
        <v>89100</v>
      </c>
      <c r="E20" s="1">
        <v>230099</v>
      </c>
    </row>
    <row r="21" spans="1:5" x14ac:dyDescent="0.2">
      <c r="A21" s="6" t="s">
        <v>84</v>
      </c>
      <c r="B21" s="1">
        <v>141.61000000000001</v>
      </c>
      <c r="C21" s="1">
        <v>610.51</v>
      </c>
      <c r="D21" s="1">
        <v>1248</v>
      </c>
      <c r="E21" s="1">
        <v>5000</v>
      </c>
    </row>
    <row r="22" spans="1:5" x14ac:dyDescent="0.2">
      <c r="A22" s="6" t="s">
        <v>19</v>
      </c>
      <c r="B22" s="1">
        <v>50.65</v>
      </c>
      <c r="C22" s="1">
        <v>165.75</v>
      </c>
      <c r="D22" s="1">
        <v>225</v>
      </c>
      <c r="E22" s="1">
        <v>900</v>
      </c>
    </row>
    <row r="23" spans="1:5" x14ac:dyDescent="0.2">
      <c r="A23" s="6" t="s">
        <v>20</v>
      </c>
      <c r="B23" s="1">
        <v>124</v>
      </c>
      <c r="C23" s="1">
        <v>401.72</v>
      </c>
      <c r="D23" s="1">
        <v>450</v>
      </c>
      <c r="E23" s="1">
        <v>1500</v>
      </c>
    </row>
    <row r="24" spans="1:5" x14ac:dyDescent="0.2">
      <c r="A24" s="6" t="s">
        <v>21</v>
      </c>
      <c r="B24" s="1">
        <v>0</v>
      </c>
      <c r="C24" s="1">
        <v>578.4</v>
      </c>
      <c r="D24" s="1">
        <v>750</v>
      </c>
      <c r="E24" s="1">
        <v>3000</v>
      </c>
    </row>
    <row r="25" spans="1:5" x14ac:dyDescent="0.2">
      <c r="A25" s="6" t="s">
        <v>22</v>
      </c>
      <c r="B25" s="1">
        <v>1691.11</v>
      </c>
      <c r="C25" s="1">
        <v>5008.51</v>
      </c>
      <c r="D25" s="1">
        <v>5430</v>
      </c>
      <c r="E25" s="1">
        <v>21730</v>
      </c>
    </row>
    <row r="26" spans="1:5" x14ac:dyDescent="0.2">
      <c r="A26" s="6" t="s">
        <v>37</v>
      </c>
      <c r="B26" s="1">
        <v>1350.39</v>
      </c>
      <c r="C26" s="1">
        <v>3972.44</v>
      </c>
      <c r="D26" s="1">
        <v>4173.99</v>
      </c>
      <c r="E26" s="1">
        <v>16696</v>
      </c>
    </row>
    <row r="27" spans="1:5" x14ac:dyDescent="0.2">
      <c r="A27" s="6" t="s">
        <v>76</v>
      </c>
      <c r="B27" s="1">
        <v>18.12</v>
      </c>
      <c r="C27" s="1">
        <v>18.12</v>
      </c>
      <c r="D27" s="1">
        <v>0</v>
      </c>
      <c r="E27" s="1">
        <v>50</v>
      </c>
    </row>
    <row r="28" spans="1:5" x14ac:dyDescent="0.2">
      <c r="A28" s="6" t="s">
        <v>23</v>
      </c>
      <c r="B28" s="1">
        <v>29393.39</v>
      </c>
      <c r="C28" s="1">
        <v>88018.81</v>
      </c>
      <c r="D28" s="1">
        <v>86249.01</v>
      </c>
      <c r="E28" s="1">
        <v>344996</v>
      </c>
    </row>
    <row r="29" spans="1:5" x14ac:dyDescent="0.2">
      <c r="A29" s="6" t="s">
        <v>85</v>
      </c>
      <c r="B29" s="1">
        <v>-198.44</v>
      </c>
      <c r="C29" s="1">
        <v>1160.1300000000001</v>
      </c>
      <c r="D29" s="1">
        <v>3699.99</v>
      </c>
      <c r="E29" s="1">
        <v>14800</v>
      </c>
    </row>
    <row r="30" spans="1:5" x14ac:dyDescent="0.2">
      <c r="A30" s="6" t="s">
        <v>86</v>
      </c>
      <c r="B30" s="1">
        <v>12357.89</v>
      </c>
      <c r="C30" s="1">
        <v>36602.28</v>
      </c>
      <c r="D30" s="1">
        <v>26908.74</v>
      </c>
      <c r="E30" s="1">
        <v>107635</v>
      </c>
    </row>
    <row r="31" spans="1:5" x14ac:dyDescent="0.2">
      <c r="A31" s="6" t="s">
        <v>87</v>
      </c>
      <c r="B31" s="1">
        <v>0</v>
      </c>
      <c r="C31" s="1">
        <v>0</v>
      </c>
      <c r="D31" s="1">
        <v>0</v>
      </c>
      <c r="E31" s="1">
        <v>25000</v>
      </c>
    </row>
    <row r="32" spans="1:5" x14ac:dyDescent="0.2">
      <c r="A32" s="6" t="s">
        <v>88</v>
      </c>
      <c r="B32" s="1">
        <v>300</v>
      </c>
      <c r="C32" s="1">
        <v>320</v>
      </c>
      <c r="D32" s="1">
        <v>1250</v>
      </c>
      <c r="E32" s="1">
        <v>5000</v>
      </c>
    </row>
    <row r="33" spans="1:5" x14ac:dyDescent="0.2">
      <c r="A33" s="6" t="s">
        <v>89</v>
      </c>
      <c r="B33" s="1">
        <v>-5190.6899999999996</v>
      </c>
      <c r="C33" s="1">
        <v>18451.2</v>
      </c>
      <c r="D33" s="1">
        <v>13462.26</v>
      </c>
      <c r="E33" s="1">
        <v>53849</v>
      </c>
    </row>
    <row r="34" spans="1:5" x14ac:dyDescent="0.2">
      <c r="A34" s="6" t="s">
        <v>57</v>
      </c>
      <c r="B34" s="1">
        <v>18078.47</v>
      </c>
      <c r="C34" s="1">
        <v>50915.96</v>
      </c>
      <c r="D34" s="1">
        <v>43664</v>
      </c>
      <c r="E34" s="1">
        <v>154656</v>
      </c>
    </row>
    <row r="35" spans="1:5" x14ac:dyDescent="0.2">
      <c r="A35" s="6" t="s">
        <v>90</v>
      </c>
      <c r="B35" s="1">
        <v>805.54</v>
      </c>
      <c r="C35" s="1">
        <v>2281.79</v>
      </c>
      <c r="D35" s="1">
        <v>1374.99</v>
      </c>
      <c r="E35" s="1">
        <v>5500</v>
      </c>
    </row>
    <row r="36" spans="1:5" x14ac:dyDescent="0.2">
      <c r="A36" s="6" t="s">
        <v>63</v>
      </c>
      <c r="B36" s="1">
        <v>0</v>
      </c>
      <c r="C36" s="1">
        <v>0</v>
      </c>
      <c r="D36" s="1">
        <v>0</v>
      </c>
      <c r="E36" s="1">
        <v>3500</v>
      </c>
    </row>
    <row r="37" spans="1:5" x14ac:dyDescent="0.2">
      <c r="A37" s="6" t="s">
        <v>24</v>
      </c>
      <c r="B37" s="1">
        <v>0</v>
      </c>
      <c r="C37" s="1">
        <v>325</v>
      </c>
      <c r="D37" s="1">
        <v>325</v>
      </c>
      <c r="E37" s="1">
        <v>1635</v>
      </c>
    </row>
    <row r="38" spans="1:5" x14ac:dyDescent="0.2">
      <c r="A38" s="6" t="s">
        <v>25</v>
      </c>
      <c r="B38" s="1">
        <v>0</v>
      </c>
      <c r="C38" s="1">
        <v>20</v>
      </c>
      <c r="D38" s="1">
        <v>300</v>
      </c>
      <c r="E38" s="1">
        <v>3000</v>
      </c>
    </row>
    <row r="39" spans="1:5" x14ac:dyDescent="0.2">
      <c r="A39" s="6" t="s">
        <v>50</v>
      </c>
      <c r="B39" s="1">
        <v>1624.5</v>
      </c>
      <c r="C39" s="1">
        <v>4873.5</v>
      </c>
      <c r="D39" s="1">
        <v>5000.01</v>
      </c>
      <c r="E39" s="1">
        <v>20000</v>
      </c>
    </row>
    <row r="40" spans="1:5" x14ac:dyDescent="0.2">
      <c r="A40" s="6" t="s">
        <v>40</v>
      </c>
      <c r="B40" s="1">
        <v>0</v>
      </c>
      <c r="C40" s="1">
        <v>0</v>
      </c>
      <c r="D40" s="1">
        <v>0</v>
      </c>
      <c r="E40" s="1">
        <v>1500</v>
      </c>
    </row>
    <row r="41" spans="1:5" x14ac:dyDescent="0.2">
      <c r="A41" s="6" t="s">
        <v>91</v>
      </c>
      <c r="B41" s="1">
        <v>18530.66</v>
      </c>
      <c r="C41" s="1">
        <v>44907.53</v>
      </c>
      <c r="D41" s="1">
        <v>41499.99</v>
      </c>
      <c r="E41" s="1">
        <v>166000</v>
      </c>
    </row>
    <row r="42" spans="1:5" x14ac:dyDescent="0.2">
      <c r="A42" s="6" t="s">
        <v>92</v>
      </c>
      <c r="B42" s="1">
        <v>0</v>
      </c>
      <c r="C42" s="1">
        <v>0</v>
      </c>
      <c r="D42" s="1">
        <v>250</v>
      </c>
      <c r="E42" s="1">
        <v>1000</v>
      </c>
    </row>
    <row r="43" spans="1:5" x14ac:dyDescent="0.2">
      <c r="A43" s="6" t="s">
        <v>51</v>
      </c>
      <c r="B43" s="1">
        <v>0</v>
      </c>
      <c r="C43" s="1">
        <v>0</v>
      </c>
      <c r="D43" s="1">
        <v>0</v>
      </c>
      <c r="E43" s="1">
        <v>500</v>
      </c>
    </row>
    <row r="44" spans="1:5" x14ac:dyDescent="0.2">
      <c r="A44" s="6" t="s">
        <v>29</v>
      </c>
      <c r="B44" s="1">
        <v>-146724.78</v>
      </c>
      <c r="C44" s="1">
        <v>-414435.46</v>
      </c>
      <c r="D44" s="1">
        <v>-414747.99</v>
      </c>
      <c r="E44" s="1">
        <v>-1658992</v>
      </c>
    </row>
    <row r="45" spans="1:5" x14ac:dyDescent="0.2">
      <c r="B45" s="7" t="s">
        <v>15</v>
      </c>
      <c r="C45" s="7" t="s">
        <v>15</v>
      </c>
      <c r="D45" s="7" t="s">
        <v>15</v>
      </c>
      <c r="E45" s="7" t="s">
        <v>15</v>
      </c>
    </row>
    <row r="46" spans="1:5" x14ac:dyDescent="0.2">
      <c r="A46" s="6" t="s">
        <v>30</v>
      </c>
      <c r="B46" s="1">
        <f>SUM(B17:B44)</f>
        <v>31980.260000000009</v>
      </c>
      <c r="C46" s="1">
        <f>SUM(C17:C44)</f>
        <v>86679.249999999942</v>
      </c>
      <c r="D46" s="1">
        <f>SUM(D17:D44)</f>
        <v>81862.479999999981</v>
      </c>
      <c r="E46" s="1">
        <f>SUM(E17:E44)</f>
        <v>250906</v>
      </c>
    </row>
    <row r="47" spans="1:5" x14ac:dyDescent="0.2">
      <c r="B47" s="7" t="s">
        <v>15</v>
      </c>
      <c r="C47" s="7" t="s">
        <v>15</v>
      </c>
      <c r="D47" s="7" t="s">
        <v>15</v>
      </c>
      <c r="E47" s="7" t="s">
        <v>15</v>
      </c>
    </row>
    <row r="48" spans="1:5" x14ac:dyDescent="0.2">
      <c r="A48" s="6" t="s">
        <v>31</v>
      </c>
      <c r="B48" s="1">
        <f>B13-B46</f>
        <v>-29664.14000000001</v>
      </c>
      <c r="C48" s="1">
        <f>C13-C46</f>
        <v>-81197.889999999941</v>
      </c>
      <c r="D48" s="1">
        <f>D13-D46</f>
        <v>-75613.479999999981</v>
      </c>
      <c r="E48" s="1">
        <f>E13-E46</f>
        <v>-225906</v>
      </c>
    </row>
    <row r="50" spans="1:5" x14ac:dyDescent="0.2">
      <c r="A50" s="6" t="s">
        <v>93</v>
      </c>
      <c r="B50" s="1">
        <v>-127415.89</v>
      </c>
      <c r="C50" s="1">
        <v>-145923.76</v>
      </c>
      <c r="D50" s="1">
        <v>0</v>
      </c>
      <c r="E50" s="1">
        <v>0</v>
      </c>
    </row>
    <row r="51" spans="1:5" x14ac:dyDescent="0.2">
      <c r="B51" s="7" t="s">
        <v>15</v>
      </c>
      <c r="C51" s="7" t="s">
        <v>15</v>
      </c>
      <c r="D51" s="7" t="s">
        <v>15</v>
      </c>
      <c r="E51" s="7" t="s">
        <v>15</v>
      </c>
    </row>
    <row r="52" spans="1:5" x14ac:dyDescent="0.2">
      <c r="A52" s="6" t="s">
        <v>32</v>
      </c>
      <c r="B52" s="1">
        <f>B48+B50</f>
        <v>-157080.03</v>
      </c>
      <c r="C52" s="1">
        <f>C48+C50</f>
        <v>-227121.64999999997</v>
      </c>
      <c r="D52" s="1">
        <f>D48+D50</f>
        <v>-75613.479999999981</v>
      </c>
      <c r="E52" s="1">
        <f>E48+E50</f>
        <v>-225906</v>
      </c>
    </row>
    <row r="53" spans="1:5" x14ac:dyDescent="0.2">
      <c r="B53" s="7" t="s">
        <v>33</v>
      </c>
      <c r="C53" s="7" t="s">
        <v>33</v>
      </c>
      <c r="D53" s="7" t="s">
        <v>33</v>
      </c>
      <c r="E53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94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10</v>
      </c>
      <c r="B11" s="1">
        <v>372001.27</v>
      </c>
      <c r="C11" s="1">
        <v>1143291</v>
      </c>
      <c r="D11" s="1">
        <v>1152321</v>
      </c>
      <c r="E11" s="1">
        <v>4640638</v>
      </c>
    </row>
    <row r="12" spans="1:5" x14ac:dyDescent="0.2">
      <c r="A12" s="6" t="s">
        <v>64</v>
      </c>
      <c r="B12" s="1">
        <v>48</v>
      </c>
      <c r="C12" s="1">
        <v>375</v>
      </c>
      <c r="D12" s="1">
        <v>3000</v>
      </c>
      <c r="E12" s="1">
        <v>11875</v>
      </c>
    </row>
    <row r="13" spans="1:5" x14ac:dyDescent="0.2">
      <c r="A13" s="6" t="s">
        <v>11</v>
      </c>
      <c r="B13" s="1">
        <v>921.67</v>
      </c>
      <c r="C13" s="1">
        <v>921.67</v>
      </c>
      <c r="D13" s="1">
        <v>1245</v>
      </c>
      <c r="E13" s="1">
        <v>5000</v>
      </c>
    </row>
    <row r="14" spans="1:5" x14ac:dyDescent="0.2">
      <c r="A14" s="6" t="s">
        <v>42</v>
      </c>
      <c r="B14" s="1">
        <v>7106</v>
      </c>
      <c r="C14" s="1">
        <v>293863.28000000003</v>
      </c>
      <c r="D14" s="1">
        <v>299070</v>
      </c>
      <c r="E14" s="1">
        <v>574070</v>
      </c>
    </row>
    <row r="15" spans="1:5" x14ac:dyDescent="0.2">
      <c r="A15" s="6" t="s">
        <v>43</v>
      </c>
      <c r="B15" s="1">
        <v>20000</v>
      </c>
      <c r="C15" s="1">
        <v>69400</v>
      </c>
      <c r="D15" s="1">
        <v>82300</v>
      </c>
      <c r="E15" s="1">
        <v>422300</v>
      </c>
    </row>
    <row r="16" spans="1:5" x14ac:dyDescent="0.2">
      <c r="A16" s="6" t="s">
        <v>59</v>
      </c>
      <c r="B16" s="1">
        <v>0</v>
      </c>
      <c r="C16" s="1">
        <v>0</v>
      </c>
      <c r="D16" s="1">
        <v>0</v>
      </c>
      <c r="E16" s="1">
        <v>232300</v>
      </c>
    </row>
    <row r="17" spans="1:5" x14ac:dyDescent="0.2">
      <c r="A17" s="6" t="s">
        <v>53</v>
      </c>
      <c r="B17" s="1">
        <v>30190</v>
      </c>
      <c r="C17" s="1">
        <v>40760</v>
      </c>
      <c r="D17" s="1">
        <v>43375</v>
      </c>
      <c r="E17" s="1">
        <v>85775</v>
      </c>
    </row>
    <row r="18" spans="1:5" x14ac:dyDescent="0.2">
      <c r="A18" s="6" t="s">
        <v>60</v>
      </c>
      <c r="B18" s="1">
        <v>0</v>
      </c>
      <c r="C18" s="1">
        <v>0</v>
      </c>
      <c r="D18" s="1">
        <v>0</v>
      </c>
      <c r="E18" s="1">
        <v>2500</v>
      </c>
    </row>
    <row r="19" spans="1:5" x14ac:dyDescent="0.2">
      <c r="A19" s="6" t="s">
        <v>12</v>
      </c>
      <c r="B19" s="1">
        <v>10405</v>
      </c>
      <c r="C19" s="1">
        <v>22550</v>
      </c>
      <c r="D19" s="1">
        <v>22205</v>
      </c>
      <c r="E19" s="1">
        <v>99180</v>
      </c>
    </row>
    <row r="20" spans="1:5" x14ac:dyDescent="0.2">
      <c r="A20" s="6" t="s">
        <v>35</v>
      </c>
      <c r="B20" s="1">
        <v>33710.58</v>
      </c>
      <c r="C20" s="1">
        <v>44420.98</v>
      </c>
      <c r="D20" s="1">
        <v>47000</v>
      </c>
      <c r="E20" s="1">
        <v>401100</v>
      </c>
    </row>
    <row r="21" spans="1:5" x14ac:dyDescent="0.2">
      <c r="A21" s="6" t="s">
        <v>36</v>
      </c>
      <c r="B21" s="1">
        <v>16350</v>
      </c>
      <c r="C21" s="1">
        <v>38812.53</v>
      </c>
      <c r="D21" s="1">
        <v>28300</v>
      </c>
      <c r="E21" s="1">
        <v>154500</v>
      </c>
    </row>
    <row r="22" spans="1:5" x14ac:dyDescent="0.2">
      <c r="A22" s="6" t="s">
        <v>13</v>
      </c>
      <c r="B22" s="1">
        <v>299.25</v>
      </c>
      <c r="C22" s="1">
        <v>897.75</v>
      </c>
      <c r="D22" s="1">
        <v>990</v>
      </c>
      <c r="E22" s="1">
        <v>4000</v>
      </c>
    </row>
    <row r="23" spans="1:5" x14ac:dyDescent="0.2">
      <c r="A23" s="6" t="s">
        <v>14</v>
      </c>
      <c r="B23" s="1">
        <v>35660.959999999999</v>
      </c>
      <c r="C23" s="1">
        <v>35717.21</v>
      </c>
      <c r="D23" s="1">
        <v>43500</v>
      </c>
      <c r="E23" s="1">
        <v>175000</v>
      </c>
    </row>
    <row r="24" spans="1:5" x14ac:dyDescent="0.2">
      <c r="A24" s="6" t="s">
        <v>65</v>
      </c>
      <c r="B24" s="1">
        <v>1635</v>
      </c>
      <c r="C24" s="1">
        <v>4240</v>
      </c>
      <c r="D24" s="1">
        <v>11400</v>
      </c>
      <c r="E24" s="1">
        <v>45649</v>
      </c>
    </row>
    <row r="25" spans="1:5" x14ac:dyDescent="0.2">
      <c r="A25" s="6" t="s">
        <v>66</v>
      </c>
      <c r="B25" s="1">
        <v>45</v>
      </c>
      <c r="C25" s="1">
        <v>160</v>
      </c>
      <c r="D25" s="1">
        <v>600</v>
      </c>
      <c r="E25" s="1">
        <v>2200</v>
      </c>
    </row>
    <row r="26" spans="1:5" x14ac:dyDescent="0.2">
      <c r="A26" s="6" t="s">
        <v>67</v>
      </c>
      <c r="B26" s="1">
        <v>0</v>
      </c>
      <c r="C26" s="1">
        <v>0</v>
      </c>
      <c r="D26" s="1">
        <v>0</v>
      </c>
      <c r="E26" s="1">
        <v>125000</v>
      </c>
    </row>
    <row r="27" spans="1:5" x14ac:dyDescent="0.2">
      <c r="A27" s="6" t="s">
        <v>68</v>
      </c>
      <c r="B27" s="1">
        <v>319.95999999999998</v>
      </c>
      <c r="C27" s="1">
        <v>1359.83</v>
      </c>
      <c r="D27" s="1">
        <v>5001</v>
      </c>
      <c r="E27" s="1">
        <v>20000</v>
      </c>
    </row>
    <row r="28" spans="1:5" x14ac:dyDescent="0.2">
      <c r="A28" s="6" t="s">
        <v>69</v>
      </c>
      <c r="B28" s="1">
        <v>0</v>
      </c>
      <c r="C28" s="1">
        <v>0</v>
      </c>
      <c r="D28" s="1">
        <v>10800</v>
      </c>
      <c r="E28" s="1">
        <v>43750</v>
      </c>
    </row>
    <row r="29" spans="1:5" x14ac:dyDescent="0.2">
      <c r="A29" s="6" t="s">
        <v>70</v>
      </c>
      <c r="B29" s="1">
        <v>-7920</v>
      </c>
      <c r="C29" s="1">
        <v>13732</v>
      </c>
      <c r="D29" s="1">
        <v>16250.01</v>
      </c>
      <c r="E29" s="1">
        <v>65000</v>
      </c>
    </row>
    <row r="30" spans="1:5" x14ac:dyDescent="0.2">
      <c r="A30" s="6" t="s">
        <v>71</v>
      </c>
      <c r="B30" s="1">
        <v>69028.75</v>
      </c>
      <c r="C30" s="1">
        <v>184670.05</v>
      </c>
      <c r="D30" s="1">
        <v>117679.56</v>
      </c>
      <c r="E30" s="1">
        <v>470718</v>
      </c>
    </row>
    <row r="31" spans="1:5" x14ac:dyDescent="0.2">
      <c r="A31" s="6" t="s">
        <v>80</v>
      </c>
      <c r="B31" s="1">
        <v>2316.12</v>
      </c>
      <c r="C31" s="1">
        <v>5481.36</v>
      </c>
      <c r="D31" s="1">
        <v>6249</v>
      </c>
      <c r="E31" s="1">
        <v>25000</v>
      </c>
    </row>
    <row r="32" spans="1:5" x14ac:dyDescent="0.2">
      <c r="B32" s="7" t="s">
        <v>15</v>
      </c>
      <c r="C32" s="7" t="s">
        <v>15</v>
      </c>
      <c r="D32" s="7" t="s">
        <v>15</v>
      </c>
      <c r="E32" s="7" t="s">
        <v>15</v>
      </c>
    </row>
    <row r="33" spans="1:5" x14ac:dyDescent="0.2">
      <c r="A33" s="6" t="s">
        <v>16</v>
      </c>
      <c r="B33" s="1">
        <v>592117.56000000006</v>
      </c>
      <c r="C33" s="1">
        <f>SUM(C11:C31)</f>
        <v>1900652.6600000001</v>
      </c>
      <c r="D33" s="1">
        <f>SUM(D11:D31)</f>
        <v>1891285.57</v>
      </c>
      <c r="E33" s="1">
        <v>7605555</v>
      </c>
    </row>
    <row r="35" spans="1:5" x14ac:dyDescent="0.2">
      <c r="A35" s="6" t="s">
        <v>17</v>
      </c>
    </row>
    <row r="37" spans="1:5" x14ac:dyDescent="0.2">
      <c r="A37" s="6" t="s">
        <v>18</v>
      </c>
      <c r="B37" s="1">
        <v>295106.52</v>
      </c>
      <c r="C37" s="1">
        <v>920281.78</v>
      </c>
      <c r="D37" s="1">
        <v>948335.25</v>
      </c>
      <c r="E37" s="1">
        <v>3831341</v>
      </c>
    </row>
    <row r="38" spans="1:5" x14ac:dyDescent="0.2">
      <c r="A38" s="6" t="s">
        <v>81</v>
      </c>
      <c r="B38" s="1">
        <v>0</v>
      </c>
      <c r="C38" s="1">
        <v>66</v>
      </c>
      <c r="D38" s="1">
        <v>325</v>
      </c>
      <c r="E38" s="1">
        <v>650</v>
      </c>
    </row>
    <row r="39" spans="1:5" x14ac:dyDescent="0.2">
      <c r="A39" s="6" t="s">
        <v>82</v>
      </c>
      <c r="B39" s="1">
        <v>294.5</v>
      </c>
      <c r="C39" s="1">
        <v>1016.5</v>
      </c>
      <c r="D39" s="1">
        <v>999</v>
      </c>
      <c r="E39" s="1">
        <v>4000</v>
      </c>
    </row>
    <row r="40" spans="1:5" x14ac:dyDescent="0.2">
      <c r="A40" s="6" t="s">
        <v>83</v>
      </c>
      <c r="B40" s="1">
        <v>38887.94</v>
      </c>
      <c r="C40" s="1">
        <v>67142.5</v>
      </c>
      <c r="D40" s="1">
        <v>89100</v>
      </c>
      <c r="E40" s="1">
        <v>230099</v>
      </c>
    </row>
    <row r="41" spans="1:5" x14ac:dyDescent="0.2">
      <c r="A41" s="6" t="s">
        <v>84</v>
      </c>
      <c r="B41" s="1">
        <v>141.61000000000001</v>
      </c>
      <c r="C41" s="1">
        <v>610.51</v>
      </c>
      <c r="D41" s="1">
        <v>1248</v>
      </c>
      <c r="E41" s="1">
        <v>5000</v>
      </c>
    </row>
    <row r="42" spans="1:5" x14ac:dyDescent="0.2">
      <c r="A42" s="6" t="s">
        <v>19</v>
      </c>
      <c r="B42" s="1">
        <v>853</v>
      </c>
      <c r="C42" s="1">
        <v>12242.49</v>
      </c>
      <c r="D42" s="1">
        <v>14525</v>
      </c>
      <c r="E42" s="1">
        <v>72100</v>
      </c>
    </row>
    <row r="43" spans="1:5" x14ac:dyDescent="0.2">
      <c r="A43" s="6" t="s">
        <v>20</v>
      </c>
      <c r="B43" s="1">
        <v>350.82</v>
      </c>
      <c r="C43" s="1">
        <v>1798.9</v>
      </c>
      <c r="D43" s="1">
        <v>2144</v>
      </c>
      <c r="E43" s="1">
        <v>15229</v>
      </c>
    </row>
    <row r="44" spans="1:5" x14ac:dyDescent="0.2">
      <c r="A44" s="6" t="s">
        <v>21</v>
      </c>
      <c r="B44" s="1">
        <v>9196.39</v>
      </c>
      <c r="C44" s="1">
        <v>20704.439999999999</v>
      </c>
      <c r="D44" s="1">
        <v>23650</v>
      </c>
      <c r="E44" s="1">
        <v>120650</v>
      </c>
    </row>
    <row r="45" spans="1:5" x14ac:dyDescent="0.2">
      <c r="A45" s="6" t="s">
        <v>22</v>
      </c>
      <c r="B45" s="1">
        <v>3327.06</v>
      </c>
      <c r="C45" s="1">
        <v>9918.31</v>
      </c>
      <c r="D45" s="1">
        <v>8445</v>
      </c>
      <c r="E45" s="1">
        <v>33790</v>
      </c>
    </row>
    <row r="46" spans="1:5" x14ac:dyDescent="0.2">
      <c r="A46" s="6" t="s">
        <v>37</v>
      </c>
      <c r="B46" s="1">
        <v>2916.55</v>
      </c>
      <c r="C46" s="1">
        <v>8398.2199999999993</v>
      </c>
      <c r="D46" s="1">
        <v>8829.99</v>
      </c>
      <c r="E46" s="1">
        <v>35320</v>
      </c>
    </row>
    <row r="47" spans="1:5" x14ac:dyDescent="0.2">
      <c r="A47" s="6" t="s">
        <v>76</v>
      </c>
      <c r="B47" s="1">
        <v>18.12</v>
      </c>
      <c r="C47" s="1">
        <v>18.12</v>
      </c>
      <c r="D47" s="1">
        <v>0</v>
      </c>
      <c r="E47" s="1">
        <v>11196</v>
      </c>
    </row>
    <row r="48" spans="1:5" x14ac:dyDescent="0.2">
      <c r="A48" s="6" t="s">
        <v>23</v>
      </c>
      <c r="B48" s="1">
        <v>39779.550000000003</v>
      </c>
      <c r="C48" s="1">
        <v>119134.53</v>
      </c>
      <c r="D48" s="1">
        <v>118915.5</v>
      </c>
      <c r="E48" s="1">
        <v>475662</v>
      </c>
    </row>
    <row r="49" spans="1:5" x14ac:dyDescent="0.2">
      <c r="A49" s="6" t="s">
        <v>85</v>
      </c>
      <c r="B49" s="1">
        <v>-198.44</v>
      </c>
      <c r="C49" s="1">
        <v>1160.1300000000001</v>
      </c>
      <c r="D49" s="1">
        <v>3699.99</v>
      </c>
      <c r="E49" s="1">
        <v>14800</v>
      </c>
    </row>
    <row r="50" spans="1:5" x14ac:dyDescent="0.2">
      <c r="A50" s="6" t="s">
        <v>86</v>
      </c>
      <c r="B50" s="1">
        <v>12357.89</v>
      </c>
      <c r="C50" s="1">
        <v>36602.28</v>
      </c>
      <c r="D50" s="1">
        <v>26908.74</v>
      </c>
      <c r="E50" s="1">
        <v>107635</v>
      </c>
    </row>
    <row r="51" spans="1:5" x14ac:dyDescent="0.2">
      <c r="A51" s="6" t="s">
        <v>87</v>
      </c>
      <c r="B51" s="1">
        <v>0</v>
      </c>
      <c r="C51" s="1">
        <v>0</v>
      </c>
      <c r="D51" s="1">
        <v>0</v>
      </c>
      <c r="E51" s="1">
        <v>25000</v>
      </c>
    </row>
    <row r="52" spans="1:5" x14ac:dyDescent="0.2">
      <c r="A52" s="6" t="s">
        <v>88</v>
      </c>
      <c r="B52" s="1">
        <v>300</v>
      </c>
      <c r="C52" s="1">
        <v>320</v>
      </c>
      <c r="D52" s="1">
        <v>1250</v>
      </c>
      <c r="E52" s="1">
        <v>5000</v>
      </c>
    </row>
    <row r="53" spans="1:5" x14ac:dyDescent="0.2">
      <c r="A53" s="6" t="s">
        <v>89</v>
      </c>
      <c r="B53" s="1">
        <v>-5190.6899999999996</v>
      </c>
      <c r="C53" s="1">
        <v>18451.2</v>
      </c>
      <c r="D53" s="1">
        <v>13462.26</v>
      </c>
      <c r="E53" s="1">
        <v>53849</v>
      </c>
    </row>
    <row r="54" spans="1:5" x14ac:dyDescent="0.2">
      <c r="A54" s="6" t="s">
        <v>57</v>
      </c>
      <c r="B54" s="1">
        <v>21350.95</v>
      </c>
      <c r="C54" s="1">
        <v>60733.4</v>
      </c>
      <c r="D54" s="1">
        <v>56164</v>
      </c>
      <c r="E54" s="1">
        <v>224753</v>
      </c>
    </row>
    <row r="55" spans="1:5" x14ac:dyDescent="0.2">
      <c r="A55" s="6" t="s">
        <v>90</v>
      </c>
      <c r="B55" s="1">
        <v>805.54</v>
      </c>
      <c r="C55" s="1">
        <v>2281.79</v>
      </c>
      <c r="D55" s="1">
        <v>1374.99</v>
      </c>
      <c r="E55" s="1">
        <v>5500</v>
      </c>
    </row>
    <row r="56" spans="1:5" x14ac:dyDescent="0.2">
      <c r="A56" s="6" t="s">
        <v>63</v>
      </c>
      <c r="B56" s="1">
        <v>0</v>
      </c>
      <c r="C56" s="1">
        <v>0</v>
      </c>
      <c r="D56" s="1">
        <v>0</v>
      </c>
      <c r="E56" s="1">
        <v>3500</v>
      </c>
    </row>
    <row r="57" spans="1:5" x14ac:dyDescent="0.2">
      <c r="A57" s="6" t="s">
        <v>24</v>
      </c>
      <c r="B57" s="1">
        <v>360</v>
      </c>
      <c r="C57" s="1">
        <v>685</v>
      </c>
      <c r="D57" s="1">
        <v>325</v>
      </c>
      <c r="E57" s="1">
        <v>3668</v>
      </c>
    </row>
    <row r="58" spans="1:5" x14ac:dyDescent="0.2">
      <c r="A58" s="6" t="s">
        <v>25</v>
      </c>
      <c r="B58" s="1">
        <v>6420.36</v>
      </c>
      <c r="C58" s="1">
        <v>23011.1</v>
      </c>
      <c r="D58" s="1">
        <v>19800</v>
      </c>
      <c r="E58" s="1">
        <v>88694</v>
      </c>
    </row>
    <row r="59" spans="1:5" x14ac:dyDescent="0.2">
      <c r="A59" s="6" t="s">
        <v>54</v>
      </c>
      <c r="B59" s="1">
        <v>12251.04</v>
      </c>
      <c r="C59" s="1">
        <v>12251.04</v>
      </c>
      <c r="D59" s="1">
        <v>10000</v>
      </c>
      <c r="E59" s="1">
        <v>10000</v>
      </c>
    </row>
    <row r="60" spans="1:5" x14ac:dyDescent="0.2">
      <c r="A60" s="6" t="s">
        <v>44</v>
      </c>
      <c r="B60" s="1">
        <v>40327.379999999997</v>
      </c>
      <c r="C60" s="1">
        <v>40327.379999999997</v>
      </c>
      <c r="D60" s="1">
        <v>50559</v>
      </c>
      <c r="E60" s="1">
        <v>343981</v>
      </c>
    </row>
    <row r="61" spans="1:5" x14ac:dyDescent="0.2">
      <c r="A61" s="6" t="s">
        <v>45</v>
      </c>
      <c r="B61" s="1">
        <v>5295.53</v>
      </c>
      <c r="C61" s="1">
        <v>13245.53</v>
      </c>
      <c r="D61" s="1">
        <v>11000</v>
      </c>
      <c r="E61" s="1">
        <v>75500</v>
      </c>
    </row>
    <row r="62" spans="1:5" x14ac:dyDescent="0.2">
      <c r="A62" s="6" t="s">
        <v>61</v>
      </c>
      <c r="B62" s="1">
        <v>0</v>
      </c>
      <c r="C62" s="1">
        <v>0</v>
      </c>
      <c r="D62" s="1">
        <v>0</v>
      </c>
      <c r="E62" s="1">
        <v>8300</v>
      </c>
    </row>
    <row r="63" spans="1:5" x14ac:dyDescent="0.2">
      <c r="A63" s="6" t="s">
        <v>46</v>
      </c>
      <c r="B63" s="1">
        <v>756.38</v>
      </c>
      <c r="C63" s="1">
        <v>3154.38</v>
      </c>
      <c r="D63" s="1">
        <v>1000</v>
      </c>
      <c r="E63" s="1">
        <v>6000</v>
      </c>
    </row>
    <row r="64" spans="1:5" x14ac:dyDescent="0.2">
      <c r="A64" s="6" t="s">
        <v>62</v>
      </c>
      <c r="B64" s="1">
        <v>0</v>
      </c>
      <c r="C64" s="1">
        <v>14500</v>
      </c>
      <c r="D64" s="1">
        <v>8500</v>
      </c>
      <c r="E64" s="1">
        <v>49050</v>
      </c>
    </row>
    <row r="65" spans="1:5" x14ac:dyDescent="0.2">
      <c r="A65" s="6" t="s">
        <v>47</v>
      </c>
      <c r="B65" s="1">
        <v>46856.33</v>
      </c>
      <c r="C65" s="1">
        <v>118524.93</v>
      </c>
      <c r="D65" s="1">
        <v>111828</v>
      </c>
      <c r="E65" s="1">
        <v>337050</v>
      </c>
    </row>
    <row r="66" spans="1:5" x14ac:dyDescent="0.2">
      <c r="A66" s="6" t="s">
        <v>48</v>
      </c>
      <c r="B66" s="1">
        <v>0</v>
      </c>
      <c r="C66" s="1">
        <v>0</v>
      </c>
      <c r="D66" s="1">
        <v>1192</v>
      </c>
      <c r="E66" s="1">
        <v>4392</v>
      </c>
    </row>
    <row r="67" spans="1:5" x14ac:dyDescent="0.2">
      <c r="A67" s="6" t="s">
        <v>49</v>
      </c>
      <c r="B67" s="1">
        <v>3255.29</v>
      </c>
      <c r="C67" s="1">
        <v>3535.16</v>
      </c>
      <c r="D67" s="1">
        <v>4341</v>
      </c>
      <c r="E67" s="1">
        <v>8341</v>
      </c>
    </row>
    <row r="68" spans="1:5" x14ac:dyDescent="0.2">
      <c r="A68" s="6" t="s">
        <v>72</v>
      </c>
      <c r="B68" s="1">
        <v>270</v>
      </c>
      <c r="C68" s="1">
        <v>326</v>
      </c>
      <c r="D68" s="1">
        <v>375</v>
      </c>
      <c r="E68" s="1">
        <v>1500</v>
      </c>
    </row>
    <row r="69" spans="1:5" x14ac:dyDescent="0.2">
      <c r="A69" s="6" t="s">
        <v>12</v>
      </c>
      <c r="B69" s="1">
        <v>0</v>
      </c>
      <c r="C69" s="1">
        <v>0</v>
      </c>
      <c r="D69" s="1">
        <v>0</v>
      </c>
      <c r="E69" s="1">
        <v>18500</v>
      </c>
    </row>
    <row r="70" spans="1:5" x14ac:dyDescent="0.2">
      <c r="A70" s="6" t="s">
        <v>50</v>
      </c>
      <c r="B70" s="1">
        <v>1624.5</v>
      </c>
      <c r="C70" s="1">
        <v>6405.93</v>
      </c>
      <c r="D70" s="1">
        <v>6400.01</v>
      </c>
      <c r="E70" s="1">
        <v>23400</v>
      </c>
    </row>
    <row r="71" spans="1:5" x14ac:dyDescent="0.2">
      <c r="A71" s="6" t="s">
        <v>38</v>
      </c>
      <c r="B71" s="1">
        <v>5905</v>
      </c>
      <c r="C71" s="1">
        <v>11335</v>
      </c>
      <c r="D71" s="1">
        <v>12200</v>
      </c>
      <c r="E71" s="1">
        <v>61000</v>
      </c>
    </row>
    <row r="72" spans="1:5" x14ac:dyDescent="0.2">
      <c r="A72" s="6" t="s">
        <v>39</v>
      </c>
      <c r="B72" s="1">
        <v>11201.72</v>
      </c>
      <c r="C72" s="1">
        <v>32476.65</v>
      </c>
      <c r="D72" s="1">
        <v>33000</v>
      </c>
      <c r="E72" s="1">
        <v>210476</v>
      </c>
    </row>
    <row r="73" spans="1:5" x14ac:dyDescent="0.2">
      <c r="A73" s="6" t="s">
        <v>56</v>
      </c>
      <c r="B73" s="1">
        <v>0</v>
      </c>
      <c r="C73" s="1">
        <v>17025</v>
      </c>
      <c r="D73" s="1">
        <v>24000</v>
      </c>
      <c r="E73" s="1">
        <v>96000</v>
      </c>
    </row>
    <row r="74" spans="1:5" x14ac:dyDescent="0.2">
      <c r="A74" s="6" t="s">
        <v>73</v>
      </c>
      <c r="B74" s="1">
        <v>80.02</v>
      </c>
      <c r="C74" s="1">
        <v>148.22</v>
      </c>
      <c r="D74" s="1">
        <v>125.01</v>
      </c>
      <c r="E74" s="1">
        <v>500</v>
      </c>
    </row>
    <row r="75" spans="1:5" x14ac:dyDescent="0.2">
      <c r="A75" s="6" t="s">
        <v>77</v>
      </c>
      <c r="B75" s="1">
        <v>13842.97</v>
      </c>
      <c r="C75" s="1">
        <v>66342.97</v>
      </c>
      <c r="D75" s="1">
        <v>73750</v>
      </c>
      <c r="E75" s="1">
        <v>275000</v>
      </c>
    </row>
    <row r="76" spans="1:5" x14ac:dyDescent="0.2">
      <c r="A76" s="6" t="s">
        <v>78</v>
      </c>
      <c r="B76" s="1">
        <v>3012</v>
      </c>
      <c r="C76" s="1">
        <v>9036</v>
      </c>
      <c r="D76" s="1">
        <v>9036</v>
      </c>
      <c r="E76" s="1">
        <v>36144</v>
      </c>
    </row>
    <row r="77" spans="1:5" x14ac:dyDescent="0.2">
      <c r="A77" s="6" t="s">
        <v>65</v>
      </c>
      <c r="B77" s="1">
        <v>199.05</v>
      </c>
      <c r="C77" s="1">
        <v>556.15</v>
      </c>
      <c r="D77" s="1">
        <v>750</v>
      </c>
      <c r="E77" s="1">
        <v>3000</v>
      </c>
    </row>
    <row r="78" spans="1:5" x14ac:dyDescent="0.2">
      <c r="A78" s="6" t="s">
        <v>67</v>
      </c>
      <c r="B78" s="1">
        <v>0</v>
      </c>
      <c r="C78" s="1">
        <v>0</v>
      </c>
      <c r="D78" s="1">
        <v>0</v>
      </c>
      <c r="E78" s="1">
        <v>31875</v>
      </c>
    </row>
    <row r="79" spans="1:5" x14ac:dyDescent="0.2">
      <c r="A79" s="6" t="s">
        <v>68</v>
      </c>
      <c r="B79" s="1">
        <v>935.45</v>
      </c>
      <c r="C79" s="1">
        <v>2462.85</v>
      </c>
      <c r="D79" s="1">
        <v>1250.01</v>
      </c>
      <c r="E79" s="1">
        <v>5000</v>
      </c>
    </row>
    <row r="80" spans="1:5" x14ac:dyDescent="0.2">
      <c r="A80" s="6" t="s">
        <v>69</v>
      </c>
      <c r="B80" s="1">
        <v>0</v>
      </c>
      <c r="C80" s="1">
        <v>0</v>
      </c>
      <c r="D80" s="1">
        <v>9430.74</v>
      </c>
      <c r="E80" s="1">
        <v>37723</v>
      </c>
    </row>
    <row r="81" spans="1:5" x14ac:dyDescent="0.2">
      <c r="A81" s="6" t="s">
        <v>70</v>
      </c>
      <c r="B81" s="1">
        <v>-148.12</v>
      </c>
      <c r="C81" s="1">
        <v>3460.49</v>
      </c>
      <c r="D81" s="1">
        <v>5250</v>
      </c>
      <c r="E81" s="1">
        <v>21000</v>
      </c>
    </row>
    <row r="82" spans="1:5" x14ac:dyDescent="0.2">
      <c r="A82" s="6" t="s">
        <v>71</v>
      </c>
      <c r="B82" s="1">
        <v>24984.400000000001</v>
      </c>
      <c r="C82" s="1">
        <v>48629.07</v>
      </c>
      <c r="D82" s="1">
        <v>27593.46</v>
      </c>
      <c r="E82" s="1">
        <v>110374</v>
      </c>
    </row>
    <row r="83" spans="1:5" x14ac:dyDescent="0.2">
      <c r="A83" s="6" t="s">
        <v>74</v>
      </c>
      <c r="B83" s="1">
        <v>272.22000000000003</v>
      </c>
      <c r="C83" s="1">
        <v>485.06</v>
      </c>
      <c r="D83" s="1">
        <v>261</v>
      </c>
      <c r="E83" s="1">
        <v>3261</v>
      </c>
    </row>
    <row r="84" spans="1:5" x14ac:dyDescent="0.2">
      <c r="A84" s="6" t="s">
        <v>26</v>
      </c>
      <c r="B84" s="1">
        <v>1856.54</v>
      </c>
      <c r="C84" s="1">
        <v>7006.31</v>
      </c>
      <c r="D84" s="1">
        <v>3500.01</v>
      </c>
      <c r="E84" s="1">
        <v>14000</v>
      </c>
    </row>
    <row r="85" spans="1:5" x14ac:dyDescent="0.2">
      <c r="A85" s="6" t="s">
        <v>27</v>
      </c>
      <c r="B85" s="1">
        <v>0</v>
      </c>
      <c r="C85" s="1">
        <v>0</v>
      </c>
      <c r="D85" s="1">
        <v>0</v>
      </c>
      <c r="E85" s="1">
        <v>2000</v>
      </c>
    </row>
    <row r="86" spans="1:5" x14ac:dyDescent="0.2">
      <c r="A86" s="6" t="s">
        <v>28</v>
      </c>
      <c r="B86" s="1">
        <v>0</v>
      </c>
      <c r="C86" s="1">
        <v>0</v>
      </c>
      <c r="D86" s="1">
        <v>0</v>
      </c>
      <c r="E86" s="1">
        <v>3500</v>
      </c>
    </row>
    <row r="87" spans="1:5" x14ac:dyDescent="0.2">
      <c r="A87" s="6" t="s">
        <v>55</v>
      </c>
      <c r="B87" s="1">
        <v>1449.02</v>
      </c>
      <c r="C87" s="1">
        <v>1449.02</v>
      </c>
      <c r="D87" s="1">
        <v>2000</v>
      </c>
      <c r="E87" s="1">
        <v>40000</v>
      </c>
    </row>
    <row r="88" spans="1:5" x14ac:dyDescent="0.2">
      <c r="A88" s="6" t="s">
        <v>40</v>
      </c>
      <c r="B88" s="1">
        <v>5000</v>
      </c>
      <c r="C88" s="1">
        <v>15000</v>
      </c>
      <c r="D88" s="1">
        <v>15000</v>
      </c>
      <c r="E88" s="1">
        <v>61500</v>
      </c>
    </row>
    <row r="89" spans="1:5" x14ac:dyDescent="0.2">
      <c r="A89" s="6" t="s">
        <v>91</v>
      </c>
      <c r="B89" s="1">
        <v>18530.66</v>
      </c>
      <c r="C89" s="1">
        <v>44907.53</v>
      </c>
      <c r="D89" s="1">
        <v>41499.99</v>
      </c>
      <c r="E89" s="1">
        <v>166000</v>
      </c>
    </row>
    <row r="90" spans="1:5" x14ac:dyDescent="0.2">
      <c r="A90" s="6" t="s">
        <v>92</v>
      </c>
      <c r="B90" s="1">
        <v>0</v>
      </c>
      <c r="C90" s="1">
        <v>0</v>
      </c>
      <c r="D90" s="1">
        <v>250</v>
      </c>
      <c r="E90" s="1">
        <v>1000</v>
      </c>
    </row>
    <row r="91" spans="1:5" x14ac:dyDescent="0.2">
      <c r="A91" s="6" t="s">
        <v>51</v>
      </c>
      <c r="B91" s="1">
        <v>586.97</v>
      </c>
      <c r="C91" s="1">
        <v>3320.18</v>
      </c>
      <c r="D91" s="1">
        <v>3087</v>
      </c>
      <c r="E91" s="1">
        <v>7087</v>
      </c>
    </row>
    <row r="92" spans="1:5" x14ac:dyDescent="0.2">
      <c r="A92" s="6" t="s">
        <v>29</v>
      </c>
      <c r="B92" s="1">
        <v>0</v>
      </c>
      <c r="C92" s="1">
        <v>-5.8207660913467401E-11</v>
      </c>
      <c r="D92" s="1">
        <v>0.26999999996041901</v>
      </c>
      <c r="E92" s="1">
        <v>1</v>
      </c>
    </row>
    <row r="93" spans="1:5" x14ac:dyDescent="0.2">
      <c r="B93" s="7" t="s">
        <v>15</v>
      </c>
      <c r="C93" s="7" t="s">
        <v>15</v>
      </c>
      <c r="D93" s="7" t="s">
        <v>15</v>
      </c>
      <c r="E93" s="7" t="s">
        <v>15</v>
      </c>
    </row>
    <row r="94" spans="1:5" x14ac:dyDescent="0.2">
      <c r="A94" s="6" t="s">
        <v>30</v>
      </c>
      <c r="B94" s="1">
        <v>625422.02</v>
      </c>
      <c r="C94" s="1">
        <v>1780488.05</v>
      </c>
      <c r="D94" s="1">
        <v>1806680.22</v>
      </c>
      <c r="E94" s="1">
        <v>7439891</v>
      </c>
    </row>
    <row r="95" spans="1:5" x14ac:dyDescent="0.2">
      <c r="B95" s="7" t="s">
        <v>15</v>
      </c>
      <c r="C95" s="7" t="s">
        <v>15</v>
      </c>
      <c r="D95" s="7" t="s">
        <v>15</v>
      </c>
      <c r="E95" s="7" t="s">
        <v>15</v>
      </c>
    </row>
    <row r="96" spans="1:5" x14ac:dyDescent="0.2">
      <c r="A96" s="6" t="s">
        <v>31</v>
      </c>
      <c r="B96" s="1">
        <v>-33304.46</v>
      </c>
      <c r="C96" s="1">
        <v>120164.61</v>
      </c>
      <c r="D96" s="1">
        <v>84605.350000000093</v>
      </c>
      <c r="E96" s="1">
        <v>165664</v>
      </c>
    </row>
    <row r="98" spans="1:5" x14ac:dyDescent="0.2">
      <c r="A98" s="6" t="s">
        <v>93</v>
      </c>
      <c r="B98" s="1">
        <v>-127415.89</v>
      </c>
      <c r="C98" s="1">
        <v>-145923.76</v>
      </c>
      <c r="D98" s="1">
        <v>0</v>
      </c>
      <c r="E98" s="1">
        <v>0</v>
      </c>
    </row>
    <row r="99" spans="1:5" x14ac:dyDescent="0.2">
      <c r="B99" s="7" t="s">
        <v>15</v>
      </c>
      <c r="C99" s="7" t="s">
        <v>15</v>
      </c>
      <c r="D99" s="7" t="s">
        <v>15</v>
      </c>
      <c r="E99" s="7" t="s">
        <v>15</v>
      </c>
    </row>
    <row r="100" spans="1:5" x14ac:dyDescent="0.2">
      <c r="A100" s="6" t="s">
        <v>32</v>
      </c>
      <c r="B100" s="1">
        <v>-160720.35</v>
      </c>
      <c r="C100" s="1">
        <v>-25759.15</v>
      </c>
      <c r="D100" s="1">
        <v>84605.350000000093</v>
      </c>
      <c r="E100" s="1">
        <v>165664</v>
      </c>
    </row>
    <row r="101" spans="1:5" x14ac:dyDescent="0.2">
      <c r="B101" s="7" t="s">
        <v>33</v>
      </c>
      <c r="C101" s="7" t="s">
        <v>33</v>
      </c>
      <c r="D101" s="7" t="s">
        <v>33</v>
      </c>
      <c r="E101" s="7" t="s">
        <v>33</v>
      </c>
    </row>
  </sheetData>
  <pageMargins left="0.75" right="0.75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12.5703125" defaultRowHeight="15.75" x14ac:dyDescent="0.25"/>
  <cols>
    <col min="1" max="1" width="26.140625" style="19" bestFit="1" customWidth="1"/>
    <col min="2" max="2" width="17.5703125" style="19" customWidth="1"/>
    <col min="3" max="3" width="18.28515625" style="19" customWidth="1"/>
    <col min="4" max="4" width="13.5703125" style="19" bestFit="1" customWidth="1"/>
    <col min="5" max="16384" width="12.5703125" style="19"/>
  </cols>
  <sheetData>
    <row r="1" spans="1:5" ht="23.25" x14ac:dyDescent="0.35">
      <c r="A1" s="18" t="s">
        <v>0</v>
      </c>
    </row>
    <row r="2" spans="1:5" ht="23.25" x14ac:dyDescent="0.35">
      <c r="A2" s="18" t="s">
        <v>177</v>
      </c>
      <c r="B2" s="20"/>
      <c r="C2" s="20"/>
      <c r="D2" s="20"/>
      <c r="E2" s="20"/>
    </row>
    <row r="3" spans="1:5" ht="23.25" x14ac:dyDescent="0.35">
      <c r="A3" s="18"/>
      <c r="B3" s="20"/>
      <c r="C3" s="20"/>
      <c r="D3" s="20"/>
      <c r="E3" s="20"/>
    </row>
    <row r="4" spans="1:5" x14ac:dyDescent="0.25">
      <c r="B4" s="20"/>
      <c r="C4" s="20"/>
      <c r="D4" s="20"/>
      <c r="E4" s="20"/>
    </row>
    <row r="5" spans="1:5" x14ac:dyDescent="0.25">
      <c r="A5" s="21"/>
      <c r="B5" s="22" t="s">
        <v>178</v>
      </c>
      <c r="C5" s="22" t="s">
        <v>179</v>
      </c>
      <c r="D5" s="22" t="s">
        <v>180</v>
      </c>
      <c r="E5" s="20"/>
    </row>
    <row r="6" spans="1:5" x14ac:dyDescent="0.25">
      <c r="A6" s="21"/>
      <c r="B6" s="23"/>
      <c r="C6" s="23"/>
      <c r="D6" s="23"/>
      <c r="E6" s="20"/>
    </row>
    <row r="7" spans="1:5" x14ac:dyDescent="0.25">
      <c r="A7" s="21" t="s">
        <v>63</v>
      </c>
      <c r="B7" s="23">
        <v>206936.88</v>
      </c>
      <c r="C7" s="23">
        <v>56104.1</v>
      </c>
      <c r="D7" s="24">
        <f>+B7-C7</f>
        <v>150832.78</v>
      </c>
      <c r="E7" s="20"/>
    </row>
    <row r="8" spans="1:5" x14ac:dyDescent="0.25">
      <c r="A8" s="21"/>
      <c r="B8" s="23"/>
      <c r="C8" s="23"/>
      <c r="D8" s="25"/>
      <c r="E8" s="20"/>
    </row>
    <row r="9" spans="1:5" hidden="1" x14ac:dyDescent="0.25">
      <c r="A9" s="21" t="s">
        <v>181</v>
      </c>
      <c r="B9" s="23">
        <v>360863.28</v>
      </c>
      <c r="C9" s="23">
        <v>198308.26</v>
      </c>
      <c r="D9" s="24">
        <f>+B9-C9</f>
        <v>162555.02000000002</v>
      </c>
      <c r="E9" s="20"/>
    </row>
    <row r="10" spans="1:5" hidden="1" x14ac:dyDescent="0.25">
      <c r="A10" s="21" t="s">
        <v>182</v>
      </c>
      <c r="B10" s="23">
        <v>0</v>
      </c>
      <c r="C10" s="23">
        <v>25318.31</v>
      </c>
      <c r="D10" s="24">
        <f>+B10-C10</f>
        <v>-25318.31</v>
      </c>
      <c r="E10" s="20"/>
    </row>
    <row r="11" spans="1:5" x14ac:dyDescent="0.25">
      <c r="A11" s="26" t="s">
        <v>183</v>
      </c>
      <c r="B11" s="23">
        <f>+B9+B10</f>
        <v>360863.28</v>
      </c>
      <c r="C11" s="23">
        <f>+C9+C10</f>
        <v>223626.57</v>
      </c>
      <c r="D11" s="24">
        <f>+B11-C11</f>
        <v>137236.71000000002</v>
      </c>
      <c r="E11" s="20"/>
    </row>
    <row r="12" spans="1:5" x14ac:dyDescent="0.25">
      <c r="A12" s="21"/>
      <c r="B12" s="23"/>
      <c r="C12" s="23"/>
      <c r="D12" s="25"/>
      <c r="E12" s="20"/>
    </row>
    <row r="13" spans="1:5" x14ac:dyDescent="0.25">
      <c r="A13" s="21" t="s">
        <v>184</v>
      </c>
      <c r="B13" s="23">
        <v>83233.509999999995</v>
      </c>
      <c r="C13" s="23">
        <v>78124.08</v>
      </c>
      <c r="D13" s="24">
        <f>+B13-C13</f>
        <v>5109.429999999993</v>
      </c>
      <c r="E13" s="20"/>
    </row>
    <row r="14" spans="1:5" x14ac:dyDescent="0.25">
      <c r="A14" s="21"/>
      <c r="B14" s="23"/>
      <c r="C14" s="23"/>
      <c r="D14" s="25"/>
      <c r="E14" s="20"/>
    </row>
    <row r="15" spans="1:5" x14ac:dyDescent="0.25">
      <c r="A15" s="27" t="s">
        <v>185</v>
      </c>
      <c r="B15" s="28">
        <f>+B17-B7-B11-B13</f>
        <v>1103695.23</v>
      </c>
      <c r="C15" s="28">
        <f>+C17-C7-C11-C13</f>
        <v>1422633.2999999998</v>
      </c>
      <c r="D15" s="29">
        <f>+B15-C15</f>
        <v>-318938.06999999983</v>
      </c>
      <c r="E15" s="20"/>
    </row>
    <row r="16" spans="1:5" x14ac:dyDescent="0.25">
      <c r="B16" s="20"/>
      <c r="C16" s="20"/>
      <c r="D16" s="20"/>
      <c r="E16" s="20"/>
    </row>
    <row r="17" spans="1:5" x14ac:dyDescent="0.25">
      <c r="A17" s="27" t="s">
        <v>186</v>
      </c>
      <c r="B17" s="28">
        <f>1900652.66-145923.76</f>
        <v>1754728.9</v>
      </c>
      <c r="C17" s="28">
        <v>1780488.05</v>
      </c>
      <c r="D17" s="30">
        <f>+B17-C17</f>
        <v>-25759.15000000014</v>
      </c>
      <c r="E17" s="20"/>
    </row>
    <row r="18" spans="1:5" x14ac:dyDescent="0.25">
      <c r="B18" s="20"/>
      <c r="C18" s="20"/>
      <c r="D18" s="20"/>
      <c r="E18" s="20"/>
    </row>
    <row r="19" spans="1:5" ht="23.25" x14ac:dyDescent="0.35">
      <c r="A19" s="18" t="s">
        <v>187</v>
      </c>
      <c r="B19" s="20"/>
      <c r="C19" s="20"/>
      <c r="D19" s="20"/>
      <c r="E19" s="20"/>
    </row>
    <row r="20" spans="1:5" x14ac:dyDescent="0.25">
      <c r="B20" s="20"/>
      <c r="C20" s="20"/>
      <c r="D20" s="20"/>
      <c r="E20" s="20"/>
    </row>
    <row r="21" spans="1:5" x14ac:dyDescent="0.25">
      <c r="A21" s="21"/>
      <c r="B21" s="22" t="s">
        <v>178</v>
      </c>
      <c r="C21" s="22" t="s">
        <v>179</v>
      </c>
      <c r="D21" s="22" t="s">
        <v>180</v>
      </c>
    </row>
    <row r="22" spans="1:5" x14ac:dyDescent="0.25">
      <c r="A22" s="21"/>
      <c r="B22" s="23"/>
      <c r="C22" s="23"/>
      <c r="D22" s="23"/>
    </row>
    <row r="23" spans="1:5" x14ac:dyDescent="0.25">
      <c r="A23" s="21" t="s">
        <v>63</v>
      </c>
      <c r="B23" s="23">
        <v>809192</v>
      </c>
      <c r="C23" s="23">
        <v>215133</v>
      </c>
      <c r="D23" s="24">
        <f>+B23-C23</f>
        <v>594059</v>
      </c>
    </row>
    <row r="24" spans="1:5" x14ac:dyDescent="0.25">
      <c r="A24" s="21"/>
      <c r="B24" s="23"/>
      <c r="C24" s="23"/>
      <c r="D24" s="25"/>
    </row>
    <row r="25" spans="1:5" hidden="1" x14ac:dyDescent="0.25">
      <c r="A25" s="21" t="s">
        <v>181</v>
      </c>
      <c r="B25" s="23">
        <v>366370</v>
      </c>
      <c r="C25" s="23">
        <v>202036</v>
      </c>
      <c r="D25" s="24">
        <f>+B25-C25</f>
        <v>164334</v>
      </c>
    </row>
    <row r="26" spans="1:5" hidden="1" x14ac:dyDescent="0.25">
      <c r="A26" s="21" t="s">
        <v>182</v>
      </c>
      <c r="B26" s="23">
        <v>829800</v>
      </c>
      <c r="C26" s="23">
        <v>801485</v>
      </c>
      <c r="D26" s="24">
        <f>+B26-C26</f>
        <v>28315</v>
      </c>
    </row>
    <row r="27" spans="1:5" x14ac:dyDescent="0.25">
      <c r="A27" s="26" t="s">
        <v>183</v>
      </c>
      <c r="B27" s="23">
        <f>SUM(B25:B26)</f>
        <v>1196170</v>
      </c>
      <c r="C27" s="23">
        <f>SUM(C25:C26)</f>
        <v>1003521</v>
      </c>
      <c r="D27" s="24">
        <f>+B27-C27</f>
        <v>192649</v>
      </c>
    </row>
    <row r="28" spans="1:5" x14ac:dyDescent="0.25">
      <c r="A28" s="21"/>
      <c r="B28" s="23"/>
      <c r="C28" s="23"/>
      <c r="D28" s="25"/>
    </row>
    <row r="29" spans="1:5" x14ac:dyDescent="0.25">
      <c r="A29" s="21" t="s">
        <v>184</v>
      </c>
      <c r="B29" s="23">
        <v>555600</v>
      </c>
      <c r="C29" s="23">
        <v>428800</v>
      </c>
      <c r="D29" s="24">
        <f>+B29-C29</f>
        <v>126800</v>
      </c>
    </row>
    <row r="30" spans="1:5" x14ac:dyDescent="0.25">
      <c r="A30" s="21"/>
      <c r="B30" s="23"/>
      <c r="C30" s="23"/>
      <c r="D30" s="25"/>
    </row>
    <row r="31" spans="1:5" x14ac:dyDescent="0.25">
      <c r="A31" s="27" t="s">
        <v>185</v>
      </c>
      <c r="B31" s="28">
        <f>+B33-B23-B27-B29</f>
        <v>5044593</v>
      </c>
      <c r="C31" s="28">
        <f>+C33-C23-C27-C29</f>
        <v>5792437</v>
      </c>
      <c r="D31" s="29">
        <f>+B31-C31</f>
        <v>-747844</v>
      </c>
    </row>
    <row r="33" spans="1:4" x14ac:dyDescent="0.25">
      <c r="A33" s="27" t="s">
        <v>186</v>
      </c>
      <c r="B33" s="28">
        <v>7605555</v>
      </c>
      <c r="C33" s="28">
        <v>7439891</v>
      </c>
      <c r="D33" s="31">
        <f>+B33-C33</f>
        <v>165664</v>
      </c>
    </row>
    <row r="36" spans="1:4" x14ac:dyDescent="0.25">
      <c r="A36" s="19" t="s">
        <v>188</v>
      </c>
      <c r="B36" s="32">
        <v>14344</v>
      </c>
    </row>
    <row r="38" spans="1:4" x14ac:dyDescent="0.25">
      <c r="A38" s="19" t="s">
        <v>189</v>
      </c>
    </row>
    <row r="39" spans="1:4" x14ac:dyDescent="0.25">
      <c r="A39" s="19" t="s">
        <v>190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95</v>
      </c>
      <c r="D2" s="3"/>
      <c r="E2" s="3"/>
    </row>
    <row r="3" spans="1:5" x14ac:dyDescent="0.2">
      <c r="C3" s="2" t="s">
        <v>96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97</v>
      </c>
    </row>
    <row r="11" spans="1:5" x14ac:dyDescent="0.2">
      <c r="A11" s="6" t="s">
        <v>98</v>
      </c>
    </row>
    <row r="12" spans="1:5" x14ac:dyDescent="0.2">
      <c r="A12" s="6" t="s">
        <v>99</v>
      </c>
      <c r="B12" s="8">
        <v>0</v>
      </c>
      <c r="C12" s="8">
        <v>0</v>
      </c>
      <c r="D12" s="8">
        <v>625</v>
      </c>
      <c r="E12" s="8">
        <v>2500</v>
      </c>
    </row>
    <row r="13" spans="1:5" x14ac:dyDescent="0.2">
      <c r="B13" s="7" t="s">
        <v>15</v>
      </c>
      <c r="C13" s="7" t="s">
        <v>15</v>
      </c>
      <c r="D13" s="7" t="s">
        <v>15</v>
      </c>
      <c r="E13" s="7" t="s">
        <v>15</v>
      </c>
    </row>
    <row r="14" spans="1:5" x14ac:dyDescent="0.2">
      <c r="A14" s="6" t="s">
        <v>100</v>
      </c>
      <c r="B14" s="1">
        <v>0</v>
      </c>
      <c r="C14" s="1">
        <v>0</v>
      </c>
      <c r="D14" s="1">
        <v>625</v>
      </c>
      <c r="E14" s="1">
        <v>2500</v>
      </c>
    </row>
    <row r="15" spans="1:5" x14ac:dyDescent="0.2">
      <c r="B15" s="7" t="s">
        <v>33</v>
      </c>
      <c r="C15" s="7" t="s">
        <v>33</v>
      </c>
      <c r="D15" s="7" t="s">
        <v>33</v>
      </c>
      <c r="E15" s="7" t="s">
        <v>33</v>
      </c>
    </row>
    <row r="17" spans="1:5" x14ac:dyDescent="0.2">
      <c r="A17" s="6" t="s">
        <v>101</v>
      </c>
    </row>
    <row r="18" spans="1:5" x14ac:dyDescent="0.2">
      <c r="A18" s="6" t="s">
        <v>99</v>
      </c>
      <c r="B18" s="1">
        <v>0</v>
      </c>
      <c r="C18" s="1">
        <v>0</v>
      </c>
      <c r="D18" s="1">
        <v>500</v>
      </c>
      <c r="E18" s="1">
        <v>2174</v>
      </c>
    </row>
    <row r="19" spans="1:5" x14ac:dyDescent="0.2">
      <c r="B19" s="7" t="s">
        <v>15</v>
      </c>
      <c r="C19" s="7" t="s">
        <v>15</v>
      </c>
      <c r="D19" s="7" t="s">
        <v>15</v>
      </c>
      <c r="E19" s="7" t="s">
        <v>15</v>
      </c>
    </row>
    <row r="20" spans="1:5" x14ac:dyDescent="0.2">
      <c r="A20" s="6" t="s">
        <v>102</v>
      </c>
      <c r="B20" s="1">
        <v>0</v>
      </c>
      <c r="C20" s="1">
        <v>0</v>
      </c>
      <c r="D20" s="1">
        <v>500</v>
      </c>
      <c r="E20" s="1">
        <v>2174</v>
      </c>
    </row>
    <row r="21" spans="1:5" x14ac:dyDescent="0.2">
      <c r="B21" s="7" t="s">
        <v>33</v>
      </c>
      <c r="C21" s="7" t="s">
        <v>33</v>
      </c>
      <c r="D21" s="7" t="s">
        <v>33</v>
      </c>
      <c r="E21" s="7" t="s">
        <v>33</v>
      </c>
    </row>
    <row r="23" spans="1:5" x14ac:dyDescent="0.2">
      <c r="A23" s="6" t="s">
        <v>103</v>
      </c>
    </row>
    <row r="24" spans="1:5" x14ac:dyDescent="0.2">
      <c r="A24" s="6" t="s">
        <v>99</v>
      </c>
      <c r="B24" s="1">
        <v>0</v>
      </c>
      <c r="C24" s="1">
        <v>0</v>
      </c>
      <c r="D24" s="1">
        <v>625</v>
      </c>
      <c r="E24" s="1">
        <v>2500</v>
      </c>
    </row>
    <row r="25" spans="1:5" x14ac:dyDescent="0.2">
      <c r="B25" s="7" t="s">
        <v>15</v>
      </c>
      <c r="C25" s="7" t="s">
        <v>15</v>
      </c>
      <c r="D25" s="7" t="s">
        <v>15</v>
      </c>
      <c r="E25" s="7" t="s">
        <v>15</v>
      </c>
    </row>
    <row r="26" spans="1:5" x14ac:dyDescent="0.2">
      <c r="A26" s="6" t="s">
        <v>104</v>
      </c>
      <c r="B26" s="1">
        <v>0</v>
      </c>
      <c r="C26" s="1">
        <v>0</v>
      </c>
      <c r="D26" s="1">
        <v>625</v>
      </c>
      <c r="E26" s="1">
        <v>2500</v>
      </c>
    </row>
    <row r="27" spans="1:5" x14ac:dyDescent="0.2">
      <c r="B27" s="7" t="s">
        <v>33</v>
      </c>
      <c r="C27" s="7" t="s">
        <v>33</v>
      </c>
      <c r="D27" s="7" t="s">
        <v>33</v>
      </c>
      <c r="E27" s="7" t="s">
        <v>33</v>
      </c>
    </row>
    <row r="29" spans="1:5" x14ac:dyDescent="0.2">
      <c r="A29" s="6" t="s">
        <v>105</v>
      </c>
    </row>
    <row r="30" spans="1:5" x14ac:dyDescent="0.2">
      <c r="A30" s="6" t="s">
        <v>99</v>
      </c>
      <c r="B30" s="1">
        <v>0</v>
      </c>
      <c r="C30" s="1">
        <v>0</v>
      </c>
      <c r="D30" s="1">
        <v>375</v>
      </c>
      <c r="E30" s="1">
        <v>1500</v>
      </c>
    </row>
    <row r="31" spans="1:5" x14ac:dyDescent="0.2">
      <c r="B31" s="7" t="s">
        <v>15</v>
      </c>
      <c r="C31" s="7" t="s">
        <v>15</v>
      </c>
      <c r="D31" s="7" t="s">
        <v>15</v>
      </c>
      <c r="E31" s="7" t="s">
        <v>15</v>
      </c>
    </row>
    <row r="32" spans="1:5" x14ac:dyDescent="0.2">
      <c r="A32" s="6" t="s">
        <v>106</v>
      </c>
      <c r="B32" s="1">
        <v>0</v>
      </c>
      <c r="C32" s="1">
        <v>0</v>
      </c>
      <c r="D32" s="1">
        <v>375</v>
      </c>
      <c r="E32" s="1">
        <v>1500</v>
      </c>
    </row>
    <row r="33" spans="1:5" x14ac:dyDescent="0.2">
      <c r="B33" s="7" t="s">
        <v>33</v>
      </c>
      <c r="C33" s="7" t="s">
        <v>33</v>
      </c>
      <c r="D33" s="7" t="s">
        <v>33</v>
      </c>
      <c r="E33" s="7" t="s">
        <v>33</v>
      </c>
    </row>
    <row r="35" spans="1:5" x14ac:dyDescent="0.2">
      <c r="A35" s="6" t="s">
        <v>107</v>
      </c>
    </row>
    <row r="36" spans="1:5" x14ac:dyDescent="0.2">
      <c r="A36" s="6" t="s">
        <v>99</v>
      </c>
      <c r="B36" s="1">
        <v>270.35000000000002</v>
      </c>
      <c r="C36" s="1">
        <v>270.35000000000002</v>
      </c>
      <c r="D36" s="1">
        <v>700</v>
      </c>
      <c r="E36" s="1">
        <v>2800</v>
      </c>
    </row>
    <row r="37" spans="1:5" x14ac:dyDescent="0.2">
      <c r="B37" s="7" t="s">
        <v>15</v>
      </c>
      <c r="C37" s="7" t="s">
        <v>15</v>
      </c>
      <c r="D37" s="7" t="s">
        <v>15</v>
      </c>
      <c r="E37" s="7" t="s">
        <v>15</v>
      </c>
    </row>
    <row r="38" spans="1:5" x14ac:dyDescent="0.2">
      <c r="A38" s="6" t="s">
        <v>108</v>
      </c>
      <c r="B38" s="1">
        <v>270.35000000000002</v>
      </c>
      <c r="C38" s="1">
        <v>270.35000000000002</v>
      </c>
      <c r="D38" s="1">
        <v>700</v>
      </c>
      <c r="E38" s="1">
        <v>2800</v>
      </c>
    </row>
    <row r="39" spans="1:5" x14ac:dyDescent="0.2">
      <c r="B39" s="7" t="s">
        <v>33</v>
      </c>
      <c r="C39" s="7" t="s">
        <v>33</v>
      </c>
      <c r="D39" s="7" t="s">
        <v>33</v>
      </c>
      <c r="E39" s="7" t="s">
        <v>33</v>
      </c>
    </row>
    <row r="41" spans="1:5" x14ac:dyDescent="0.2">
      <c r="A41" s="6" t="s">
        <v>109</v>
      </c>
    </row>
    <row r="42" spans="1:5" x14ac:dyDescent="0.2">
      <c r="A42" s="6" t="s">
        <v>99</v>
      </c>
      <c r="B42" s="1">
        <v>0</v>
      </c>
      <c r="C42" s="1">
        <v>0</v>
      </c>
      <c r="D42" s="1">
        <v>850</v>
      </c>
      <c r="E42" s="1">
        <v>3400</v>
      </c>
    </row>
    <row r="43" spans="1:5" x14ac:dyDescent="0.2">
      <c r="B43" s="7" t="s">
        <v>15</v>
      </c>
      <c r="C43" s="7" t="s">
        <v>15</v>
      </c>
      <c r="D43" s="7" t="s">
        <v>15</v>
      </c>
      <c r="E43" s="7" t="s">
        <v>15</v>
      </c>
    </row>
    <row r="44" spans="1:5" x14ac:dyDescent="0.2">
      <c r="A44" s="6" t="s">
        <v>110</v>
      </c>
      <c r="B44" s="1">
        <v>0</v>
      </c>
      <c r="C44" s="1">
        <v>0</v>
      </c>
      <c r="D44" s="1">
        <v>850</v>
      </c>
      <c r="E44" s="1">
        <v>3400</v>
      </c>
    </row>
    <row r="45" spans="1:5" x14ac:dyDescent="0.2">
      <c r="B45" s="7" t="s">
        <v>33</v>
      </c>
      <c r="C45" s="7" t="s">
        <v>33</v>
      </c>
      <c r="D45" s="7" t="s">
        <v>33</v>
      </c>
      <c r="E45" s="7" t="s">
        <v>33</v>
      </c>
    </row>
    <row r="47" spans="1:5" x14ac:dyDescent="0.2">
      <c r="A47" s="6" t="s">
        <v>111</v>
      </c>
    </row>
    <row r="48" spans="1:5" x14ac:dyDescent="0.2">
      <c r="A48" s="6" t="s">
        <v>99</v>
      </c>
      <c r="B48" s="1">
        <v>0</v>
      </c>
      <c r="C48" s="1">
        <v>0</v>
      </c>
      <c r="D48" s="1">
        <v>625</v>
      </c>
      <c r="E48" s="1">
        <v>2500</v>
      </c>
    </row>
    <row r="49" spans="1:5" x14ac:dyDescent="0.2">
      <c r="B49" s="7" t="s">
        <v>15</v>
      </c>
      <c r="C49" s="7" t="s">
        <v>15</v>
      </c>
      <c r="D49" s="7" t="s">
        <v>15</v>
      </c>
      <c r="E49" s="7" t="s">
        <v>15</v>
      </c>
    </row>
    <row r="50" spans="1:5" x14ac:dyDescent="0.2">
      <c r="A50" s="6" t="s">
        <v>112</v>
      </c>
      <c r="B50" s="1">
        <v>0</v>
      </c>
      <c r="C50" s="1">
        <v>0</v>
      </c>
      <c r="D50" s="1">
        <v>625</v>
      </c>
      <c r="E50" s="1">
        <v>2500</v>
      </c>
    </row>
    <row r="51" spans="1:5" x14ac:dyDescent="0.2">
      <c r="B51" s="7" t="s">
        <v>33</v>
      </c>
      <c r="C51" s="7" t="s">
        <v>33</v>
      </c>
      <c r="D51" s="7" t="s">
        <v>33</v>
      </c>
      <c r="E51" s="7" t="s">
        <v>33</v>
      </c>
    </row>
    <row r="53" spans="1:5" x14ac:dyDescent="0.2">
      <c r="A53" s="6" t="s">
        <v>113</v>
      </c>
    </row>
    <row r="54" spans="1:5" x14ac:dyDescent="0.2">
      <c r="A54" s="6" t="s">
        <v>99</v>
      </c>
      <c r="B54" s="1">
        <v>0</v>
      </c>
      <c r="C54" s="1">
        <v>0</v>
      </c>
      <c r="D54" s="1">
        <v>1100</v>
      </c>
      <c r="E54" s="1">
        <v>4750</v>
      </c>
    </row>
    <row r="55" spans="1:5" x14ac:dyDescent="0.2">
      <c r="B55" s="7" t="s">
        <v>15</v>
      </c>
      <c r="C55" s="7" t="s">
        <v>15</v>
      </c>
      <c r="D55" s="7" t="s">
        <v>15</v>
      </c>
      <c r="E55" s="7" t="s">
        <v>15</v>
      </c>
    </row>
    <row r="56" spans="1:5" x14ac:dyDescent="0.2">
      <c r="A56" s="6" t="s">
        <v>114</v>
      </c>
      <c r="B56" s="1">
        <v>0</v>
      </c>
      <c r="C56" s="1">
        <v>0</v>
      </c>
      <c r="D56" s="1">
        <v>1100</v>
      </c>
      <c r="E56" s="1">
        <v>4750</v>
      </c>
    </row>
    <row r="57" spans="1:5" x14ac:dyDescent="0.2">
      <c r="B57" s="7" t="s">
        <v>33</v>
      </c>
      <c r="C57" s="7" t="s">
        <v>33</v>
      </c>
      <c r="D57" s="7" t="s">
        <v>33</v>
      </c>
      <c r="E57" s="7" t="s">
        <v>33</v>
      </c>
    </row>
    <row r="59" spans="1:5" x14ac:dyDescent="0.2">
      <c r="A59" s="6" t="s">
        <v>115</v>
      </c>
    </row>
    <row r="60" spans="1:5" x14ac:dyDescent="0.2">
      <c r="A60" s="6" t="s">
        <v>116</v>
      </c>
      <c r="B60" s="1">
        <v>0</v>
      </c>
      <c r="C60" s="1">
        <v>0</v>
      </c>
      <c r="D60" s="1">
        <v>2000</v>
      </c>
      <c r="E60" s="1">
        <v>9500</v>
      </c>
    </row>
    <row r="61" spans="1:5" x14ac:dyDescent="0.2">
      <c r="A61" s="6" t="s">
        <v>41</v>
      </c>
      <c r="B61" s="1">
        <v>33416.92</v>
      </c>
      <c r="C61" s="1">
        <v>34974.9</v>
      </c>
      <c r="D61" s="1">
        <v>32000</v>
      </c>
      <c r="E61" s="1">
        <v>32000</v>
      </c>
    </row>
    <row r="62" spans="1:5" x14ac:dyDescent="0.2">
      <c r="A62" s="6" t="s">
        <v>58</v>
      </c>
      <c r="B62" s="1">
        <v>0</v>
      </c>
      <c r="C62" s="1">
        <v>0</v>
      </c>
      <c r="D62" s="1">
        <v>0</v>
      </c>
      <c r="E62" s="1">
        <v>24000</v>
      </c>
    </row>
    <row r="63" spans="1:5" x14ac:dyDescent="0.2">
      <c r="A63" s="6" t="s">
        <v>8</v>
      </c>
      <c r="B63" s="1">
        <v>0</v>
      </c>
      <c r="C63" s="1">
        <v>0</v>
      </c>
      <c r="D63" s="1">
        <v>0</v>
      </c>
      <c r="E63" s="1">
        <v>12000</v>
      </c>
    </row>
    <row r="64" spans="1:5" x14ac:dyDescent="0.2">
      <c r="B64" s="7" t="s">
        <v>15</v>
      </c>
      <c r="C64" s="7" t="s">
        <v>15</v>
      </c>
      <c r="D64" s="7" t="s">
        <v>15</v>
      </c>
      <c r="E64" s="7" t="s">
        <v>15</v>
      </c>
    </row>
    <row r="65" spans="1:5" x14ac:dyDescent="0.2">
      <c r="A65" s="6" t="s">
        <v>117</v>
      </c>
      <c r="B65" s="1">
        <v>33416.92</v>
      </c>
      <c r="C65" s="1">
        <v>34974.9</v>
      </c>
      <c r="D65" s="1">
        <v>34000</v>
      </c>
      <c r="E65" s="1">
        <v>77500</v>
      </c>
    </row>
    <row r="66" spans="1:5" x14ac:dyDescent="0.2">
      <c r="B66" s="7" t="s">
        <v>33</v>
      </c>
      <c r="C66" s="7" t="s">
        <v>33</v>
      </c>
      <c r="D66" s="7" t="s">
        <v>33</v>
      </c>
      <c r="E66" s="7" t="s">
        <v>33</v>
      </c>
    </row>
    <row r="68" spans="1:5" x14ac:dyDescent="0.2">
      <c r="A68" s="6" t="s">
        <v>118</v>
      </c>
    </row>
    <row r="69" spans="1:5" x14ac:dyDescent="0.2">
      <c r="A69" s="6" t="s">
        <v>119</v>
      </c>
      <c r="B69" s="1">
        <v>0</v>
      </c>
      <c r="C69" s="1">
        <v>1881.85</v>
      </c>
      <c r="D69" s="1">
        <v>3000</v>
      </c>
      <c r="E69" s="1">
        <v>7000</v>
      </c>
    </row>
    <row r="70" spans="1:5" x14ac:dyDescent="0.2">
      <c r="A70" s="6" t="s">
        <v>120</v>
      </c>
      <c r="B70" s="1">
        <v>1056.81</v>
      </c>
      <c r="C70" s="1">
        <v>6711.79</v>
      </c>
      <c r="D70" s="1">
        <v>3000</v>
      </c>
      <c r="E70" s="1">
        <v>10000</v>
      </c>
    </row>
    <row r="71" spans="1:5" x14ac:dyDescent="0.2">
      <c r="A71" s="6" t="s">
        <v>121</v>
      </c>
      <c r="B71" s="1">
        <v>2400</v>
      </c>
      <c r="C71" s="1">
        <v>7200</v>
      </c>
      <c r="D71" s="1">
        <v>7200</v>
      </c>
      <c r="E71" s="1">
        <v>28800</v>
      </c>
    </row>
    <row r="72" spans="1:5" x14ac:dyDescent="0.2">
      <c r="B72" s="7" t="s">
        <v>15</v>
      </c>
      <c r="C72" s="7" t="s">
        <v>15</v>
      </c>
      <c r="D72" s="7" t="s">
        <v>15</v>
      </c>
      <c r="E72" s="7" t="s">
        <v>15</v>
      </c>
    </row>
    <row r="73" spans="1:5" x14ac:dyDescent="0.2">
      <c r="A73" s="6" t="s">
        <v>122</v>
      </c>
      <c r="B73" s="1">
        <v>3456.81</v>
      </c>
      <c r="C73" s="1">
        <v>15793.64</v>
      </c>
      <c r="D73" s="1">
        <v>13200</v>
      </c>
      <c r="E73" s="1">
        <v>45800</v>
      </c>
    </row>
    <row r="74" spans="1:5" x14ac:dyDescent="0.2">
      <c r="B74" s="7" t="s">
        <v>33</v>
      </c>
      <c r="C74" s="7" t="s">
        <v>33</v>
      </c>
      <c r="D74" s="7" t="s">
        <v>33</v>
      </c>
      <c r="E74" s="7" t="s">
        <v>33</v>
      </c>
    </row>
    <row r="76" spans="1:5" x14ac:dyDescent="0.2">
      <c r="A76" s="6" t="s">
        <v>123</v>
      </c>
    </row>
    <row r="77" spans="1:5" x14ac:dyDescent="0.2">
      <c r="A77" s="6" t="s">
        <v>124</v>
      </c>
      <c r="B77" s="1">
        <v>385</v>
      </c>
      <c r="C77" s="1">
        <v>785.5</v>
      </c>
      <c r="D77" s="1">
        <v>6000</v>
      </c>
      <c r="E77" s="1">
        <v>12000</v>
      </c>
    </row>
    <row r="78" spans="1:5" x14ac:dyDescent="0.2">
      <c r="A78" s="6" t="s">
        <v>125</v>
      </c>
      <c r="B78" s="1">
        <v>562.5</v>
      </c>
      <c r="C78" s="1">
        <v>3937.5</v>
      </c>
      <c r="D78" s="1">
        <v>6000</v>
      </c>
      <c r="E78" s="1">
        <v>12000</v>
      </c>
    </row>
    <row r="79" spans="1:5" x14ac:dyDescent="0.2">
      <c r="A79" s="6" t="s">
        <v>126</v>
      </c>
      <c r="B79" s="1">
        <v>0</v>
      </c>
      <c r="C79" s="1">
        <v>0</v>
      </c>
      <c r="D79" s="1">
        <v>6000</v>
      </c>
      <c r="E79" s="1">
        <v>12000</v>
      </c>
    </row>
    <row r="80" spans="1:5" x14ac:dyDescent="0.2">
      <c r="A80" s="6" t="s">
        <v>55</v>
      </c>
      <c r="B80" s="1">
        <v>0</v>
      </c>
      <c r="C80" s="1">
        <v>0</v>
      </c>
      <c r="D80" s="1">
        <v>3250</v>
      </c>
      <c r="E80" s="1">
        <v>17175</v>
      </c>
    </row>
    <row r="81" spans="1:5" x14ac:dyDescent="0.2">
      <c r="A81" s="6" t="s">
        <v>127</v>
      </c>
      <c r="B81" s="1">
        <v>0</v>
      </c>
      <c r="C81" s="1">
        <v>0</v>
      </c>
      <c r="D81" s="1">
        <v>0</v>
      </c>
      <c r="E81" s="1">
        <v>1000</v>
      </c>
    </row>
    <row r="82" spans="1:5" x14ac:dyDescent="0.2">
      <c r="A82" s="6" t="s">
        <v>128</v>
      </c>
      <c r="B82" s="1">
        <v>796.36</v>
      </c>
      <c r="C82" s="1">
        <v>2996.36</v>
      </c>
      <c r="D82" s="1">
        <v>3250</v>
      </c>
      <c r="E82" s="1">
        <v>6500</v>
      </c>
    </row>
    <row r="83" spans="1:5" x14ac:dyDescent="0.2">
      <c r="A83" s="6" t="s">
        <v>129</v>
      </c>
      <c r="B83" s="1">
        <v>0</v>
      </c>
      <c r="C83" s="1">
        <v>0</v>
      </c>
      <c r="D83" s="1">
        <v>3250</v>
      </c>
      <c r="E83" s="1">
        <v>6500</v>
      </c>
    </row>
    <row r="84" spans="1:5" x14ac:dyDescent="0.2">
      <c r="A84" s="6" t="s">
        <v>130</v>
      </c>
      <c r="B84" s="1">
        <v>0</v>
      </c>
      <c r="C84" s="1">
        <v>6784.25</v>
      </c>
      <c r="D84" s="1">
        <v>5500</v>
      </c>
      <c r="E84" s="1">
        <v>11000</v>
      </c>
    </row>
    <row r="85" spans="1:5" x14ac:dyDescent="0.2">
      <c r="A85" s="6" t="s">
        <v>131</v>
      </c>
      <c r="B85" s="1">
        <v>0</v>
      </c>
      <c r="C85" s="1">
        <v>1600</v>
      </c>
      <c r="D85" s="1">
        <v>3250</v>
      </c>
      <c r="E85" s="1">
        <v>6500</v>
      </c>
    </row>
    <row r="86" spans="1:5" x14ac:dyDescent="0.2">
      <c r="B86" s="7" t="s">
        <v>15</v>
      </c>
      <c r="C86" s="7" t="s">
        <v>15</v>
      </c>
      <c r="D86" s="7" t="s">
        <v>15</v>
      </c>
      <c r="E86" s="7" t="s">
        <v>15</v>
      </c>
    </row>
    <row r="87" spans="1:5" x14ac:dyDescent="0.2">
      <c r="A87" s="6" t="s">
        <v>132</v>
      </c>
      <c r="B87" s="1">
        <v>1743.86</v>
      </c>
      <c r="C87" s="1">
        <v>16103.61</v>
      </c>
      <c r="D87" s="1">
        <v>36500</v>
      </c>
      <c r="E87" s="1">
        <v>84675</v>
      </c>
    </row>
    <row r="88" spans="1:5" x14ac:dyDescent="0.2">
      <c r="B88" s="7" t="s">
        <v>33</v>
      </c>
      <c r="C88" s="7" t="s">
        <v>33</v>
      </c>
      <c r="D88" s="7" t="s">
        <v>33</v>
      </c>
      <c r="E88" s="7" t="s">
        <v>33</v>
      </c>
    </row>
    <row r="90" spans="1:5" x14ac:dyDescent="0.2">
      <c r="A90" s="6" t="s">
        <v>133</v>
      </c>
      <c r="B90" s="1">
        <v>38887.94</v>
      </c>
      <c r="C90" s="1">
        <v>67142.5</v>
      </c>
      <c r="D90" s="1">
        <v>89100</v>
      </c>
      <c r="E90" s="1">
        <v>230099</v>
      </c>
    </row>
    <row r="91" spans="1:5" x14ac:dyDescent="0.2">
      <c r="B91" s="7" t="s">
        <v>33</v>
      </c>
      <c r="C91" s="7" t="s">
        <v>33</v>
      </c>
      <c r="D91" s="7" t="s">
        <v>33</v>
      </c>
      <c r="E91" s="7" t="s">
        <v>33</v>
      </c>
    </row>
  </sheetData>
  <pageMargins left="0.75" right="0.75" top="0.40000000596046448" bottom="0.5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10</v>
      </c>
      <c r="B11" s="1">
        <v>372001.27</v>
      </c>
      <c r="C11" s="1">
        <v>1143291</v>
      </c>
      <c r="D11" s="1">
        <v>1152321</v>
      </c>
      <c r="E11" s="1">
        <v>4640638</v>
      </c>
    </row>
    <row r="12" spans="1:5" x14ac:dyDescent="0.2">
      <c r="A12" s="6" t="s">
        <v>11</v>
      </c>
      <c r="B12" s="1">
        <v>921.67</v>
      </c>
      <c r="C12" s="1">
        <v>921.67</v>
      </c>
      <c r="D12" s="1">
        <v>1245</v>
      </c>
      <c r="E12" s="1">
        <v>5000</v>
      </c>
    </row>
    <row r="13" spans="1:5" x14ac:dyDescent="0.2">
      <c r="A13" s="6" t="s">
        <v>12</v>
      </c>
      <c r="B13" s="1">
        <v>10405</v>
      </c>
      <c r="C13" s="1">
        <v>22550</v>
      </c>
      <c r="D13" s="1">
        <v>22205</v>
      </c>
      <c r="E13" s="1">
        <v>99180</v>
      </c>
    </row>
    <row r="14" spans="1:5" x14ac:dyDescent="0.2">
      <c r="A14" s="6" t="s">
        <v>13</v>
      </c>
      <c r="B14" s="1">
        <v>299.25</v>
      </c>
      <c r="C14" s="1">
        <v>897.75</v>
      </c>
      <c r="D14" s="1">
        <v>990</v>
      </c>
      <c r="E14" s="1">
        <v>4000</v>
      </c>
    </row>
    <row r="15" spans="1:5" x14ac:dyDescent="0.2">
      <c r="A15" s="6" t="s">
        <v>14</v>
      </c>
      <c r="B15" s="1">
        <v>35660.959999999999</v>
      </c>
      <c r="C15" s="1">
        <v>35717.21</v>
      </c>
      <c r="D15" s="1">
        <v>43500</v>
      </c>
      <c r="E15" s="1">
        <v>175000</v>
      </c>
    </row>
    <row r="16" spans="1:5" x14ac:dyDescent="0.2">
      <c r="B16" s="7" t="s">
        <v>15</v>
      </c>
      <c r="C16" s="7" t="s">
        <v>15</v>
      </c>
      <c r="D16" s="7" t="s">
        <v>15</v>
      </c>
      <c r="E16" s="7" t="s">
        <v>15</v>
      </c>
    </row>
    <row r="17" spans="1:5" x14ac:dyDescent="0.2">
      <c r="A17" s="6" t="s">
        <v>16</v>
      </c>
      <c r="B17" s="1">
        <f>SUM(B11:B15)</f>
        <v>419288.15</v>
      </c>
      <c r="C17" s="1">
        <f>SUM(C11:C15)</f>
        <v>1203377.6299999999</v>
      </c>
      <c r="D17" s="1">
        <f>SUM(D11:D15)</f>
        <v>1220261</v>
      </c>
      <c r="E17" s="1">
        <f>SUM(E11:E15)</f>
        <v>4923818</v>
      </c>
    </row>
    <row r="19" spans="1:5" x14ac:dyDescent="0.2">
      <c r="A19" s="6" t="s">
        <v>17</v>
      </c>
    </row>
    <row r="21" spans="1:5" x14ac:dyDescent="0.2">
      <c r="A21" s="6" t="s">
        <v>18</v>
      </c>
      <c r="B21" s="1">
        <v>70041.350000000006</v>
      </c>
      <c r="C21" s="1">
        <v>198548.33</v>
      </c>
      <c r="D21" s="1">
        <v>205501.26</v>
      </c>
      <c r="E21" s="1">
        <v>822005</v>
      </c>
    </row>
    <row r="22" spans="1:5" x14ac:dyDescent="0.2">
      <c r="A22" s="6" t="s">
        <v>19</v>
      </c>
      <c r="B22" s="1">
        <v>2</v>
      </c>
      <c r="C22" s="1">
        <v>47.6</v>
      </c>
      <c r="D22" s="1">
        <v>225</v>
      </c>
      <c r="E22" s="1">
        <v>800</v>
      </c>
    </row>
    <row r="23" spans="1:5" x14ac:dyDescent="0.2">
      <c r="A23" s="6" t="s">
        <v>20</v>
      </c>
      <c r="B23" s="1">
        <v>0</v>
      </c>
      <c r="C23" s="1">
        <v>0</v>
      </c>
      <c r="D23" s="1">
        <v>75</v>
      </c>
      <c r="E23" s="1">
        <v>300</v>
      </c>
    </row>
    <row r="24" spans="1:5" x14ac:dyDescent="0.2">
      <c r="A24" s="6" t="s">
        <v>21</v>
      </c>
      <c r="B24" s="1">
        <v>0</v>
      </c>
      <c r="C24" s="1">
        <v>1200</v>
      </c>
      <c r="D24" s="1">
        <v>0</v>
      </c>
      <c r="E24" s="1">
        <v>2750</v>
      </c>
    </row>
    <row r="25" spans="1:5" x14ac:dyDescent="0.2">
      <c r="A25" s="6" t="s">
        <v>22</v>
      </c>
      <c r="B25" s="1">
        <v>598.95000000000005</v>
      </c>
      <c r="C25" s="1">
        <v>1616.8</v>
      </c>
      <c r="D25" s="1">
        <v>1095</v>
      </c>
      <c r="E25" s="1">
        <v>4380</v>
      </c>
    </row>
    <row r="26" spans="1:5" x14ac:dyDescent="0.2">
      <c r="A26" s="6" t="s">
        <v>23</v>
      </c>
      <c r="B26" s="1">
        <v>3734.44</v>
      </c>
      <c r="C26" s="1">
        <v>9131.6200000000008</v>
      </c>
      <c r="D26" s="1">
        <v>11407.26</v>
      </c>
      <c r="E26" s="1">
        <v>45629</v>
      </c>
    </row>
    <row r="27" spans="1:5" x14ac:dyDescent="0.2">
      <c r="A27" s="6" t="s">
        <v>24</v>
      </c>
      <c r="B27" s="1">
        <v>360</v>
      </c>
      <c r="C27" s="1">
        <v>360</v>
      </c>
      <c r="D27" s="1">
        <v>0</v>
      </c>
      <c r="E27" s="1">
        <v>1079</v>
      </c>
    </row>
    <row r="28" spans="1:5" x14ac:dyDescent="0.2">
      <c r="A28" s="6" t="s">
        <v>25</v>
      </c>
      <c r="B28" s="1">
        <v>379.42</v>
      </c>
      <c r="C28" s="1">
        <v>819.5</v>
      </c>
      <c r="D28" s="1">
        <v>0</v>
      </c>
      <c r="E28" s="1">
        <v>0</v>
      </c>
    </row>
    <row r="29" spans="1:5" x14ac:dyDescent="0.2">
      <c r="A29" s="6" t="s">
        <v>12</v>
      </c>
      <c r="B29" s="1">
        <v>0</v>
      </c>
      <c r="C29" s="1">
        <v>0</v>
      </c>
      <c r="D29" s="1">
        <v>0</v>
      </c>
      <c r="E29" s="1">
        <v>18500</v>
      </c>
    </row>
    <row r="30" spans="1:5" x14ac:dyDescent="0.2">
      <c r="A30" s="6" t="s">
        <v>26</v>
      </c>
      <c r="B30" s="1">
        <v>1856.54</v>
      </c>
      <c r="C30" s="1">
        <v>7006.31</v>
      </c>
      <c r="D30" s="1">
        <v>3500.01</v>
      </c>
      <c r="E30" s="1">
        <v>14000</v>
      </c>
    </row>
    <row r="31" spans="1:5" x14ac:dyDescent="0.2">
      <c r="A31" s="6" t="s">
        <v>27</v>
      </c>
      <c r="B31" s="1">
        <v>0</v>
      </c>
      <c r="C31" s="1">
        <v>0</v>
      </c>
      <c r="D31" s="1">
        <v>0</v>
      </c>
      <c r="E31" s="1">
        <v>2000</v>
      </c>
    </row>
    <row r="32" spans="1:5" x14ac:dyDescent="0.2">
      <c r="A32" s="6" t="s">
        <v>28</v>
      </c>
      <c r="B32" s="1">
        <v>0</v>
      </c>
      <c r="C32" s="1">
        <v>0</v>
      </c>
      <c r="D32" s="1">
        <v>0</v>
      </c>
      <c r="E32" s="1">
        <v>3500</v>
      </c>
    </row>
    <row r="33" spans="1:5" x14ac:dyDescent="0.2">
      <c r="A33" s="6" t="s">
        <v>29</v>
      </c>
      <c r="B33" s="1">
        <v>37835.370000000003</v>
      </c>
      <c r="C33" s="1">
        <v>98978.46</v>
      </c>
      <c r="D33" s="1">
        <v>94505.25</v>
      </c>
      <c r="E33" s="1">
        <v>378021</v>
      </c>
    </row>
    <row r="34" spans="1:5" x14ac:dyDescent="0.2">
      <c r="B34" s="7" t="s">
        <v>15</v>
      </c>
      <c r="C34" s="7" t="s">
        <v>15</v>
      </c>
      <c r="D34" s="7" t="s">
        <v>15</v>
      </c>
      <c r="E34" s="7" t="s">
        <v>15</v>
      </c>
    </row>
    <row r="35" spans="1:5" x14ac:dyDescent="0.2">
      <c r="A35" s="6" t="s">
        <v>30</v>
      </c>
      <c r="B35" s="1">
        <f>SUM(B21:B33)</f>
        <v>114808.07</v>
      </c>
      <c r="C35" s="1">
        <f>SUM(C21:C33)</f>
        <v>317708.62</v>
      </c>
      <c r="D35" s="1">
        <f>SUM(D21:D33)</f>
        <v>316308.78000000003</v>
      </c>
      <c r="E35" s="1">
        <f>SUM(E21:E33)</f>
        <v>1292964</v>
      </c>
    </row>
    <row r="36" spans="1:5" x14ac:dyDescent="0.2">
      <c r="B36" s="7" t="s">
        <v>15</v>
      </c>
      <c r="C36" s="7" t="s">
        <v>15</v>
      </c>
      <c r="D36" s="7" t="s">
        <v>15</v>
      </c>
      <c r="E36" s="7" t="s">
        <v>15</v>
      </c>
    </row>
    <row r="37" spans="1:5" x14ac:dyDescent="0.2">
      <c r="A37" s="6" t="s">
        <v>31</v>
      </c>
      <c r="B37" s="1">
        <f>B17-B35</f>
        <v>304480.08</v>
      </c>
      <c r="C37" s="1">
        <f>C17-C35</f>
        <v>885669.00999999989</v>
      </c>
      <c r="D37" s="1">
        <f>D17-D35</f>
        <v>903952.22</v>
      </c>
      <c r="E37" s="1">
        <f>E17-E35</f>
        <v>3630854</v>
      </c>
    </row>
    <row r="39" spans="1:5" x14ac:dyDescent="0.2">
      <c r="B39" s="7" t="s">
        <v>15</v>
      </c>
      <c r="C39" s="7" t="s">
        <v>15</v>
      </c>
      <c r="D39" s="7" t="s">
        <v>15</v>
      </c>
      <c r="E39" s="7" t="s">
        <v>15</v>
      </c>
    </row>
    <row r="40" spans="1:5" x14ac:dyDescent="0.2">
      <c r="A40" s="6" t="s">
        <v>32</v>
      </c>
      <c r="B40" s="1">
        <f>B37</f>
        <v>304480.08</v>
      </c>
      <c r="C40" s="1">
        <f>C37</f>
        <v>885669.00999999989</v>
      </c>
      <c r="D40" s="1">
        <f>D37</f>
        <v>903952.22</v>
      </c>
      <c r="E40" s="1">
        <f>E37</f>
        <v>3630854</v>
      </c>
    </row>
    <row r="41" spans="1:5" x14ac:dyDescent="0.2">
      <c r="B41" s="7" t="s">
        <v>33</v>
      </c>
      <c r="C41" s="7" t="s">
        <v>33</v>
      </c>
      <c r="D41" s="7" t="s">
        <v>33</v>
      </c>
      <c r="E41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34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35</v>
      </c>
      <c r="B11" s="1">
        <v>33710.58</v>
      </c>
      <c r="C11" s="1">
        <v>44420.98</v>
      </c>
      <c r="D11" s="1">
        <v>47000</v>
      </c>
      <c r="E11" s="1">
        <v>401100</v>
      </c>
    </row>
    <row r="12" spans="1:5" x14ac:dyDescent="0.2">
      <c r="A12" s="6" t="s">
        <v>36</v>
      </c>
      <c r="B12" s="1">
        <v>16350</v>
      </c>
      <c r="C12" s="1">
        <v>38812.53</v>
      </c>
      <c r="D12" s="1">
        <v>28300</v>
      </c>
      <c r="E12" s="1">
        <v>154500</v>
      </c>
    </row>
    <row r="13" spans="1:5" x14ac:dyDescent="0.2">
      <c r="B13" s="7" t="s">
        <v>15</v>
      </c>
      <c r="C13" s="7" t="s">
        <v>15</v>
      </c>
      <c r="D13" s="7" t="s">
        <v>15</v>
      </c>
      <c r="E13" s="7" t="s">
        <v>15</v>
      </c>
    </row>
    <row r="14" spans="1:5" x14ac:dyDescent="0.2">
      <c r="A14" s="6" t="s">
        <v>16</v>
      </c>
      <c r="B14" s="1">
        <f>SUM(B11:B12)</f>
        <v>50060.58</v>
      </c>
      <c r="C14" s="1">
        <f>SUM(C11:C12)</f>
        <v>83233.510000000009</v>
      </c>
      <c r="D14" s="1">
        <f>SUM(D11:D12)</f>
        <v>75300</v>
      </c>
      <c r="E14" s="1">
        <f>SUM(E11:E12)</f>
        <v>555600</v>
      </c>
    </row>
    <row r="16" spans="1:5" x14ac:dyDescent="0.2">
      <c r="A16" s="6" t="s">
        <v>17</v>
      </c>
    </row>
    <row r="18" spans="1:5" x14ac:dyDescent="0.2">
      <c r="A18" s="6" t="s">
        <v>18</v>
      </c>
      <c r="B18" s="1">
        <v>15518.67</v>
      </c>
      <c r="C18" s="1">
        <v>44915.51</v>
      </c>
      <c r="D18" s="1">
        <v>46037.760000000002</v>
      </c>
      <c r="E18" s="1">
        <v>184151</v>
      </c>
    </row>
    <row r="19" spans="1:5" x14ac:dyDescent="0.2">
      <c r="A19" s="6" t="s">
        <v>19</v>
      </c>
      <c r="B19" s="1">
        <v>782.7</v>
      </c>
      <c r="C19" s="1">
        <v>12004.84</v>
      </c>
      <c r="D19" s="1">
        <v>14000</v>
      </c>
      <c r="E19" s="1">
        <v>70000</v>
      </c>
    </row>
    <row r="20" spans="1:5" x14ac:dyDescent="0.2">
      <c r="A20" s="6" t="s">
        <v>20</v>
      </c>
      <c r="B20" s="1">
        <v>212.06</v>
      </c>
      <c r="C20" s="1">
        <v>322.26</v>
      </c>
      <c r="D20" s="1">
        <v>340</v>
      </c>
      <c r="E20" s="1">
        <v>1700</v>
      </c>
    </row>
    <row r="21" spans="1:5" x14ac:dyDescent="0.2">
      <c r="A21" s="6" t="s">
        <v>21</v>
      </c>
      <c r="B21" s="1">
        <v>9129.9</v>
      </c>
      <c r="C21" s="1">
        <v>17779.55</v>
      </c>
      <c r="D21" s="1">
        <v>20000</v>
      </c>
      <c r="E21" s="1">
        <v>105000</v>
      </c>
    </row>
    <row r="22" spans="1:5" x14ac:dyDescent="0.2">
      <c r="A22" s="6" t="s">
        <v>22</v>
      </c>
      <c r="B22" s="1">
        <v>94</v>
      </c>
      <c r="C22" s="1">
        <v>282</v>
      </c>
      <c r="D22" s="1">
        <v>135</v>
      </c>
      <c r="E22" s="1">
        <v>540</v>
      </c>
    </row>
    <row r="23" spans="1:5" x14ac:dyDescent="0.2">
      <c r="A23" s="6" t="s">
        <v>37</v>
      </c>
      <c r="B23" s="1">
        <v>1566.16</v>
      </c>
      <c r="C23" s="1">
        <v>4425.78</v>
      </c>
      <c r="D23" s="1">
        <v>4656</v>
      </c>
      <c r="E23" s="1">
        <v>18624</v>
      </c>
    </row>
    <row r="24" spans="1:5" x14ac:dyDescent="0.2">
      <c r="A24" s="6" t="s">
        <v>23</v>
      </c>
      <c r="B24" s="1">
        <v>395.85</v>
      </c>
      <c r="C24" s="1">
        <v>1185.93</v>
      </c>
      <c r="D24" s="1">
        <v>1185.24</v>
      </c>
      <c r="E24" s="1">
        <v>4741</v>
      </c>
    </row>
    <row r="25" spans="1:5" x14ac:dyDescent="0.2">
      <c r="A25" s="6" t="s">
        <v>25</v>
      </c>
      <c r="B25" s="1">
        <v>850.92</v>
      </c>
      <c r="C25" s="1">
        <v>850.92</v>
      </c>
      <c r="D25" s="1">
        <v>500</v>
      </c>
      <c r="E25" s="1">
        <v>1000</v>
      </c>
    </row>
    <row r="26" spans="1:5" x14ac:dyDescent="0.2">
      <c r="A26" s="6" t="s">
        <v>38</v>
      </c>
      <c r="B26" s="1">
        <v>5905</v>
      </c>
      <c r="C26" s="1">
        <v>11335</v>
      </c>
      <c r="D26" s="1">
        <v>12200</v>
      </c>
      <c r="E26" s="1">
        <v>61000</v>
      </c>
    </row>
    <row r="27" spans="1:5" x14ac:dyDescent="0.2">
      <c r="A27" s="6" t="s">
        <v>39</v>
      </c>
      <c r="B27" s="1">
        <v>10401.719999999999</v>
      </c>
      <c r="C27" s="1">
        <v>17256.650000000001</v>
      </c>
      <c r="D27" s="1">
        <v>23000</v>
      </c>
      <c r="E27" s="1">
        <v>112476</v>
      </c>
    </row>
    <row r="28" spans="1:5" x14ac:dyDescent="0.2">
      <c r="A28" s="6" t="s">
        <v>40</v>
      </c>
      <c r="B28" s="1">
        <v>5000</v>
      </c>
      <c r="C28" s="1">
        <v>15000</v>
      </c>
      <c r="D28" s="1">
        <v>15000</v>
      </c>
      <c r="E28" s="1">
        <v>60000</v>
      </c>
    </row>
    <row r="29" spans="1:5" x14ac:dyDescent="0.2">
      <c r="A29" s="6" t="s">
        <v>29</v>
      </c>
      <c r="B29" s="1">
        <v>9279</v>
      </c>
      <c r="C29" s="1">
        <v>24569.05</v>
      </c>
      <c r="D29" s="1">
        <v>24086.76</v>
      </c>
      <c r="E29" s="1">
        <v>96347</v>
      </c>
    </row>
    <row r="30" spans="1:5" x14ac:dyDescent="0.2">
      <c r="B30" s="7" t="s">
        <v>15</v>
      </c>
      <c r="C30" s="7" t="s">
        <v>15</v>
      </c>
      <c r="D30" s="7" t="s">
        <v>15</v>
      </c>
      <c r="E30" s="7" t="s">
        <v>15</v>
      </c>
    </row>
    <row r="31" spans="1:5" x14ac:dyDescent="0.2">
      <c r="A31" s="6" t="s">
        <v>30</v>
      </c>
      <c r="B31" s="1">
        <f>SUM(B18:B29)</f>
        <v>59135.979999999996</v>
      </c>
      <c r="C31" s="1">
        <f>SUM(C18:C29)</f>
        <v>149927.49</v>
      </c>
      <c r="D31" s="1">
        <f>SUM(D18:D29)</f>
        <v>161140.76</v>
      </c>
      <c r="E31" s="1">
        <f>SUM(E18:E29)</f>
        <v>715579</v>
      </c>
    </row>
    <row r="32" spans="1:5" x14ac:dyDescent="0.2">
      <c r="B32" s="7" t="s">
        <v>15</v>
      </c>
      <c r="C32" s="7" t="s">
        <v>15</v>
      </c>
      <c r="D32" s="7" t="s">
        <v>15</v>
      </c>
      <c r="E32" s="7" t="s">
        <v>15</v>
      </c>
    </row>
    <row r="33" spans="1:5" x14ac:dyDescent="0.2">
      <c r="A33" s="6" t="s">
        <v>31</v>
      </c>
      <c r="B33" s="1">
        <f>B14-B31</f>
        <v>-9075.3999999999942</v>
      </c>
      <c r="C33" s="1">
        <f>C14-C31</f>
        <v>-66693.979999999981</v>
      </c>
      <c r="D33" s="1">
        <f>D14-D31</f>
        <v>-85840.760000000009</v>
      </c>
      <c r="E33" s="1">
        <f>E14-E31</f>
        <v>-159979</v>
      </c>
    </row>
    <row r="35" spans="1:5" x14ac:dyDescent="0.2">
      <c r="B35" s="7" t="s">
        <v>15</v>
      </c>
      <c r="C35" s="7" t="s">
        <v>15</v>
      </c>
      <c r="D35" s="7" t="s">
        <v>15</v>
      </c>
      <c r="E35" s="7" t="s">
        <v>15</v>
      </c>
    </row>
    <row r="36" spans="1:5" x14ac:dyDescent="0.2">
      <c r="A36" s="6" t="s">
        <v>32</v>
      </c>
      <c r="B36" s="1">
        <f>B33</f>
        <v>-9075.3999999999942</v>
      </c>
      <c r="C36" s="1">
        <f>C33</f>
        <v>-66693.979999999981</v>
      </c>
      <c r="D36" s="1">
        <f>D33</f>
        <v>-85840.760000000009</v>
      </c>
      <c r="E36" s="1">
        <f>E33</f>
        <v>-159979</v>
      </c>
    </row>
    <row r="37" spans="1:5" x14ac:dyDescent="0.2">
      <c r="B37" s="7" t="s">
        <v>33</v>
      </c>
      <c r="C37" s="7" t="s">
        <v>33</v>
      </c>
      <c r="D37" s="7" t="s">
        <v>33</v>
      </c>
      <c r="E37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41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42</v>
      </c>
      <c r="B11" s="1">
        <v>7106</v>
      </c>
      <c r="C11" s="1">
        <v>293863.28000000003</v>
      </c>
      <c r="D11" s="1">
        <v>299070</v>
      </c>
      <c r="E11" s="1">
        <v>299070</v>
      </c>
    </row>
    <row r="12" spans="1:5" x14ac:dyDescent="0.2">
      <c r="A12" s="6" t="s">
        <v>43</v>
      </c>
      <c r="B12" s="1">
        <v>20000</v>
      </c>
      <c r="C12" s="1">
        <v>67000</v>
      </c>
      <c r="D12" s="1">
        <v>67300</v>
      </c>
      <c r="E12" s="1">
        <v>67300</v>
      </c>
    </row>
    <row r="13" spans="1:5" x14ac:dyDescent="0.2">
      <c r="B13" s="7" t="s">
        <v>15</v>
      </c>
      <c r="C13" s="7" t="s">
        <v>15</v>
      </c>
      <c r="D13" s="7" t="s">
        <v>15</v>
      </c>
      <c r="E13" s="7" t="s">
        <v>15</v>
      </c>
    </row>
    <row r="14" spans="1:5" x14ac:dyDescent="0.2">
      <c r="A14" s="6" t="s">
        <v>16</v>
      </c>
      <c r="B14" s="1">
        <f>SUM(B11:B12)</f>
        <v>27106</v>
      </c>
      <c r="C14" s="1">
        <f>SUM(C11:C12)</f>
        <v>360863.28</v>
      </c>
      <c r="D14" s="1">
        <f>SUM(D11:D12)</f>
        <v>366370</v>
      </c>
      <c r="E14" s="1">
        <f>SUM(E11:E12)</f>
        <v>366370</v>
      </c>
    </row>
    <row r="16" spans="1:5" x14ac:dyDescent="0.2">
      <c r="A16" s="6" t="s">
        <v>17</v>
      </c>
    </row>
    <row r="18" spans="1:5" x14ac:dyDescent="0.2">
      <c r="A18" s="6" t="s">
        <v>18</v>
      </c>
      <c r="B18" s="1">
        <v>2154.9899999999998</v>
      </c>
      <c r="C18" s="1">
        <v>33300.04</v>
      </c>
      <c r="D18" s="1">
        <v>30162.240000000002</v>
      </c>
      <c r="E18" s="1">
        <v>120649</v>
      </c>
    </row>
    <row r="19" spans="1:5" x14ac:dyDescent="0.2">
      <c r="A19" s="6" t="s">
        <v>20</v>
      </c>
      <c r="B19" s="1">
        <v>0</v>
      </c>
      <c r="C19" s="1">
        <v>1051.33</v>
      </c>
      <c r="D19" s="1">
        <v>1129</v>
      </c>
      <c r="E19" s="1">
        <v>1129</v>
      </c>
    </row>
    <row r="20" spans="1:5" x14ac:dyDescent="0.2">
      <c r="A20" s="6" t="s">
        <v>21</v>
      </c>
      <c r="B20" s="1">
        <v>0</v>
      </c>
      <c r="C20" s="1">
        <v>1080</v>
      </c>
      <c r="D20" s="1">
        <v>1500</v>
      </c>
      <c r="E20" s="1">
        <v>1500</v>
      </c>
    </row>
    <row r="21" spans="1:5" x14ac:dyDescent="0.2">
      <c r="A21" s="6" t="s">
        <v>25</v>
      </c>
      <c r="B21" s="1">
        <v>38.01</v>
      </c>
      <c r="C21" s="1">
        <v>3193.32</v>
      </c>
      <c r="D21" s="1">
        <v>5000</v>
      </c>
      <c r="E21" s="1">
        <v>5000</v>
      </c>
    </row>
    <row r="22" spans="1:5" x14ac:dyDescent="0.2">
      <c r="A22" s="6" t="s">
        <v>44</v>
      </c>
      <c r="B22" s="1">
        <v>40327.379999999997</v>
      </c>
      <c r="C22" s="1">
        <v>40327.379999999997</v>
      </c>
      <c r="D22" s="1">
        <v>50559</v>
      </c>
      <c r="E22" s="1">
        <v>50559</v>
      </c>
    </row>
    <row r="23" spans="1:5" x14ac:dyDescent="0.2">
      <c r="A23" s="6" t="s">
        <v>45</v>
      </c>
      <c r="B23" s="1">
        <v>1039.1500000000001</v>
      </c>
      <c r="C23" s="1">
        <v>8989.15</v>
      </c>
      <c r="D23" s="1">
        <v>11000</v>
      </c>
      <c r="E23" s="1">
        <v>11000</v>
      </c>
    </row>
    <row r="24" spans="1:5" x14ac:dyDescent="0.2">
      <c r="A24" s="6" t="s">
        <v>46</v>
      </c>
      <c r="B24" s="1">
        <v>756.38</v>
      </c>
      <c r="C24" s="1">
        <v>3154.38</v>
      </c>
      <c r="D24" s="1">
        <v>1000</v>
      </c>
      <c r="E24" s="1">
        <v>1000</v>
      </c>
    </row>
    <row r="25" spans="1:5" x14ac:dyDescent="0.2">
      <c r="A25" s="6" t="s">
        <v>47</v>
      </c>
      <c r="B25" s="1">
        <v>46856.33</v>
      </c>
      <c r="C25" s="1">
        <v>118524.93</v>
      </c>
      <c r="D25" s="1">
        <v>111828</v>
      </c>
      <c r="E25" s="1">
        <v>111828</v>
      </c>
    </row>
    <row r="26" spans="1:5" x14ac:dyDescent="0.2">
      <c r="A26" s="6" t="s">
        <v>48</v>
      </c>
      <c r="B26" s="1">
        <v>0</v>
      </c>
      <c r="C26" s="1">
        <v>0</v>
      </c>
      <c r="D26" s="1">
        <v>1192</v>
      </c>
      <c r="E26" s="1">
        <v>1192</v>
      </c>
    </row>
    <row r="27" spans="1:5" x14ac:dyDescent="0.2">
      <c r="A27" s="6" t="s">
        <v>49</v>
      </c>
      <c r="B27" s="1">
        <v>3255.29</v>
      </c>
      <c r="C27" s="1">
        <v>3535.16</v>
      </c>
      <c r="D27" s="1">
        <v>4341</v>
      </c>
      <c r="E27" s="1">
        <v>4341</v>
      </c>
    </row>
    <row r="28" spans="1:5" x14ac:dyDescent="0.2">
      <c r="A28" s="6" t="s">
        <v>50</v>
      </c>
      <c r="B28" s="1">
        <v>0</v>
      </c>
      <c r="C28" s="1">
        <v>1532.43</v>
      </c>
      <c r="D28" s="1">
        <v>1400</v>
      </c>
      <c r="E28" s="1">
        <v>1400</v>
      </c>
    </row>
    <row r="29" spans="1:5" x14ac:dyDescent="0.2">
      <c r="A29" s="6" t="s">
        <v>39</v>
      </c>
      <c r="B29" s="1">
        <v>800</v>
      </c>
      <c r="C29" s="1">
        <v>13600</v>
      </c>
      <c r="D29" s="1">
        <v>10000</v>
      </c>
      <c r="E29" s="1">
        <v>10000</v>
      </c>
    </row>
    <row r="30" spans="1:5" x14ac:dyDescent="0.2">
      <c r="A30" s="6" t="s">
        <v>51</v>
      </c>
      <c r="B30" s="1">
        <v>586.97</v>
      </c>
      <c r="C30" s="1">
        <v>3320.18</v>
      </c>
      <c r="D30" s="1">
        <v>3087</v>
      </c>
      <c r="E30" s="1">
        <v>3087</v>
      </c>
    </row>
    <row r="31" spans="1:5" x14ac:dyDescent="0.2">
      <c r="A31" s="6" t="s">
        <v>29</v>
      </c>
      <c r="B31" s="1">
        <v>1464.1</v>
      </c>
      <c r="C31" s="1">
        <v>20317.669999999998</v>
      </c>
      <c r="D31" s="1">
        <v>19607.759999999998</v>
      </c>
      <c r="E31" s="1">
        <v>78431</v>
      </c>
    </row>
    <row r="32" spans="1:5" x14ac:dyDescent="0.2">
      <c r="B32" s="7" t="s">
        <v>15</v>
      </c>
      <c r="C32" s="7" t="s">
        <v>15</v>
      </c>
      <c r="D32" s="7" t="s">
        <v>15</v>
      </c>
      <c r="E32" s="7" t="s">
        <v>15</v>
      </c>
    </row>
    <row r="33" spans="1:5" x14ac:dyDescent="0.2">
      <c r="A33" s="6" t="s">
        <v>30</v>
      </c>
      <c r="B33" s="1">
        <f>SUM(B18:B31)</f>
        <v>97278.599999999991</v>
      </c>
      <c r="C33" s="1">
        <f>SUM(C18:C31)</f>
        <v>251925.96999999997</v>
      </c>
      <c r="D33" s="1">
        <f>SUM(D18:D31)</f>
        <v>251806</v>
      </c>
      <c r="E33" s="1">
        <f>SUM(E18:E31)</f>
        <v>401116</v>
      </c>
    </row>
    <row r="34" spans="1:5" x14ac:dyDescent="0.2">
      <c r="B34" s="7" t="s">
        <v>15</v>
      </c>
      <c r="C34" s="7" t="s">
        <v>15</v>
      </c>
      <c r="D34" s="7" t="s">
        <v>15</v>
      </c>
      <c r="E34" s="7" t="s">
        <v>15</v>
      </c>
    </row>
    <row r="35" spans="1:5" x14ac:dyDescent="0.2">
      <c r="A35" s="6" t="s">
        <v>31</v>
      </c>
      <c r="B35" s="1">
        <f>B14-B33</f>
        <v>-70172.599999999991</v>
      </c>
      <c r="C35" s="1">
        <f>C14-C33</f>
        <v>108937.31000000006</v>
      </c>
      <c r="D35" s="1">
        <f>D14-D33</f>
        <v>114564</v>
      </c>
      <c r="E35" s="1">
        <f>E14-E33</f>
        <v>-34746</v>
      </c>
    </row>
    <row r="37" spans="1:5" x14ac:dyDescent="0.2">
      <c r="B37" s="7" t="s">
        <v>15</v>
      </c>
      <c r="C37" s="7" t="s">
        <v>15</v>
      </c>
      <c r="D37" s="7" t="s">
        <v>15</v>
      </c>
      <c r="E37" s="7" t="s">
        <v>15</v>
      </c>
    </row>
    <row r="38" spans="1:5" x14ac:dyDescent="0.2">
      <c r="A38" s="6" t="s">
        <v>32</v>
      </c>
      <c r="B38" s="1">
        <f>B35</f>
        <v>-70172.599999999991</v>
      </c>
      <c r="C38" s="1">
        <f>C35</f>
        <v>108937.31000000006</v>
      </c>
      <c r="D38" s="1">
        <f>D35</f>
        <v>114564</v>
      </c>
      <c r="E38" s="1">
        <f>E35</f>
        <v>-34746</v>
      </c>
    </row>
    <row r="39" spans="1:5" x14ac:dyDescent="0.2">
      <c r="B39" s="7" t="s">
        <v>33</v>
      </c>
      <c r="C39" s="7" t="s">
        <v>33</v>
      </c>
      <c r="D39" s="7" t="s">
        <v>33</v>
      </c>
      <c r="E39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pane ySplit="8" topLeftCell="A9" activePane="bottomLeft" state="frozenSplit"/>
      <selection pane="bottomLeft" activeCell="A18" activeCellId="1" sqref="A1 A18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43</v>
      </c>
      <c r="B11" s="1">
        <v>0</v>
      </c>
      <c r="C11" s="1">
        <v>0</v>
      </c>
      <c r="D11" s="1">
        <v>10000</v>
      </c>
      <c r="E11" s="1">
        <v>10000</v>
      </c>
    </row>
    <row r="12" spans="1:5" x14ac:dyDescent="0.2">
      <c r="A12" s="6" t="s">
        <v>53</v>
      </c>
      <c r="B12" s="1">
        <v>30190</v>
      </c>
      <c r="C12" s="1">
        <v>40760</v>
      </c>
      <c r="D12" s="1">
        <v>43375</v>
      </c>
      <c r="E12" s="1">
        <v>85775</v>
      </c>
    </row>
    <row r="13" spans="1:5" x14ac:dyDescent="0.2">
      <c r="B13" s="7" t="s">
        <v>15</v>
      </c>
      <c r="C13" s="7" t="s">
        <v>15</v>
      </c>
      <c r="D13" s="7" t="s">
        <v>15</v>
      </c>
      <c r="E13" s="7" t="s">
        <v>15</v>
      </c>
    </row>
    <row r="14" spans="1:5" x14ac:dyDescent="0.2">
      <c r="A14" s="6" t="s">
        <v>16</v>
      </c>
      <c r="B14" s="1">
        <f>SUM(B11:B12)</f>
        <v>30190</v>
      </c>
      <c r="C14" s="1">
        <f>SUM(C11:C12)</f>
        <v>40760</v>
      </c>
      <c r="D14" s="1">
        <f>SUM(D11:D12)</f>
        <v>53375</v>
      </c>
      <c r="E14" s="1">
        <f>SUM(E11:E12)</f>
        <v>95775</v>
      </c>
    </row>
    <row r="16" spans="1:5" x14ac:dyDescent="0.2">
      <c r="A16" s="6" t="s">
        <v>17</v>
      </c>
    </row>
    <row r="18" spans="1:5" x14ac:dyDescent="0.2">
      <c r="A18" s="6" t="s">
        <v>18</v>
      </c>
      <c r="B18" s="1">
        <v>12021.61</v>
      </c>
      <c r="C18" s="1">
        <v>36172.910000000003</v>
      </c>
      <c r="D18" s="1">
        <v>35952</v>
      </c>
      <c r="E18" s="1">
        <v>143808</v>
      </c>
    </row>
    <row r="19" spans="1:5" x14ac:dyDescent="0.2">
      <c r="A19" s="6" t="s">
        <v>20</v>
      </c>
      <c r="B19" s="1">
        <v>0</v>
      </c>
      <c r="C19" s="1">
        <v>8.83</v>
      </c>
      <c r="D19" s="1">
        <v>0</v>
      </c>
      <c r="E19" s="1">
        <v>6000</v>
      </c>
    </row>
    <row r="20" spans="1:5" x14ac:dyDescent="0.2">
      <c r="A20" s="6" t="s">
        <v>21</v>
      </c>
      <c r="B20" s="1">
        <v>0</v>
      </c>
      <c r="C20" s="1">
        <v>0</v>
      </c>
      <c r="D20" s="1">
        <v>1400</v>
      </c>
      <c r="E20" s="1">
        <v>1400</v>
      </c>
    </row>
    <row r="21" spans="1:5" x14ac:dyDescent="0.2">
      <c r="A21" s="6" t="s">
        <v>22</v>
      </c>
      <c r="B21" s="1">
        <v>94</v>
      </c>
      <c r="C21" s="1">
        <v>282</v>
      </c>
      <c r="D21" s="1">
        <v>135</v>
      </c>
      <c r="E21" s="1">
        <v>540</v>
      </c>
    </row>
    <row r="22" spans="1:5" x14ac:dyDescent="0.2">
      <c r="A22" s="6" t="s">
        <v>23</v>
      </c>
      <c r="B22" s="1">
        <v>395.85</v>
      </c>
      <c r="C22" s="1">
        <v>1185.93</v>
      </c>
      <c r="D22" s="1">
        <v>1185.24</v>
      </c>
      <c r="E22" s="1">
        <v>4741</v>
      </c>
    </row>
    <row r="23" spans="1:5" x14ac:dyDescent="0.2">
      <c r="A23" s="6" t="s">
        <v>24</v>
      </c>
      <c r="B23" s="1">
        <v>0</v>
      </c>
      <c r="C23" s="1">
        <v>0</v>
      </c>
      <c r="D23" s="1">
        <v>0</v>
      </c>
      <c r="E23" s="1">
        <v>454</v>
      </c>
    </row>
    <row r="24" spans="1:5" x14ac:dyDescent="0.2">
      <c r="A24" s="6" t="s">
        <v>54</v>
      </c>
      <c r="B24" s="1">
        <v>12251.04</v>
      </c>
      <c r="C24" s="1">
        <v>12251.04</v>
      </c>
      <c r="D24" s="1">
        <v>10000</v>
      </c>
      <c r="E24" s="1">
        <v>10000</v>
      </c>
    </row>
    <row r="25" spans="1:5" x14ac:dyDescent="0.2">
      <c r="A25" s="6" t="s">
        <v>55</v>
      </c>
      <c r="B25" s="1">
        <v>1449.02</v>
      </c>
      <c r="C25" s="1">
        <v>1449.02</v>
      </c>
      <c r="D25" s="1">
        <v>2000</v>
      </c>
      <c r="E25" s="1">
        <v>40000</v>
      </c>
    </row>
    <row r="26" spans="1:5" x14ac:dyDescent="0.2">
      <c r="A26" s="6" t="s">
        <v>29</v>
      </c>
      <c r="B26" s="1">
        <v>6860.62</v>
      </c>
      <c r="C26" s="1">
        <v>18994.82</v>
      </c>
      <c r="D26" s="1">
        <v>17865.990000000002</v>
      </c>
      <c r="E26" s="1">
        <v>71464</v>
      </c>
    </row>
    <row r="27" spans="1:5" x14ac:dyDescent="0.2">
      <c r="B27" s="7" t="s">
        <v>15</v>
      </c>
      <c r="C27" s="7" t="s">
        <v>15</v>
      </c>
      <c r="D27" s="7" t="s">
        <v>15</v>
      </c>
      <c r="E27" s="7" t="s">
        <v>15</v>
      </c>
    </row>
    <row r="28" spans="1:5" x14ac:dyDescent="0.2">
      <c r="A28" s="6" t="s">
        <v>30</v>
      </c>
      <c r="B28" s="1">
        <f>SUM(B18:B26)</f>
        <v>33072.14</v>
      </c>
      <c r="C28" s="1">
        <f>SUM(C18:C26)</f>
        <v>70344.55</v>
      </c>
      <c r="D28" s="1">
        <f>SUM(D18:D26)</f>
        <v>68538.23</v>
      </c>
      <c r="E28" s="1">
        <f>SUM(E18:E26)</f>
        <v>278407</v>
      </c>
    </row>
    <row r="29" spans="1:5" x14ac:dyDescent="0.2">
      <c r="B29" s="7" t="s">
        <v>15</v>
      </c>
      <c r="C29" s="7" t="s">
        <v>15</v>
      </c>
      <c r="D29" s="7" t="s">
        <v>15</v>
      </c>
      <c r="E29" s="7" t="s">
        <v>15</v>
      </c>
    </row>
    <row r="30" spans="1:5" x14ac:dyDescent="0.2">
      <c r="A30" s="6" t="s">
        <v>31</v>
      </c>
      <c r="B30" s="1">
        <f>B14-B28</f>
        <v>-2882.1399999999994</v>
      </c>
      <c r="C30" s="1">
        <f>C14-C28</f>
        <v>-29584.550000000003</v>
      </c>
      <c r="D30" s="1">
        <f>D14-D28</f>
        <v>-15163.229999999996</v>
      </c>
      <c r="E30" s="1">
        <f>E14-E28</f>
        <v>-182632</v>
      </c>
    </row>
    <row r="32" spans="1:5" x14ac:dyDescent="0.2">
      <c r="B32" s="7" t="s">
        <v>15</v>
      </c>
      <c r="C32" s="7" t="s">
        <v>15</v>
      </c>
      <c r="D32" s="7" t="s">
        <v>15</v>
      </c>
      <c r="E32" s="7" t="s">
        <v>15</v>
      </c>
    </row>
    <row r="33" spans="1:5" x14ac:dyDescent="0.2">
      <c r="A33" s="6" t="s">
        <v>32</v>
      </c>
      <c r="B33" s="1">
        <f>B30</f>
        <v>-2882.1399999999994</v>
      </c>
      <c r="C33" s="1">
        <f>C30</f>
        <v>-29584.550000000003</v>
      </c>
      <c r="D33" s="1">
        <f>D30</f>
        <v>-15163.229999999996</v>
      </c>
      <c r="E33" s="1">
        <f>E30</f>
        <v>-182632</v>
      </c>
    </row>
    <row r="34" spans="1:5" x14ac:dyDescent="0.2">
      <c r="B34" s="7" t="s">
        <v>33</v>
      </c>
      <c r="C34" s="7" t="s">
        <v>33</v>
      </c>
      <c r="D34" s="7" t="s">
        <v>33</v>
      </c>
      <c r="E34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pane ySplit="8" topLeftCell="A9" activePane="bottomLeft" state="frozenSplit"/>
      <selection pane="bottomLeft" activeCell="A18" activeCellId="1" sqref="A1 A18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56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15</v>
      </c>
      <c r="C11" s="7" t="s">
        <v>15</v>
      </c>
      <c r="D11" s="7" t="s">
        <v>15</v>
      </c>
      <c r="E11" s="7" t="s">
        <v>15</v>
      </c>
    </row>
    <row r="13" spans="1:5" x14ac:dyDescent="0.2">
      <c r="A13" s="6" t="s">
        <v>17</v>
      </c>
    </row>
    <row r="15" spans="1:5" x14ac:dyDescent="0.2">
      <c r="A15" s="6" t="s">
        <v>18</v>
      </c>
      <c r="B15" s="1">
        <v>22884.1</v>
      </c>
      <c r="C15" s="1">
        <v>68611.08</v>
      </c>
      <c r="D15" s="1">
        <v>65816.759999999995</v>
      </c>
      <c r="E15" s="1">
        <v>263267</v>
      </c>
    </row>
    <row r="16" spans="1:5" x14ac:dyDescent="0.2">
      <c r="A16" s="6" t="s">
        <v>20</v>
      </c>
      <c r="B16" s="1">
        <v>0</v>
      </c>
      <c r="C16" s="1">
        <v>0</v>
      </c>
      <c r="D16" s="1">
        <v>50</v>
      </c>
      <c r="E16" s="1">
        <v>100</v>
      </c>
    </row>
    <row r="17" spans="1:5" x14ac:dyDescent="0.2">
      <c r="A17" s="6" t="s">
        <v>21</v>
      </c>
      <c r="B17" s="1">
        <v>66.489999999999995</v>
      </c>
      <c r="C17" s="1">
        <v>66.489999999999995</v>
      </c>
      <c r="D17" s="1">
        <v>0</v>
      </c>
      <c r="E17" s="1">
        <v>5000</v>
      </c>
    </row>
    <row r="18" spans="1:5" x14ac:dyDescent="0.2">
      <c r="A18" s="6" t="s">
        <v>22</v>
      </c>
      <c r="B18" s="1">
        <v>94</v>
      </c>
      <c r="C18" s="1">
        <v>282</v>
      </c>
      <c r="D18" s="1">
        <v>135</v>
      </c>
      <c r="E18" s="1">
        <v>540</v>
      </c>
    </row>
    <row r="19" spans="1:5" x14ac:dyDescent="0.2">
      <c r="A19" s="6" t="s">
        <v>23</v>
      </c>
      <c r="B19" s="1">
        <v>395.85</v>
      </c>
      <c r="C19" s="1">
        <v>1185.93</v>
      </c>
      <c r="D19" s="1">
        <v>1185.24</v>
      </c>
      <c r="E19" s="1">
        <v>4741</v>
      </c>
    </row>
    <row r="20" spans="1:5" x14ac:dyDescent="0.2">
      <c r="A20" s="6" t="s">
        <v>57</v>
      </c>
      <c r="B20" s="1">
        <v>772.48</v>
      </c>
      <c r="C20" s="1">
        <v>2317.44</v>
      </c>
      <c r="D20" s="1">
        <v>5000</v>
      </c>
      <c r="E20" s="1">
        <v>20000</v>
      </c>
    </row>
    <row r="21" spans="1:5" x14ac:dyDescent="0.2">
      <c r="A21" s="6" t="s">
        <v>25</v>
      </c>
      <c r="B21" s="1">
        <v>0</v>
      </c>
      <c r="C21" s="1">
        <v>392.92</v>
      </c>
      <c r="D21" s="1">
        <v>0</v>
      </c>
      <c r="E21" s="1">
        <v>500</v>
      </c>
    </row>
    <row r="22" spans="1:5" x14ac:dyDescent="0.2">
      <c r="A22" s="6" t="s">
        <v>56</v>
      </c>
      <c r="B22" s="1">
        <v>0</v>
      </c>
      <c r="C22" s="1">
        <v>17025</v>
      </c>
      <c r="D22" s="1">
        <v>24000</v>
      </c>
      <c r="E22" s="1">
        <v>96000</v>
      </c>
    </row>
    <row r="23" spans="1:5" x14ac:dyDescent="0.2">
      <c r="A23" s="6" t="s">
        <v>29</v>
      </c>
      <c r="B23" s="1">
        <v>13770.7</v>
      </c>
      <c r="C23" s="1">
        <v>37869.69</v>
      </c>
      <c r="D23" s="1">
        <v>34587.24</v>
      </c>
      <c r="E23" s="1">
        <v>138349</v>
      </c>
    </row>
    <row r="24" spans="1:5" x14ac:dyDescent="0.2">
      <c r="B24" s="7" t="s">
        <v>15</v>
      </c>
      <c r="C24" s="7" t="s">
        <v>15</v>
      </c>
      <c r="D24" s="7" t="s">
        <v>15</v>
      </c>
      <c r="E24" s="7" t="s">
        <v>15</v>
      </c>
    </row>
    <row r="25" spans="1:5" x14ac:dyDescent="0.2">
      <c r="A25" s="6" t="s">
        <v>30</v>
      </c>
      <c r="B25" s="1">
        <f>SUM(B15:B23)</f>
        <v>37983.619999999995</v>
      </c>
      <c r="C25" s="1">
        <f>SUM(C15:C23)</f>
        <v>127750.55</v>
      </c>
      <c r="D25" s="1">
        <f>SUM(D15:D23)</f>
        <v>130774.23999999999</v>
      </c>
      <c r="E25" s="1">
        <f>SUM(E15:E23)</f>
        <v>528497</v>
      </c>
    </row>
    <row r="26" spans="1:5" x14ac:dyDescent="0.2">
      <c r="B26" s="7" t="s">
        <v>15</v>
      </c>
      <c r="C26" s="7" t="s">
        <v>15</v>
      </c>
      <c r="D26" s="7" t="s">
        <v>15</v>
      </c>
      <c r="E26" s="7" t="s">
        <v>15</v>
      </c>
    </row>
    <row r="27" spans="1:5" x14ac:dyDescent="0.2">
      <c r="A27" s="6" t="s">
        <v>31</v>
      </c>
      <c r="B27" s="1">
        <f>-B25</f>
        <v>-37983.619999999995</v>
      </c>
      <c r="C27" s="1">
        <f>-C25</f>
        <v>-127750.55</v>
      </c>
      <c r="D27" s="1">
        <f>-D25</f>
        <v>-130774.23999999999</v>
      </c>
      <c r="E27" s="1">
        <f>-E25</f>
        <v>-528497</v>
      </c>
    </row>
    <row r="29" spans="1:5" x14ac:dyDescent="0.2">
      <c r="B29" s="7" t="s">
        <v>15</v>
      </c>
      <c r="C29" s="7" t="s">
        <v>15</v>
      </c>
      <c r="D29" s="7" t="s">
        <v>15</v>
      </c>
      <c r="E29" s="7" t="s">
        <v>15</v>
      </c>
    </row>
    <row r="30" spans="1:5" x14ac:dyDescent="0.2">
      <c r="A30" s="6" t="s">
        <v>32</v>
      </c>
      <c r="B30" s="1">
        <f>B27</f>
        <v>-37983.619999999995</v>
      </c>
      <c r="C30" s="1">
        <f>C27</f>
        <v>-127750.55</v>
      </c>
      <c r="D30" s="1">
        <f>D27</f>
        <v>-130774.23999999999</v>
      </c>
      <c r="E30" s="1">
        <f>E27</f>
        <v>-528497</v>
      </c>
    </row>
    <row r="31" spans="1:5" x14ac:dyDescent="0.2">
      <c r="B31" s="7" t="s">
        <v>33</v>
      </c>
      <c r="C31" s="7" t="s">
        <v>33</v>
      </c>
      <c r="D31" s="7" t="s">
        <v>33</v>
      </c>
      <c r="E31" s="7" t="s">
        <v>33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Balance Sheet</vt:lpstr>
      <vt:lpstr>Statement of Activities</vt:lpstr>
      <vt:lpstr>Summary</vt:lpstr>
      <vt:lpstr>Schedule A</vt:lpstr>
      <vt:lpstr>Membership</vt:lpstr>
      <vt:lpstr>Communications</vt:lpstr>
      <vt:lpstr>Capitol Conference</vt:lpstr>
      <vt:lpstr>Chapter Development</vt:lpstr>
      <vt:lpstr>Public Relations</vt:lpstr>
      <vt:lpstr>Annual Convention</vt:lpstr>
      <vt:lpstr>Professional Dev</vt:lpstr>
      <vt:lpstr>Government Relations</vt:lpstr>
      <vt:lpstr>General &amp; Administrative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JMurphy</dc:creator>
  <cp:lastModifiedBy>Brooke Willson</cp:lastModifiedBy>
  <dcterms:created xsi:type="dcterms:W3CDTF">2020-05-08T21:00:08Z</dcterms:created>
  <dcterms:modified xsi:type="dcterms:W3CDTF">2020-05-11T20:52:29Z</dcterms:modified>
</cp:coreProperties>
</file>