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40" windowHeight="6795"/>
  </bookViews>
  <sheets>
    <sheet name="Balance Sheet" sheetId="1" r:id="rId1"/>
    <sheet name="Statement of Activities" sheetId="5" r:id="rId2"/>
    <sheet name="Summary" sheetId="15" r:id="rId3"/>
    <sheet name="Schedule A" sheetId="4" r:id="rId4"/>
    <sheet name="Membership" sheetId="6" r:id="rId5"/>
    <sheet name="Communications" sheetId="7" r:id="rId6"/>
    <sheet name="Capitol Conference" sheetId="8" r:id="rId7"/>
    <sheet name="Chapter Development" sheetId="9" r:id="rId8"/>
    <sheet name="Public Relations" sheetId="10" r:id="rId9"/>
    <sheet name="Annual Convention" sheetId="11" r:id="rId10"/>
    <sheet name="Professional Dev" sheetId="12" r:id="rId11"/>
    <sheet name="Government Relations" sheetId="13" r:id="rId12"/>
    <sheet name="General &amp; Administrative" sheetId="14" r:id="rId13"/>
  </sheets>
  <calcPr calcId="145621"/>
</workbook>
</file>

<file path=xl/calcChain.xml><?xml version="1.0" encoding="utf-8"?>
<calcChain xmlns="http://schemas.openxmlformats.org/spreadsheetml/2006/main">
  <c r="D33" i="15" l="1"/>
  <c r="D29" i="15"/>
  <c r="C27" i="15"/>
  <c r="C31" i="15" s="1"/>
  <c r="B27" i="15"/>
  <c r="D27" i="15" s="1"/>
  <c r="D26" i="15"/>
  <c r="D25" i="15"/>
  <c r="D23" i="15"/>
  <c r="D17" i="15"/>
  <c r="B17" i="15"/>
  <c r="D13" i="15"/>
  <c r="C11" i="15"/>
  <c r="C15" i="15" s="1"/>
  <c r="B11" i="15"/>
  <c r="D11" i="15" s="1"/>
  <c r="D10" i="15"/>
  <c r="D9" i="15"/>
  <c r="D7" i="15"/>
  <c r="B15" i="15" l="1"/>
  <c r="D15" i="15" s="1"/>
  <c r="B31" i="15"/>
  <c r="D31" i="15" s="1"/>
  <c r="E46" i="14" l="1"/>
  <c r="D46" i="14"/>
  <c r="C46" i="14"/>
  <c r="B46" i="14"/>
  <c r="E13" i="14"/>
  <c r="E48" i="14" s="1"/>
  <c r="E52" i="14" s="1"/>
  <c r="D13" i="14"/>
  <c r="D48" i="14" s="1"/>
  <c r="D52" i="14" s="1"/>
  <c r="C13" i="14"/>
  <c r="C48" i="14" s="1"/>
  <c r="C52" i="14" s="1"/>
  <c r="B13" i="14"/>
  <c r="B48" i="14" s="1"/>
  <c r="B52" i="14" s="1"/>
  <c r="E27" i="13"/>
  <c r="E29" i="13" s="1"/>
  <c r="E32" i="13" s="1"/>
  <c r="D27" i="13"/>
  <c r="D29" i="13" s="1"/>
  <c r="D32" i="13" s="1"/>
  <c r="C27" i="13"/>
  <c r="C29" i="13" s="1"/>
  <c r="C32" i="13" s="1"/>
  <c r="B27" i="13"/>
  <c r="B29" i="13" s="1"/>
  <c r="B32" i="13" s="1"/>
  <c r="E44" i="12"/>
  <c r="D44" i="12"/>
  <c r="C44" i="12"/>
  <c r="B44" i="12"/>
  <c r="E21" i="12"/>
  <c r="E46" i="12" s="1"/>
  <c r="E49" i="12" s="1"/>
  <c r="D21" i="12"/>
  <c r="D46" i="12" s="1"/>
  <c r="D49" i="12" s="1"/>
  <c r="C21" i="12"/>
  <c r="C46" i="12" s="1"/>
  <c r="C49" i="12" s="1"/>
  <c r="B21" i="12"/>
  <c r="B46" i="12" s="1"/>
  <c r="B49" i="12" s="1"/>
  <c r="E38" i="11"/>
  <c r="D38" i="11"/>
  <c r="C38" i="11"/>
  <c r="B38" i="11"/>
  <c r="E16" i="11"/>
  <c r="E40" i="11" s="1"/>
  <c r="E43" i="11" s="1"/>
  <c r="D16" i="11"/>
  <c r="D40" i="11" s="1"/>
  <c r="D43" i="11" s="1"/>
  <c r="C16" i="11"/>
  <c r="C40" i="11" s="1"/>
  <c r="C43" i="11" s="1"/>
  <c r="B16" i="11"/>
  <c r="B40" i="11" s="1"/>
  <c r="B43" i="11" s="1"/>
  <c r="E25" i="10"/>
  <c r="E27" i="10" s="1"/>
  <c r="E30" i="10" s="1"/>
  <c r="D25" i="10"/>
  <c r="D27" i="10" s="1"/>
  <c r="D30" i="10" s="1"/>
  <c r="C25" i="10"/>
  <c r="C27" i="10" s="1"/>
  <c r="C30" i="10" s="1"/>
  <c r="B25" i="10"/>
  <c r="B27" i="10" s="1"/>
  <c r="B30" i="10" s="1"/>
  <c r="E28" i="9"/>
  <c r="D28" i="9"/>
  <c r="C28" i="9"/>
  <c r="B28" i="9"/>
  <c r="E14" i="9"/>
  <c r="E30" i="9" s="1"/>
  <c r="E33" i="9" s="1"/>
  <c r="D14" i="9"/>
  <c r="D30" i="9" s="1"/>
  <c r="D33" i="9" s="1"/>
  <c r="C14" i="9"/>
  <c r="C30" i="9" s="1"/>
  <c r="C33" i="9" s="1"/>
  <c r="B14" i="9"/>
  <c r="B30" i="9" s="1"/>
  <c r="B33" i="9" s="1"/>
  <c r="E33" i="8"/>
  <c r="D33" i="8"/>
  <c r="C33" i="8"/>
  <c r="B33" i="8"/>
  <c r="E14" i="8"/>
  <c r="E35" i="8" s="1"/>
  <c r="E38" i="8" s="1"/>
  <c r="D14" i="8"/>
  <c r="D35" i="8" s="1"/>
  <c r="D38" i="8" s="1"/>
  <c r="C14" i="8"/>
  <c r="C35" i="8" s="1"/>
  <c r="C38" i="8" s="1"/>
  <c r="B14" i="8"/>
  <c r="B35" i="8" s="1"/>
  <c r="B38" i="8" s="1"/>
  <c r="E31" i="7"/>
  <c r="D31" i="7"/>
  <c r="C31" i="7"/>
  <c r="B31" i="7"/>
  <c r="E14" i="7"/>
  <c r="E33" i="7" s="1"/>
  <c r="E36" i="7" s="1"/>
  <c r="D14" i="7"/>
  <c r="D33" i="7" s="1"/>
  <c r="D36" i="7" s="1"/>
  <c r="C14" i="7"/>
  <c r="C33" i="7" s="1"/>
  <c r="C36" i="7" s="1"/>
  <c r="B14" i="7"/>
  <c r="B33" i="7" s="1"/>
  <c r="B36" i="7" s="1"/>
  <c r="E35" i="6"/>
  <c r="D35" i="6"/>
  <c r="C35" i="6"/>
  <c r="B35" i="6"/>
  <c r="E17" i="6"/>
  <c r="E37" i="6" s="1"/>
  <c r="E40" i="6" s="1"/>
  <c r="D17" i="6"/>
  <c r="D37" i="6" s="1"/>
  <c r="D40" i="6" s="1"/>
  <c r="C17" i="6"/>
  <c r="C37" i="6" s="1"/>
  <c r="C40" i="6" s="1"/>
  <c r="B17" i="6"/>
  <c r="B37" i="6" s="1"/>
  <c r="B40" i="6" s="1"/>
  <c r="E20" i="4"/>
  <c r="D20" i="4"/>
  <c r="C20" i="4"/>
  <c r="B20" i="4"/>
</calcChain>
</file>

<file path=xl/sharedStrings.xml><?xml version="1.0" encoding="utf-8"?>
<sst xmlns="http://schemas.openxmlformats.org/spreadsheetml/2006/main" count="812" uniqueCount="183">
  <si>
    <t>National Association of Health Underwriters</t>
  </si>
  <si>
    <t>BALANCE SHEET</t>
  </si>
  <si>
    <t>April 30, 2020</t>
  </si>
  <si>
    <t>%</t>
  </si>
  <si>
    <t>This Year</t>
  </si>
  <si>
    <t>Last Year</t>
  </si>
  <si>
    <t>Variance</t>
  </si>
  <si>
    <t>Increase(Decrease)</t>
  </si>
  <si>
    <t>ASSETS</t>
  </si>
  <si>
    <t>CURRENT ASSETS</t>
  </si>
  <si>
    <t xml:space="preserve">  Operating Cash and Cash Equivalents</t>
  </si>
  <si>
    <t xml:space="preserve">  Accounts Receivable, Net</t>
  </si>
  <si>
    <t xml:space="preserve">  Prepaid Expense</t>
  </si>
  <si>
    <t>-</t>
  </si>
  <si>
    <t xml:space="preserve">     Total Current Assets</t>
  </si>
  <si>
    <t>LONG TERM INVESTMENTS, at Fair Value</t>
  </si>
  <si>
    <t xml:space="preserve">  Equity Securities</t>
  </si>
  <si>
    <t xml:space="preserve">     Total Long Term Investments</t>
  </si>
  <si>
    <t>PROPERTY AND EQUIPMENT, at Cost</t>
  </si>
  <si>
    <t xml:space="preserve">  Office Furniture and Equipment</t>
  </si>
  <si>
    <t xml:space="preserve">  Leasehold Improvements</t>
  </si>
  <si>
    <t xml:space="preserve">  Less: Accumulated Depreciation &amp; Amortization</t>
  </si>
  <si>
    <t xml:space="preserve">     Total Property and Equipment</t>
  </si>
  <si>
    <t>LONG TERM ASSETS</t>
  </si>
  <si>
    <t xml:space="preserve">  Intangible Assets-REBC Designation</t>
  </si>
  <si>
    <t xml:space="preserve">     Total Long Term Assets</t>
  </si>
  <si>
    <t>DEPOSITS</t>
  </si>
  <si>
    <t>TOTAL ASSETS</t>
  </si>
  <si>
    <t>=</t>
  </si>
  <si>
    <t>LIABILITIES AND NET ASSETS</t>
  </si>
  <si>
    <t>CURRENT LIABILITIES</t>
  </si>
  <si>
    <t xml:space="preserve">  Accounts Payable and Accrued Expenses</t>
  </si>
  <si>
    <t xml:space="preserve">  State and Local AHU Dues Payable</t>
  </si>
  <si>
    <t xml:space="preserve">  Deferred Revenue - Membership</t>
  </si>
  <si>
    <t xml:space="preserve">  Deferred Revenue - Conferences</t>
  </si>
  <si>
    <t xml:space="preserve">     Total Current Liabilities</t>
  </si>
  <si>
    <t>LONG TERM LIABILITIES</t>
  </si>
  <si>
    <t xml:space="preserve">  Deferred Rent Oligation</t>
  </si>
  <si>
    <t xml:space="preserve">  Deferred Tenant Allowance</t>
  </si>
  <si>
    <t xml:space="preserve">     Total Long Term Liabilities</t>
  </si>
  <si>
    <t>TOTAL LIABILITIES</t>
  </si>
  <si>
    <t>NET ASSETS</t>
  </si>
  <si>
    <t xml:space="preserve">  Net Assets, Beginning of Year</t>
  </si>
  <si>
    <t xml:space="preserve">  Current Year Activity</t>
  </si>
  <si>
    <t>TOTAL NET ASSETS</t>
  </si>
  <si>
    <t>TOTAL LIABILITIES AND NET ASSETS</t>
  </si>
  <si>
    <t>Schedule A</t>
  </si>
  <si>
    <t>Board of Trustee Expenses</t>
  </si>
  <si>
    <t>For the Four Months Ending April 30, 2020</t>
  </si>
  <si>
    <t>Current Month</t>
  </si>
  <si>
    <t>Year to date</t>
  </si>
  <si>
    <t>Annual</t>
  </si>
  <si>
    <t>Actual</t>
  </si>
  <si>
    <t>Budget</t>
  </si>
  <si>
    <t>REGIONAL VICE PRESIDENTS</t>
  </si>
  <si>
    <t>RVP Travel - Region 1</t>
  </si>
  <si>
    <t>RVP Travel - Region 2</t>
  </si>
  <si>
    <t>RVP Travel - Region 3</t>
  </si>
  <si>
    <t>RVP Travel - Region 4</t>
  </si>
  <si>
    <t>RVP Travel - Region 5</t>
  </si>
  <si>
    <t>RVP Travel - Region 6</t>
  </si>
  <si>
    <t>RVP Travel - Region 7</t>
  </si>
  <si>
    <t>RVP Travel - Region 8</t>
  </si>
  <si>
    <t>Total Regional Vice Presidents</t>
  </si>
  <si>
    <t>BOARD MEETINGS</t>
  </si>
  <si>
    <t>Strategic Planning</t>
  </si>
  <si>
    <t>Capitol Conference</t>
  </si>
  <si>
    <t>Annual Convention</t>
  </si>
  <si>
    <t>Total Board Meetings</t>
  </si>
  <si>
    <t>BOARD TRAVEL &amp; EXPENSES</t>
  </si>
  <si>
    <t>President</t>
  </si>
  <si>
    <t>EVP/CEO Travel</t>
  </si>
  <si>
    <t>President's Monthly Stipend</t>
  </si>
  <si>
    <t>Total Board Travel &amp; Expenses</t>
  </si>
  <si>
    <t>COMMITTEES</t>
  </si>
  <si>
    <t>Membership Council</t>
  </si>
  <si>
    <t>Legislative Council</t>
  </si>
  <si>
    <t>Professional Development Committee</t>
  </si>
  <si>
    <t>Awards</t>
  </si>
  <si>
    <t>HR Gordon Award</t>
  </si>
  <si>
    <t>Media Relations</t>
  </si>
  <si>
    <t>LPRT</t>
  </si>
  <si>
    <t>Chapter Relations</t>
  </si>
  <si>
    <t>Vanguard Council</t>
  </si>
  <si>
    <t>Total Committees</t>
  </si>
  <si>
    <t>TOTAL EXPENSE</t>
  </si>
  <si>
    <t>Statement of Activities</t>
  </si>
  <si>
    <t>All Departments</t>
  </si>
  <si>
    <t>REVENUE</t>
  </si>
  <si>
    <t>Dues Revenue</t>
  </si>
  <si>
    <t>Product Sales</t>
  </si>
  <si>
    <t>Mailing List Sales</t>
  </si>
  <si>
    <t>Conference Registrations</t>
  </si>
  <si>
    <t>Sponsorship Revenue</t>
  </si>
  <si>
    <t>Exhibitor Revenue</t>
  </si>
  <si>
    <t>LPRT Award Application Fees</t>
  </si>
  <si>
    <t>Event Guest Fees</t>
  </si>
  <si>
    <t>Principal's Councils</t>
  </si>
  <si>
    <t>Advertising Revenues</t>
  </si>
  <si>
    <t>On-Line Sponsorship Revenue</t>
  </si>
  <si>
    <t>Career Center Revenue</t>
  </si>
  <si>
    <t>Affinity Programs</t>
  </si>
  <si>
    <t>REBC Designation</t>
  </si>
  <si>
    <t>Web Seminar Registration</t>
  </si>
  <si>
    <t>Medicare Advantage Certification</t>
  </si>
  <si>
    <t>DC Health Link Broker Training</t>
  </si>
  <si>
    <t>LEAD</t>
  </si>
  <si>
    <t>Classroom Certification Courses</t>
  </si>
  <si>
    <t>Online Certification Courses</t>
  </si>
  <si>
    <t>Interest &amp; Dividend Income</t>
  </si>
  <si>
    <t>TOTAL REVENUE</t>
  </si>
  <si>
    <t>EXPENSE</t>
  </si>
  <si>
    <t>Salaries, Taxes &amp; Benefits</t>
  </si>
  <si>
    <t>Staff Recruitment Fees</t>
  </si>
  <si>
    <t>Outside Payroll Service</t>
  </si>
  <si>
    <t>Board &amp; Committee Expenses (Schedule A)</t>
  </si>
  <si>
    <t>Office Supplies</t>
  </si>
  <si>
    <t>Postage</t>
  </si>
  <si>
    <t>Shipping</t>
  </si>
  <si>
    <t>Printing</t>
  </si>
  <si>
    <t>Telephone/Teleconferences</t>
  </si>
  <si>
    <t>Internet</t>
  </si>
  <si>
    <t>Reference Publications, Subscriptions</t>
  </si>
  <si>
    <t>Office Rent</t>
  </si>
  <si>
    <t>Office Equipment Rent/Maintenance</t>
  </si>
  <si>
    <t>Depreciation/Amortization Expense</t>
  </si>
  <si>
    <t>Tax and Audit Fees</t>
  </si>
  <si>
    <t>Legal Fees</t>
  </si>
  <si>
    <t>Software License Fee</t>
  </si>
  <si>
    <t>Outside Consultants</t>
  </si>
  <si>
    <t>Website Maintenance</t>
  </si>
  <si>
    <t>Professional Development</t>
  </si>
  <si>
    <t>Professional Dues</t>
  </si>
  <si>
    <t>Business Travel</t>
  </si>
  <si>
    <t>Chapter Leadership Training</t>
  </si>
  <si>
    <t>Hotel/Food and Beverage</t>
  </si>
  <si>
    <t>Speakers</t>
  </si>
  <si>
    <t>Decorating &amp; Signage</t>
  </si>
  <si>
    <t>Entertainment</t>
  </si>
  <si>
    <t>Exhibit Hall</t>
  </si>
  <si>
    <t>Audio visual</t>
  </si>
  <si>
    <t>Tote Bags</t>
  </si>
  <si>
    <t>Sponsor Expenses</t>
  </si>
  <si>
    <t>CE Filing Fees</t>
  </si>
  <si>
    <t>Insurance</t>
  </si>
  <si>
    <t>Magazine Production</t>
  </si>
  <si>
    <t>Advertising Commissions</t>
  </si>
  <si>
    <t>Public Relations</t>
  </si>
  <si>
    <t>Web Seminar Fees</t>
  </si>
  <si>
    <t>Lobbying &amp; Coalitions</t>
  </si>
  <si>
    <t>Grassroots Lobbying</t>
  </si>
  <si>
    <t>Textbook Printing</t>
  </si>
  <si>
    <t>Invoice Mailings</t>
  </si>
  <si>
    <t>Membership Retention</t>
  </si>
  <si>
    <t>Membership Recruitment</t>
  </si>
  <si>
    <t>Taxes - Non-Payroll/UBIT</t>
  </si>
  <si>
    <t>Bank, Investment and Credit Card Fees</t>
  </si>
  <si>
    <t>Charitable Contributions</t>
  </si>
  <si>
    <t>Miscellaneous</t>
  </si>
  <si>
    <t>General and  Administrative Expense</t>
  </si>
  <si>
    <t>TOTAL EXPENSES</t>
  </si>
  <si>
    <t>NET CHANGE FROM OPERATIONS</t>
  </si>
  <si>
    <t>Net Unrealized Gains (Losses)</t>
  </si>
  <si>
    <t>INCR(DECR) IN NET ASSETS</t>
  </si>
  <si>
    <t>Membership</t>
  </si>
  <si>
    <t>Communications</t>
  </si>
  <si>
    <t>Chapter Development</t>
  </si>
  <si>
    <t>Government Relations</t>
  </si>
  <si>
    <t>General &amp; Administrative</t>
  </si>
  <si>
    <t>Financial Summary as of April 30, 2020</t>
  </si>
  <si>
    <t>Revenue</t>
  </si>
  <si>
    <t>Expenses</t>
  </si>
  <si>
    <t>Net</t>
  </si>
  <si>
    <t>Cap Con</t>
  </si>
  <si>
    <t>Ann Con</t>
  </si>
  <si>
    <t>Meetings</t>
  </si>
  <si>
    <r>
      <rPr>
        <i/>
        <sz val="12"/>
        <color theme="1"/>
        <rFont val="Calibri"/>
        <family val="2"/>
        <scheme val="minor"/>
      </rPr>
      <t>ABS</t>
    </r>
    <r>
      <rPr>
        <sz val="12"/>
        <color theme="1"/>
        <rFont val="Calibri"/>
        <family val="2"/>
        <scheme val="minor"/>
      </rPr>
      <t xml:space="preserve"> Magazine</t>
    </r>
  </si>
  <si>
    <t>General Overhead</t>
  </si>
  <si>
    <t>Total</t>
  </si>
  <si>
    <t>2020 Annual Budget</t>
  </si>
  <si>
    <t>Membership Count</t>
  </si>
  <si>
    <t>Note:  Many programs that NAHU offers do not generate revenue.  Therefore, other</t>
  </si>
  <si>
    <t xml:space="preserve">          programs are necessary and help offset the expenses not covered by dues.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</si>
</sst>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%;\(###0.0%\)"/>
    <numFmt numFmtId="165" formatCode="&quot;$&quot;#,##0.00;\(&quot;$&quot;#,##0.00\)"/>
    <numFmt numFmtId="166" formatCode="#,##0.00;\(#,##0.00\)"/>
  </numFmts>
  <fonts count="8" x14ac:knownFonts="1">
    <font>
      <sz val="10"/>
      <color indexed="0"/>
      <name val="Arial"/>
    </font>
    <font>
      <sz val="10"/>
      <color indexed="0"/>
      <name val="Arial"/>
    </font>
    <font>
      <b/>
      <sz val="10"/>
      <color indexed="0"/>
      <name val="Arial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164" fontId="1" fillId="0" borderId="0"/>
    <xf numFmtId="165" fontId="1" fillId="0" borderId="0"/>
    <xf numFmtId="166" fontId="1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</cellStyleXfs>
  <cellXfs count="32">
    <xf numFmtId="0" fontId="0" fillId="0" borderId="0" xfId="0"/>
    <xf numFmtId="166" fontId="1" fillId="0" borderId="0" xfId="5"/>
    <xf numFmtId="164" fontId="1" fillId="0" borderId="0" xfId="3"/>
    <xf numFmtId="49" fontId="1" fillId="0" borderId="0" xfId="5" applyNumberFormat="1" applyAlignment="1">
      <alignment horizontal="centerContinuous"/>
    </xf>
    <xf numFmtId="166" fontId="1" fillId="0" borderId="0" xfId="5" applyAlignment="1">
      <alignment horizontal="centerContinuous"/>
    </xf>
    <xf numFmtId="164" fontId="1" fillId="0" borderId="0" xfId="3" applyAlignment="1">
      <alignment horizontal="centerContinuous"/>
    </xf>
    <xf numFmtId="49" fontId="1" fillId="0" borderId="0" xfId="5" applyNumberFormat="1" applyAlignment="1">
      <alignment horizontal="center"/>
    </xf>
    <xf numFmtId="0" fontId="2" fillId="0" borderId="0" xfId="0" applyFont="1"/>
    <xf numFmtId="166" fontId="2" fillId="0" borderId="0" xfId="5" applyFont="1"/>
    <xf numFmtId="49" fontId="2" fillId="0" borderId="0" xfId="5" applyNumberFormat="1" applyFont="1" applyAlignment="1">
      <alignment horizontal="centerContinuous"/>
    </xf>
    <xf numFmtId="166" fontId="2" fillId="0" borderId="0" xfId="5" applyFont="1" applyAlignment="1">
      <alignment horizontal="centerContinuous"/>
    </xf>
    <xf numFmtId="164" fontId="2" fillId="0" borderId="0" xfId="3" applyFont="1" applyAlignment="1">
      <alignment horizontal="centerContinuous"/>
    </xf>
    <xf numFmtId="0" fontId="0" fillId="0" borderId="0" xfId="0" applyAlignment="1">
      <alignment horizontal="left"/>
    </xf>
    <xf numFmtId="10" fontId="1" fillId="0" borderId="0" xfId="3" applyNumberFormat="1"/>
    <xf numFmtId="49" fontId="1" fillId="0" borderId="0" xfId="5" applyNumberFormat="1" applyAlignment="1">
      <alignment horizontal="fill"/>
    </xf>
    <xf numFmtId="49" fontId="1" fillId="0" borderId="1" xfId="5" applyNumberFormat="1" applyBorder="1" applyAlignment="1">
      <alignment horizontal="center"/>
    </xf>
    <xf numFmtId="165" fontId="1" fillId="0" borderId="0" xfId="5" applyNumberFormat="1"/>
    <xf numFmtId="0" fontId="4" fillId="0" borderId="0" xfId="6" applyFont="1"/>
    <xf numFmtId="0" fontId="3" fillId="0" borderId="0" xfId="6"/>
    <xf numFmtId="43" fontId="0" fillId="0" borderId="0" xfId="7" applyFont="1"/>
    <xf numFmtId="0" fontId="3" fillId="0" borderId="0" xfId="6" applyFont="1"/>
    <xf numFmtId="43" fontId="5" fillId="0" borderId="1" xfId="7" applyFont="1" applyBorder="1" applyAlignment="1">
      <alignment horizontal="center"/>
    </xf>
    <xf numFmtId="43" fontId="3" fillId="0" borderId="0" xfId="7" applyFont="1"/>
    <xf numFmtId="40" fontId="3" fillId="0" borderId="0" xfId="6" applyNumberFormat="1" applyFont="1"/>
    <xf numFmtId="40" fontId="3" fillId="0" borderId="0" xfId="7" applyNumberFormat="1" applyFont="1"/>
    <xf numFmtId="0" fontId="3" fillId="0" borderId="0" xfId="6" applyFont="1" applyAlignment="1"/>
    <xf numFmtId="0" fontId="3" fillId="0" borderId="1" xfId="6" applyFont="1" applyBorder="1"/>
    <xf numFmtId="43" fontId="3" fillId="0" borderId="1" xfId="7" applyFont="1" applyBorder="1"/>
    <xf numFmtId="40" fontId="3" fillId="0" borderId="1" xfId="7" applyNumberFormat="1" applyFont="1" applyBorder="1"/>
    <xf numFmtId="40" fontId="3" fillId="0" borderId="1" xfId="6" applyNumberFormat="1" applyFont="1" applyBorder="1"/>
    <xf numFmtId="43" fontId="3" fillId="0" borderId="1" xfId="6" applyNumberFormat="1" applyFont="1" applyBorder="1"/>
    <xf numFmtId="3" fontId="3" fillId="0" borderId="0" xfId="6" applyNumberFormat="1"/>
  </cellXfs>
  <cellStyles count="9">
    <cellStyle name="Comma 2" xfId="7"/>
    <cellStyle name="FRxAmtStyle" xfId="5"/>
    <cellStyle name="FRxCurrStyle" xfId="4"/>
    <cellStyle name="FRxPcntStyle" xfId="3"/>
    <cellStyle name="Normal" xfId="0" builtinId="0"/>
    <cellStyle name="Normal 2" xfId="8"/>
    <cellStyle name="Normal 3" xfId="6"/>
    <cellStyle name="STYLE1" xfId="1"/>
    <cellStyle name="STYLE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workbookViewId="0">
      <pane ySplit="7" topLeftCell="A8" activePane="bottomLeft" state="frozenSplit"/>
      <selection pane="bottomLeft"/>
    </sheetView>
  </sheetViews>
  <sheetFormatPr defaultRowHeight="12.75" x14ac:dyDescent="0.2"/>
  <cols>
    <col min="1" max="1" width="50.7109375" customWidth="1"/>
    <col min="2" max="4" width="15.7109375" style="1" customWidth="1"/>
    <col min="5" max="5" width="15.7109375" style="2" customWidth="1"/>
  </cols>
  <sheetData>
    <row r="1" spans="1:5" x14ac:dyDescent="0.2">
      <c r="C1" s="3" t="s">
        <v>0</v>
      </c>
      <c r="D1" s="4"/>
      <c r="E1" s="5"/>
    </row>
    <row r="2" spans="1:5" x14ac:dyDescent="0.2">
      <c r="C2" s="3" t="s">
        <v>1</v>
      </c>
      <c r="D2" s="4"/>
      <c r="E2" s="5"/>
    </row>
    <row r="3" spans="1:5" x14ac:dyDescent="0.2">
      <c r="C3" s="3" t="s">
        <v>2</v>
      </c>
      <c r="D3" s="4"/>
      <c r="E3" s="5"/>
    </row>
    <row r="5" spans="1:5" x14ac:dyDescent="0.2">
      <c r="E5" s="6" t="s">
        <v>3</v>
      </c>
    </row>
    <row r="6" spans="1:5" x14ac:dyDescent="0.2">
      <c r="B6" s="6" t="s">
        <v>4</v>
      </c>
      <c r="C6" s="6" t="s">
        <v>5</v>
      </c>
      <c r="D6" s="6" t="s">
        <v>6</v>
      </c>
      <c r="E6" s="6" t="s">
        <v>7</v>
      </c>
    </row>
    <row r="9" spans="1:5" x14ac:dyDescent="0.2">
      <c r="A9" s="7"/>
      <c r="B9" s="8"/>
      <c r="C9" s="9" t="s">
        <v>8</v>
      </c>
      <c r="D9" s="10"/>
      <c r="E9" s="11"/>
    </row>
    <row r="10" spans="1:5" x14ac:dyDescent="0.2">
      <c r="A10" s="12" t="s">
        <v>9</v>
      </c>
    </row>
    <row r="11" spans="1:5" x14ac:dyDescent="0.2">
      <c r="A11" s="12" t="s">
        <v>10</v>
      </c>
      <c r="B11" s="1">
        <v>461697.62</v>
      </c>
      <c r="C11" s="1">
        <v>737496.43</v>
      </c>
      <c r="D11" s="1">
        <v>-275798.81</v>
      </c>
      <c r="E11" s="13">
        <v>-0.37396629838601397</v>
      </c>
    </row>
    <row r="12" spans="1:5" x14ac:dyDescent="0.2">
      <c r="A12" s="12" t="s">
        <v>11</v>
      </c>
      <c r="B12" s="1">
        <v>207829.25</v>
      </c>
      <c r="C12" s="1">
        <v>309184.53999999998</v>
      </c>
      <c r="D12" s="1">
        <v>-101355.29</v>
      </c>
      <c r="E12" s="13">
        <v>-0.327814870691788</v>
      </c>
    </row>
    <row r="13" spans="1:5" x14ac:dyDescent="0.2">
      <c r="A13" s="12" t="s">
        <v>12</v>
      </c>
      <c r="B13" s="1">
        <v>179381.35</v>
      </c>
      <c r="C13" s="1">
        <v>101523.69</v>
      </c>
      <c r="D13" s="1">
        <v>77857.66</v>
      </c>
      <c r="E13" s="13">
        <v>0.76689155013967703</v>
      </c>
    </row>
    <row r="14" spans="1:5" x14ac:dyDescent="0.2">
      <c r="B14" s="14" t="s">
        <v>13</v>
      </c>
      <c r="C14" s="14" t="s">
        <v>13</v>
      </c>
      <c r="D14" s="14" t="s">
        <v>13</v>
      </c>
      <c r="E14" s="14" t="s">
        <v>13</v>
      </c>
    </row>
    <row r="15" spans="1:5" x14ac:dyDescent="0.2">
      <c r="A15" s="12" t="s">
        <v>14</v>
      </c>
      <c r="B15" s="1">
        <v>848908.22</v>
      </c>
      <c r="C15" s="1">
        <v>1148204.6599999999</v>
      </c>
      <c r="D15" s="1">
        <v>-299296.44</v>
      </c>
      <c r="E15" s="13">
        <v>-0.26066471459887702</v>
      </c>
    </row>
    <row r="17" spans="1:5" x14ac:dyDescent="0.2">
      <c r="A17" s="12" t="s">
        <v>15</v>
      </c>
    </row>
    <row r="18" spans="1:5" x14ac:dyDescent="0.2">
      <c r="A18" s="12" t="s">
        <v>16</v>
      </c>
      <c r="B18" s="1">
        <v>901137.36</v>
      </c>
      <c r="C18" s="1">
        <v>1062113.52</v>
      </c>
      <c r="D18" s="1">
        <v>-160976.16</v>
      </c>
      <c r="E18" s="13">
        <v>-0.15156210420897401</v>
      </c>
    </row>
    <row r="19" spans="1:5" x14ac:dyDescent="0.2">
      <c r="B19" s="14" t="s">
        <v>13</v>
      </c>
      <c r="C19" s="14" t="s">
        <v>13</v>
      </c>
      <c r="D19" s="14" t="s">
        <v>13</v>
      </c>
      <c r="E19" s="14" t="s">
        <v>13</v>
      </c>
    </row>
    <row r="20" spans="1:5" x14ac:dyDescent="0.2">
      <c r="A20" s="12" t="s">
        <v>17</v>
      </c>
      <c r="B20" s="1">
        <v>901137.36</v>
      </c>
      <c r="C20" s="1">
        <v>1062113.52</v>
      </c>
      <c r="D20" s="1">
        <v>-160976.16</v>
      </c>
      <c r="E20" s="13">
        <v>-0.15156210420897401</v>
      </c>
    </row>
    <row r="22" spans="1:5" x14ac:dyDescent="0.2">
      <c r="A22" s="12" t="s">
        <v>18</v>
      </c>
    </row>
    <row r="23" spans="1:5" x14ac:dyDescent="0.2">
      <c r="A23" s="12" t="s">
        <v>19</v>
      </c>
      <c r="B23" s="1">
        <v>527225.41</v>
      </c>
      <c r="C23" s="1">
        <v>450430.15</v>
      </c>
      <c r="D23" s="1">
        <v>76795.259999999995</v>
      </c>
      <c r="E23" s="13">
        <v>0.17049316081527799</v>
      </c>
    </row>
    <row r="24" spans="1:5" x14ac:dyDescent="0.2">
      <c r="A24" s="12" t="s">
        <v>20</v>
      </c>
      <c r="B24" s="1">
        <v>460953.93</v>
      </c>
      <c r="C24" s="1">
        <v>460953.93</v>
      </c>
      <c r="D24" s="1">
        <v>0</v>
      </c>
      <c r="E24" s="13">
        <v>0</v>
      </c>
    </row>
    <row r="25" spans="1:5" x14ac:dyDescent="0.2">
      <c r="A25" s="12" t="s">
        <v>21</v>
      </c>
      <c r="B25" s="1">
        <v>-746795.59</v>
      </c>
      <c r="C25" s="1">
        <v>-680270.55</v>
      </c>
      <c r="D25" s="1">
        <v>-66525.039999999906</v>
      </c>
      <c r="E25" s="13">
        <v>9.7792032890443206E-2</v>
      </c>
    </row>
    <row r="26" spans="1:5" x14ac:dyDescent="0.2">
      <c r="B26" s="14" t="s">
        <v>13</v>
      </c>
      <c r="C26" s="14" t="s">
        <v>13</v>
      </c>
      <c r="D26" s="14" t="s">
        <v>13</v>
      </c>
      <c r="E26" s="14" t="s">
        <v>13</v>
      </c>
    </row>
    <row r="27" spans="1:5" x14ac:dyDescent="0.2">
      <c r="A27" s="12" t="s">
        <v>22</v>
      </c>
      <c r="B27" s="1">
        <v>241383.75</v>
      </c>
      <c r="C27" s="1">
        <v>231113.53</v>
      </c>
      <c r="D27" s="1">
        <v>10270.219999999999</v>
      </c>
      <c r="E27" s="13">
        <v>4.4437986819724502E-2</v>
      </c>
    </row>
    <row r="29" spans="1:5" x14ac:dyDescent="0.2">
      <c r="A29" s="12" t="s">
        <v>23</v>
      </c>
    </row>
    <row r="30" spans="1:5" x14ac:dyDescent="0.2">
      <c r="A30" s="12" t="s">
        <v>24</v>
      </c>
      <c r="B30" s="1">
        <v>50000</v>
      </c>
      <c r="C30" s="1">
        <v>50000</v>
      </c>
      <c r="D30" s="1">
        <v>0</v>
      </c>
      <c r="E30" s="13">
        <v>0</v>
      </c>
    </row>
    <row r="31" spans="1:5" x14ac:dyDescent="0.2">
      <c r="B31" s="14" t="s">
        <v>13</v>
      </c>
      <c r="C31" s="14" t="s">
        <v>13</v>
      </c>
      <c r="D31" s="14" t="s">
        <v>13</v>
      </c>
      <c r="E31" s="14" t="s">
        <v>13</v>
      </c>
    </row>
    <row r="32" spans="1:5" x14ac:dyDescent="0.2">
      <c r="A32" s="12" t="s">
        <v>25</v>
      </c>
      <c r="B32" s="1">
        <v>50000</v>
      </c>
      <c r="C32" s="1">
        <v>50000</v>
      </c>
      <c r="D32" s="1">
        <v>0</v>
      </c>
      <c r="E32" s="13">
        <v>0</v>
      </c>
    </row>
    <row r="34" spans="1:5" x14ac:dyDescent="0.2">
      <c r="A34" s="12" t="s">
        <v>26</v>
      </c>
      <c r="B34" s="1">
        <v>37161.599999999999</v>
      </c>
      <c r="C34" s="1">
        <v>30161.599999999999</v>
      </c>
      <c r="D34" s="1">
        <v>7000</v>
      </c>
      <c r="E34" s="13">
        <v>0.232083178611214</v>
      </c>
    </row>
    <row r="35" spans="1:5" x14ac:dyDescent="0.2">
      <c r="B35" s="14" t="s">
        <v>13</v>
      </c>
      <c r="C35" s="14" t="s">
        <v>13</v>
      </c>
      <c r="D35" s="14" t="s">
        <v>13</v>
      </c>
      <c r="E35" s="14" t="s">
        <v>13</v>
      </c>
    </row>
    <row r="36" spans="1:5" x14ac:dyDescent="0.2">
      <c r="A36" s="12" t="s">
        <v>27</v>
      </c>
      <c r="B36" s="1">
        <v>2078590.93</v>
      </c>
      <c r="C36" s="1">
        <v>2521593.31</v>
      </c>
      <c r="D36" s="1">
        <v>-443002.38</v>
      </c>
      <c r="E36" s="13">
        <v>-0.17568351654613201</v>
      </c>
    </row>
    <row r="37" spans="1:5" x14ac:dyDescent="0.2">
      <c r="B37" s="14" t="s">
        <v>28</v>
      </c>
      <c r="C37" s="14" t="s">
        <v>28</v>
      </c>
      <c r="D37" s="14" t="s">
        <v>28</v>
      </c>
      <c r="E37" s="14" t="s">
        <v>28</v>
      </c>
    </row>
    <row r="40" spans="1:5" x14ac:dyDescent="0.2">
      <c r="A40" s="7"/>
      <c r="B40" s="8"/>
      <c r="C40" s="9" t="s">
        <v>29</v>
      </c>
      <c r="D40" s="10"/>
      <c r="E40" s="11"/>
    </row>
    <row r="42" spans="1:5" x14ac:dyDescent="0.2">
      <c r="A42" s="12" t="s">
        <v>30</v>
      </c>
    </row>
    <row r="43" spans="1:5" x14ac:dyDescent="0.2">
      <c r="A43" s="12" t="s">
        <v>31</v>
      </c>
      <c r="B43" s="1">
        <v>252093.45</v>
      </c>
      <c r="C43" s="1">
        <v>209035.2</v>
      </c>
      <c r="D43" s="1">
        <v>43058.25</v>
      </c>
      <c r="E43" s="13">
        <v>0.205985642609474</v>
      </c>
    </row>
    <row r="44" spans="1:5" x14ac:dyDescent="0.2">
      <c r="A44" s="12" t="s">
        <v>32</v>
      </c>
      <c r="B44" s="1">
        <v>167565.14000000001</v>
      </c>
      <c r="C44" s="1">
        <v>221041.81</v>
      </c>
      <c r="D44" s="1">
        <v>-53476.67</v>
      </c>
      <c r="E44" s="13">
        <v>-0.241930112678683</v>
      </c>
    </row>
    <row r="45" spans="1:5" x14ac:dyDescent="0.2">
      <c r="A45" s="12" t="s">
        <v>33</v>
      </c>
      <c r="B45" s="1">
        <v>1878159.83</v>
      </c>
      <c r="C45" s="1">
        <v>1831552.44</v>
      </c>
      <c r="D45" s="1">
        <v>46607.390000000101</v>
      </c>
      <c r="E45" s="13">
        <v>2.5446931784273701E-2</v>
      </c>
    </row>
    <row r="46" spans="1:5" x14ac:dyDescent="0.2">
      <c r="A46" s="12" t="s">
        <v>34</v>
      </c>
      <c r="B46" s="1">
        <v>80700</v>
      </c>
      <c r="C46" s="1">
        <v>250290.75</v>
      </c>
      <c r="D46" s="1">
        <v>-169590.75</v>
      </c>
      <c r="E46" s="13">
        <v>-0.67757498029791396</v>
      </c>
    </row>
    <row r="47" spans="1:5" x14ac:dyDescent="0.2">
      <c r="B47" s="14" t="s">
        <v>13</v>
      </c>
      <c r="C47" s="14" t="s">
        <v>13</v>
      </c>
      <c r="D47" s="14" t="s">
        <v>13</v>
      </c>
      <c r="E47" s="14" t="s">
        <v>13</v>
      </c>
    </row>
    <row r="48" spans="1:5" x14ac:dyDescent="0.2">
      <c r="A48" s="12" t="s">
        <v>35</v>
      </c>
      <c r="B48" s="1">
        <v>2378518.42</v>
      </c>
      <c r="C48" s="1">
        <v>2511920.2000000002</v>
      </c>
      <c r="D48" s="1">
        <v>-133401.78</v>
      </c>
      <c r="E48" s="13">
        <v>-5.3107491233200799E-2</v>
      </c>
    </row>
    <row r="50" spans="1:5" x14ac:dyDescent="0.2">
      <c r="A50" s="12" t="s">
        <v>36</v>
      </c>
    </row>
    <row r="51" spans="1:5" x14ac:dyDescent="0.2">
      <c r="A51" s="12" t="s">
        <v>37</v>
      </c>
      <c r="B51" s="1">
        <v>129240.41</v>
      </c>
      <c r="C51" s="1">
        <v>189534.29</v>
      </c>
      <c r="D51" s="1">
        <v>-60293.88</v>
      </c>
      <c r="E51" s="13">
        <v>-0.31811594619633199</v>
      </c>
    </row>
    <row r="52" spans="1:5" x14ac:dyDescent="0.2">
      <c r="A52" s="12" t="s">
        <v>38</v>
      </c>
      <c r="B52" s="1">
        <v>67938.83</v>
      </c>
      <c r="C52" s="1">
        <v>113231.27</v>
      </c>
      <c r="D52" s="1">
        <v>-45292.44</v>
      </c>
      <c r="E52" s="13">
        <v>-0.39999939945917801</v>
      </c>
    </row>
    <row r="53" spans="1:5" x14ac:dyDescent="0.2">
      <c r="B53" s="14" t="s">
        <v>13</v>
      </c>
      <c r="C53" s="14" t="s">
        <v>13</v>
      </c>
      <c r="D53" s="14" t="s">
        <v>13</v>
      </c>
      <c r="E53" s="14" t="s">
        <v>13</v>
      </c>
    </row>
    <row r="54" spans="1:5" x14ac:dyDescent="0.2">
      <c r="A54" s="12" t="s">
        <v>39</v>
      </c>
      <c r="B54" s="1">
        <v>197179.24</v>
      </c>
      <c r="C54" s="1">
        <v>302765.56</v>
      </c>
      <c r="D54" s="1">
        <v>-105586.32</v>
      </c>
      <c r="E54" s="13">
        <v>-0.348739532990476</v>
      </c>
    </row>
    <row r="55" spans="1:5" x14ac:dyDescent="0.2">
      <c r="B55" s="14" t="s">
        <v>13</v>
      </c>
      <c r="C55" s="14" t="s">
        <v>13</v>
      </c>
      <c r="D55" s="14" t="s">
        <v>13</v>
      </c>
      <c r="E55" s="14" t="s">
        <v>13</v>
      </c>
    </row>
    <row r="56" spans="1:5" x14ac:dyDescent="0.2">
      <c r="A56" s="12" t="s">
        <v>40</v>
      </c>
      <c r="B56" s="1">
        <v>2575697.66</v>
      </c>
      <c r="C56" s="1">
        <v>2814685.76</v>
      </c>
      <c r="D56" s="1">
        <v>-238988.1</v>
      </c>
      <c r="E56" s="13">
        <v>-8.4907559982823802E-2</v>
      </c>
    </row>
    <row r="58" spans="1:5" x14ac:dyDescent="0.2">
      <c r="A58" s="12" t="s">
        <v>41</v>
      </c>
    </row>
    <row r="59" spans="1:5" x14ac:dyDescent="0.2">
      <c r="A59" s="12" t="s">
        <v>42</v>
      </c>
      <c r="B59" s="1">
        <v>-455466.97999999899</v>
      </c>
      <c r="C59" s="1">
        <v>-247765.84999999701</v>
      </c>
      <c r="D59" s="1">
        <v>-207701.13000000201</v>
      </c>
      <c r="E59" s="13">
        <v>0.83829603635854</v>
      </c>
    </row>
    <row r="60" spans="1:5" x14ac:dyDescent="0.2">
      <c r="A60" s="12" t="s">
        <v>43</v>
      </c>
      <c r="B60" s="1">
        <v>-41639.75</v>
      </c>
      <c r="C60" s="1">
        <v>-45326.6</v>
      </c>
      <c r="D60" s="1">
        <v>3686.85</v>
      </c>
      <c r="E60" s="13">
        <v>-8.1339654860501306E-2</v>
      </c>
    </row>
    <row r="61" spans="1:5" x14ac:dyDescent="0.2">
      <c r="B61" s="14" t="s">
        <v>13</v>
      </c>
      <c r="C61" s="14" t="s">
        <v>13</v>
      </c>
      <c r="D61" s="14" t="s">
        <v>13</v>
      </c>
      <c r="E61" s="14" t="s">
        <v>13</v>
      </c>
    </row>
    <row r="62" spans="1:5" x14ac:dyDescent="0.2">
      <c r="A62" s="12" t="s">
        <v>44</v>
      </c>
      <c r="B62" s="1">
        <v>-497106.72999999899</v>
      </c>
      <c r="C62" s="1">
        <v>-293092.44999999698</v>
      </c>
      <c r="D62" s="1">
        <v>-204014.28000000201</v>
      </c>
      <c r="E62" s="13">
        <v>0.69607483918471502</v>
      </c>
    </row>
    <row r="63" spans="1:5" x14ac:dyDescent="0.2">
      <c r="B63" s="14" t="s">
        <v>13</v>
      </c>
      <c r="C63" s="14" t="s">
        <v>13</v>
      </c>
      <c r="D63" s="14" t="s">
        <v>13</v>
      </c>
      <c r="E63" s="14" t="s">
        <v>13</v>
      </c>
    </row>
    <row r="64" spans="1:5" x14ac:dyDescent="0.2">
      <c r="A64" s="12" t="s">
        <v>45</v>
      </c>
      <c r="B64" s="1">
        <v>2078590.93</v>
      </c>
      <c r="C64" s="1">
        <v>2521593.31</v>
      </c>
      <c r="D64" s="1">
        <v>-443002.38</v>
      </c>
      <c r="E64" s="13">
        <v>-0.17568351654613201</v>
      </c>
    </row>
    <row r="65" spans="2:5" x14ac:dyDescent="0.2">
      <c r="B65" s="14" t="s">
        <v>28</v>
      </c>
      <c r="C65" s="14" t="s">
        <v>28</v>
      </c>
      <c r="D65" s="14" t="s">
        <v>28</v>
      </c>
      <c r="E65" s="14" t="s">
        <v>28</v>
      </c>
    </row>
  </sheetData>
  <phoneticPr fontId="0" type="noConversion"/>
  <pageMargins left="0.75" right="0.75" top="0.75" bottom="0.7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67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92</v>
      </c>
      <c r="B11" s="1">
        <v>0</v>
      </c>
      <c r="C11" s="1">
        <v>0</v>
      </c>
      <c r="D11" s="1">
        <v>0</v>
      </c>
      <c r="E11" s="1">
        <v>275000</v>
      </c>
    </row>
    <row r="12" spans="1:5" x14ac:dyDescent="0.2">
      <c r="A12" s="12" t="s">
        <v>93</v>
      </c>
      <c r="B12" s="1">
        <v>0</v>
      </c>
      <c r="C12" s="1">
        <v>0</v>
      </c>
      <c r="D12" s="1">
        <v>0</v>
      </c>
      <c r="E12" s="1">
        <v>320000</v>
      </c>
    </row>
    <row r="13" spans="1:5" x14ac:dyDescent="0.2">
      <c r="A13" s="12" t="s">
        <v>94</v>
      </c>
      <c r="B13" s="1">
        <v>0</v>
      </c>
      <c r="C13" s="1">
        <v>0</v>
      </c>
      <c r="D13" s="1">
        <v>0</v>
      </c>
      <c r="E13" s="1">
        <v>232300</v>
      </c>
    </row>
    <row r="14" spans="1:5" x14ac:dyDescent="0.2">
      <c r="A14" s="12" t="s">
        <v>96</v>
      </c>
      <c r="B14" s="1">
        <v>0</v>
      </c>
      <c r="C14" s="1">
        <v>0</v>
      </c>
      <c r="D14" s="1">
        <v>0</v>
      </c>
      <c r="E14" s="1">
        <v>2500</v>
      </c>
    </row>
    <row r="15" spans="1:5" x14ac:dyDescent="0.2">
      <c r="B15" s="14" t="s">
        <v>13</v>
      </c>
      <c r="C15" s="14" t="s">
        <v>13</v>
      </c>
      <c r="D15" s="14" t="s">
        <v>13</v>
      </c>
      <c r="E15" s="14" t="s">
        <v>13</v>
      </c>
    </row>
    <row r="16" spans="1:5" x14ac:dyDescent="0.2">
      <c r="A16" s="12" t="s">
        <v>110</v>
      </c>
      <c r="B16" s="1">
        <f>SUM(B11:B14)</f>
        <v>0</v>
      </c>
      <c r="C16" s="1">
        <f>SUM(C11:C14)</f>
        <v>0</v>
      </c>
      <c r="D16" s="1">
        <f>SUM(D11:D14)</f>
        <v>0</v>
      </c>
      <c r="E16" s="1">
        <f>SUM(E11:E14)</f>
        <v>829800</v>
      </c>
    </row>
    <row r="18" spans="1:5" x14ac:dyDescent="0.2">
      <c r="A18" s="12" t="s">
        <v>111</v>
      </c>
    </row>
    <row r="20" spans="1:5" x14ac:dyDescent="0.2">
      <c r="A20" s="12" t="s">
        <v>112</v>
      </c>
      <c r="B20" s="1">
        <v>10734.24</v>
      </c>
      <c r="C20" s="1">
        <v>20155.3</v>
      </c>
      <c r="D20" s="1">
        <v>43111</v>
      </c>
      <c r="E20" s="1">
        <v>129333</v>
      </c>
    </row>
    <row r="21" spans="1:5" x14ac:dyDescent="0.2">
      <c r="A21" s="12" t="s">
        <v>118</v>
      </c>
      <c r="B21" s="1">
        <v>0</v>
      </c>
      <c r="C21" s="1">
        <v>0</v>
      </c>
      <c r="D21" s="1">
        <v>0</v>
      </c>
      <c r="E21" s="1">
        <v>4000</v>
      </c>
    </row>
    <row r="22" spans="1:5" x14ac:dyDescent="0.2">
      <c r="A22" s="12" t="s">
        <v>119</v>
      </c>
      <c r="B22" s="1">
        <v>0</v>
      </c>
      <c r="C22" s="1">
        <v>0</v>
      </c>
      <c r="D22" s="1">
        <v>0</v>
      </c>
      <c r="E22" s="1">
        <v>2000</v>
      </c>
    </row>
    <row r="23" spans="1:5" x14ac:dyDescent="0.2">
      <c r="A23" s="12" t="s">
        <v>129</v>
      </c>
      <c r="B23" s="1">
        <v>0</v>
      </c>
      <c r="C23" s="1">
        <v>0</v>
      </c>
      <c r="D23" s="1">
        <v>0</v>
      </c>
      <c r="E23" s="1">
        <v>20097</v>
      </c>
    </row>
    <row r="24" spans="1:5" x14ac:dyDescent="0.2">
      <c r="A24" s="12" t="s">
        <v>133</v>
      </c>
      <c r="B24" s="1">
        <v>-5445.93</v>
      </c>
      <c r="C24" s="1">
        <v>0</v>
      </c>
      <c r="D24" s="1">
        <v>0</v>
      </c>
      <c r="E24" s="1">
        <v>29194</v>
      </c>
    </row>
    <row r="25" spans="1:5" x14ac:dyDescent="0.2">
      <c r="A25" s="12" t="s">
        <v>135</v>
      </c>
      <c r="B25" s="1">
        <v>0</v>
      </c>
      <c r="C25" s="1">
        <v>0</v>
      </c>
      <c r="D25" s="1">
        <v>0</v>
      </c>
      <c r="E25" s="1">
        <v>293422</v>
      </c>
    </row>
    <row r="26" spans="1:5" x14ac:dyDescent="0.2">
      <c r="A26" s="12" t="s">
        <v>136</v>
      </c>
      <c r="B26" s="1">
        <v>-4256.38</v>
      </c>
      <c r="C26" s="1">
        <v>0</v>
      </c>
      <c r="D26" s="1">
        <v>0</v>
      </c>
      <c r="E26" s="1">
        <v>64500</v>
      </c>
    </row>
    <row r="27" spans="1:5" x14ac:dyDescent="0.2">
      <c r="A27" s="12" t="s">
        <v>137</v>
      </c>
      <c r="B27" s="1">
        <v>0</v>
      </c>
      <c r="C27" s="1">
        <v>0</v>
      </c>
      <c r="D27" s="1">
        <v>0</v>
      </c>
      <c r="E27" s="1">
        <v>8300</v>
      </c>
    </row>
    <row r="28" spans="1:5" x14ac:dyDescent="0.2">
      <c r="A28" s="12" t="s">
        <v>138</v>
      </c>
      <c r="B28" s="1">
        <v>0</v>
      </c>
      <c r="C28" s="1">
        <v>0</v>
      </c>
      <c r="D28" s="1">
        <v>0</v>
      </c>
      <c r="E28" s="1">
        <v>5000</v>
      </c>
    </row>
    <row r="29" spans="1:5" x14ac:dyDescent="0.2">
      <c r="A29" s="12" t="s">
        <v>139</v>
      </c>
      <c r="B29" s="1">
        <v>878.85</v>
      </c>
      <c r="C29" s="1">
        <v>15378.85</v>
      </c>
      <c r="D29" s="1">
        <v>18500</v>
      </c>
      <c r="E29" s="1">
        <v>49050</v>
      </c>
    </row>
    <row r="30" spans="1:5" x14ac:dyDescent="0.2">
      <c r="A30" s="12" t="s">
        <v>140</v>
      </c>
      <c r="B30" s="1">
        <v>14500</v>
      </c>
      <c r="C30" s="1">
        <v>14500</v>
      </c>
      <c r="D30" s="1">
        <v>14500</v>
      </c>
      <c r="E30" s="1">
        <v>225222</v>
      </c>
    </row>
    <row r="31" spans="1:5" x14ac:dyDescent="0.2">
      <c r="A31" s="12" t="s">
        <v>141</v>
      </c>
      <c r="B31" s="1">
        <v>0</v>
      </c>
      <c r="C31" s="1">
        <v>0</v>
      </c>
      <c r="D31" s="1">
        <v>0</v>
      </c>
      <c r="E31" s="1">
        <v>3200</v>
      </c>
    </row>
    <row r="32" spans="1:5" x14ac:dyDescent="0.2">
      <c r="A32" s="12" t="s">
        <v>142</v>
      </c>
      <c r="B32" s="1">
        <v>0</v>
      </c>
      <c r="C32" s="1">
        <v>0</v>
      </c>
      <c r="D32" s="1">
        <v>0</v>
      </c>
      <c r="E32" s="1">
        <v>4000</v>
      </c>
    </row>
    <row r="33" spans="1:5" x14ac:dyDescent="0.2">
      <c r="A33" s="12" t="s">
        <v>144</v>
      </c>
      <c r="B33" s="1">
        <v>0</v>
      </c>
      <c r="C33" s="1">
        <v>0</v>
      </c>
      <c r="D33" s="1">
        <v>0</v>
      </c>
      <c r="E33" s="1">
        <v>2000</v>
      </c>
    </row>
    <row r="34" spans="1:5" x14ac:dyDescent="0.2">
      <c r="A34" s="12" t="s">
        <v>146</v>
      </c>
      <c r="B34" s="1">
        <v>8928</v>
      </c>
      <c r="C34" s="1">
        <v>10044</v>
      </c>
      <c r="D34" s="1">
        <v>10000</v>
      </c>
      <c r="E34" s="1">
        <v>88000</v>
      </c>
    </row>
    <row r="35" spans="1:5" x14ac:dyDescent="0.2">
      <c r="A35" s="12" t="s">
        <v>158</v>
      </c>
      <c r="B35" s="1">
        <v>0</v>
      </c>
      <c r="C35" s="1">
        <v>0</v>
      </c>
      <c r="D35" s="1">
        <v>0</v>
      </c>
      <c r="E35" s="1">
        <v>3500</v>
      </c>
    </row>
    <row r="36" spans="1:5" x14ac:dyDescent="0.2">
      <c r="A36" s="12" t="s">
        <v>159</v>
      </c>
      <c r="B36" s="1">
        <v>5375.92</v>
      </c>
      <c r="C36" s="1">
        <v>11538.17</v>
      </c>
      <c r="D36" s="1">
        <v>28001.68</v>
      </c>
      <c r="E36" s="1">
        <v>84005</v>
      </c>
    </row>
    <row r="37" spans="1:5" x14ac:dyDescent="0.2">
      <c r="B37" s="14" t="s">
        <v>13</v>
      </c>
      <c r="C37" s="14" t="s">
        <v>13</v>
      </c>
      <c r="D37" s="14" t="s">
        <v>13</v>
      </c>
      <c r="E37" s="14" t="s">
        <v>13</v>
      </c>
    </row>
    <row r="38" spans="1:5" x14ac:dyDescent="0.2">
      <c r="A38" s="12" t="s">
        <v>160</v>
      </c>
      <c r="B38" s="1">
        <f>SUM(B20:B36)</f>
        <v>30714.699999999997</v>
      </c>
      <c r="C38" s="1">
        <f>SUM(C20:C36)</f>
        <v>71616.320000000007</v>
      </c>
      <c r="D38" s="1">
        <f>SUM(D20:D36)</f>
        <v>114112.68</v>
      </c>
      <c r="E38" s="1">
        <f>SUM(E20:E36)</f>
        <v>1014823</v>
      </c>
    </row>
    <row r="39" spans="1:5" x14ac:dyDescent="0.2">
      <c r="B39" s="14" t="s">
        <v>13</v>
      </c>
      <c r="C39" s="14" t="s">
        <v>13</v>
      </c>
      <c r="D39" s="14" t="s">
        <v>13</v>
      </c>
      <c r="E39" s="14" t="s">
        <v>13</v>
      </c>
    </row>
    <row r="40" spans="1:5" x14ac:dyDescent="0.2">
      <c r="A40" s="12" t="s">
        <v>161</v>
      </c>
      <c r="B40" s="1">
        <f>B16-B38</f>
        <v>-30714.699999999997</v>
      </c>
      <c r="C40" s="1">
        <f>C16-C38</f>
        <v>-71616.320000000007</v>
      </c>
      <c r="D40" s="1">
        <f>D16-D38</f>
        <v>-114112.68</v>
      </c>
      <c r="E40" s="1">
        <f>E16-E38</f>
        <v>-185023</v>
      </c>
    </row>
    <row r="42" spans="1:5" x14ac:dyDescent="0.2">
      <c r="B42" s="14" t="s">
        <v>13</v>
      </c>
      <c r="C42" s="14" t="s">
        <v>13</v>
      </c>
      <c r="D42" s="14" t="s">
        <v>13</v>
      </c>
      <c r="E42" s="14" t="s">
        <v>13</v>
      </c>
    </row>
    <row r="43" spans="1:5" x14ac:dyDescent="0.2">
      <c r="A43" s="12" t="s">
        <v>163</v>
      </c>
      <c r="B43" s="1">
        <f>B40</f>
        <v>-30714.699999999997</v>
      </c>
      <c r="C43" s="1">
        <f>C40</f>
        <v>-71616.320000000007</v>
      </c>
      <c r="D43" s="1">
        <f>D40</f>
        <v>-114112.68</v>
      </c>
      <c r="E43" s="1">
        <f>E40</f>
        <v>-185023</v>
      </c>
    </row>
    <row r="44" spans="1:5" x14ac:dyDescent="0.2">
      <c r="B44" s="14" t="s">
        <v>28</v>
      </c>
      <c r="C44" s="14" t="s">
        <v>28</v>
      </c>
      <c r="D44" s="14" t="s">
        <v>28</v>
      </c>
      <c r="E44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131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90</v>
      </c>
      <c r="B11" s="1">
        <v>0</v>
      </c>
      <c r="C11" s="1">
        <v>375</v>
      </c>
      <c r="D11" s="1">
        <v>4000</v>
      </c>
      <c r="E11" s="1">
        <v>11875</v>
      </c>
    </row>
    <row r="12" spans="1:5" x14ac:dyDescent="0.2">
      <c r="A12" s="12" t="s">
        <v>93</v>
      </c>
      <c r="B12" s="1">
        <v>0</v>
      </c>
      <c r="C12" s="1">
        <v>2400</v>
      </c>
      <c r="D12" s="1">
        <v>5000</v>
      </c>
      <c r="E12" s="1">
        <v>25000</v>
      </c>
    </row>
    <row r="13" spans="1:5" x14ac:dyDescent="0.2">
      <c r="A13" s="12" t="s">
        <v>102</v>
      </c>
      <c r="B13" s="1">
        <v>340</v>
      </c>
      <c r="C13" s="1">
        <v>4580</v>
      </c>
      <c r="D13" s="1">
        <v>15200</v>
      </c>
      <c r="E13" s="1">
        <v>45649</v>
      </c>
    </row>
    <row r="14" spans="1:5" x14ac:dyDescent="0.2">
      <c r="A14" s="12" t="s">
        <v>103</v>
      </c>
      <c r="B14" s="1">
        <v>465</v>
      </c>
      <c r="C14" s="1">
        <v>625</v>
      </c>
      <c r="D14" s="1">
        <v>800</v>
      </c>
      <c r="E14" s="1">
        <v>2200</v>
      </c>
    </row>
    <row r="15" spans="1:5" x14ac:dyDescent="0.2">
      <c r="A15" s="12" t="s">
        <v>104</v>
      </c>
      <c r="B15" s="1">
        <v>0</v>
      </c>
      <c r="C15" s="1">
        <v>0</v>
      </c>
      <c r="D15" s="1">
        <v>0</v>
      </c>
      <c r="E15" s="1">
        <v>125000</v>
      </c>
    </row>
    <row r="16" spans="1:5" x14ac:dyDescent="0.2">
      <c r="A16" s="12" t="s">
        <v>105</v>
      </c>
      <c r="B16" s="1">
        <v>1999.74</v>
      </c>
      <c r="C16" s="1">
        <v>3359.57</v>
      </c>
      <c r="D16" s="1">
        <v>6668</v>
      </c>
      <c r="E16" s="1">
        <v>20000</v>
      </c>
    </row>
    <row r="17" spans="1:5" x14ac:dyDescent="0.2">
      <c r="A17" s="12" t="s">
        <v>106</v>
      </c>
      <c r="B17" s="1">
        <v>0</v>
      </c>
      <c r="C17" s="1">
        <v>0</v>
      </c>
      <c r="D17" s="1">
        <v>14400</v>
      </c>
      <c r="E17" s="1">
        <v>43750</v>
      </c>
    </row>
    <row r="18" spans="1:5" x14ac:dyDescent="0.2">
      <c r="A18" s="12" t="s">
        <v>107</v>
      </c>
      <c r="B18" s="1">
        <v>0</v>
      </c>
      <c r="C18" s="1">
        <v>13732</v>
      </c>
      <c r="D18" s="1">
        <v>21666.68</v>
      </c>
      <c r="E18" s="1">
        <v>65000</v>
      </c>
    </row>
    <row r="19" spans="1:5" x14ac:dyDescent="0.2">
      <c r="A19" s="12" t="s">
        <v>108</v>
      </c>
      <c r="B19" s="1">
        <v>57725.9</v>
      </c>
      <c r="C19" s="1">
        <v>242395.95</v>
      </c>
      <c r="D19" s="1">
        <v>156906.07999999999</v>
      </c>
      <c r="E19" s="1">
        <v>470718</v>
      </c>
    </row>
    <row r="20" spans="1:5" x14ac:dyDescent="0.2">
      <c r="B20" s="14" t="s">
        <v>13</v>
      </c>
      <c r="C20" s="14" t="s">
        <v>13</v>
      </c>
      <c r="D20" s="14" t="s">
        <v>13</v>
      </c>
      <c r="E20" s="14" t="s">
        <v>13</v>
      </c>
    </row>
    <row r="21" spans="1:5" x14ac:dyDescent="0.2">
      <c r="A21" s="12" t="s">
        <v>110</v>
      </c>
      <c r="B21" s="1">
        <f>SUM(B11:B19)</f>
        <v>60530.64</v>
      </c>
      <c r="C21" s="1">
        <f>SUM(C11:C19)</f>
        <v>267467.52000000002</v>
      </c>
      <c r="D21" s="1">
        <f>SUM(D11:D19)</f>
        <v>224640.75999999998</v>
      </c>
      <c r="E21" s="1">
        <f>SUM(E11:E19)</f>
        <v>809192</v>
      </c>
    </row>
    <row r="23" spans="1:5" x14ac:dyDescent="0.2">
      <c r="A23" s="12" t="s">
        <v>111</v>
      </c>
    </row>
    <row r="25" spans="1:5" x14ac:dyDescent="0.2">
      <c r="A25" s="12" t="s">
        <v>112</v>
      </c>
      <c r="B25" s="1">
        <v>37502.79</v>
      </c>
      <c r="C25" s="1">
        <v>134811.79999999999</v>
      </c>
      <c r="D25" s="1">
        <v>155507</v>
      </c>
      <c r="E25" s="1">
        <v>466521</v>
      </c>
    </row>
    <row r="26" spans="1:5" x14ac:dyDescent="0.2">
      <c r="A26" s="12" t="s">
        <v>117</v>
      </c>
      <c r="B26" s="1">
        <v>0.5</v>
      </c>
      <c r="C26" s="1">
        <v>22</v>
      </c>
      <c r="D26" s="1">
        <v>100</v>
      </c>
      <c r="E26" s="1">
        <v>400</v>
      </c>
    </row>
    <row r="27" spans="1:5" x14ac:dyDescent="0.2">
      <c r="A27" s="12" t="s">
        <v>118</v>
      </c>
      <c r="B27" s="1">
        <v>0</v>
      </c>
      <c r="C27" s="1">
        <v>14.76</v>
      </c>
      <c r="D27" s="1">
        <v>200</v>
      </c>
      <c r="E27" s="1">
        <v>500</v>
      </c>
    </row>
    <row r="28" spans="1:5" x14ac:dyDescent="0.2">
      <c r="A28" s="12" t="s">
        <v>120</v>
      </c>
      <c r="B28" s="1">
        <v>232</v>
      </c>
      <c r="C28" s="1">
        <v>928</v>
      </c>
      <c r="D28" s="1">
        <v>540</v>
      </c>
      <c r="E28" s="1">
        <v>1620</v>
      </c>
    </row>
    <row r="29" spans="1:5" x14ac:dyDescent="0.2">
      <c r="A29" s="12" t="s">
        <v>123</v>
      </c>
      <c r="B29" s="1">
        <v>1870.4</v>
      </c>
      <c r="C29" s="1">
        <v>7473.9</v>
      </c>
      <c r="D29" s="1">
        <v>6419.68</v>
      </c>
      <c r="E29" s="1">
        <v>19259</v>
      </c>
    </row>
    <row r="30" spans="1:5" x14ac:dyDescent="0.2">
      <c r="A30" s="12" t="s">
        <v>132</v>
      </c>
      <c r="B30" s="1">
        <v>0</v>
      </c>
      <c r="C30" s="1">
        <v>0</v>
      </c>
      <c r="D30" s="1">
        <v>0</v>
      </c>
      <c r="E30" s="1">
        <v>500</v>
      </c>
    </row>
    <row r="31" spans="1:5" x14ac:dyDescent="0.2">
      <c r="A31" s="12" t="s">
        <v>133</v>
      </c>
      <c r="B31" s="1">
        <v>0</v>
      </c>
      <c r="C31" s="1">
        <v>261.8</v>
      </c>
      <c r="D31" s="1">
        <v>0</v>
      </c>
      <c r="E31" s="1">
        <v>0</v>
      </c>
    </row>
    <row r="32" spans="1:5" x14ac:dyDescent="0.2">
      <c r="A32" s="12" t="s">
        <v>143</v>
      </c>
      <c r="B32" s="1">
        <v>0</v>
      </c>
      <c r="C32" s="1">
        <v>326</v>
      </c>
      <c r="D32" s="1">
        <v>500</v>
      </c>
      <c r="E32" s="1">
        <v>1500</v>
      </c>
    </row>
    <row r="33" spans="1:5" x14ac:dyDescent="0.2">
      <c r="A33" s="12" t="s">
        <v>146</v>
      </c>
      <c r="B33" s="1">
        <v>0</v>
      </c>
      <c r="C33" s="1">
        <v>504</v>
      </c>
      <c r="D33" s="1">
        <v>0</v>
      </c>
      <c r="E33" s="1">
        <v>0</v>
      </c>
    </row>
    <row r="34" spans="1:5" x14ac:dyDescent="0.2">
      <c r="A34" s="12" t="s">
        <v>148</v>
      </c>
      <c r="B34" s="1">
        <v>128.04</v>
      </c>
      <c r="C34" s="1">
        <v>276.26</v>
      </c>
      <c r="D34" s="1">
        <v>166.68</v>
      </c>
      <c r="E34" s="1">
        <v>500</v>
      </c>
    </row>
    <row r="35" spans="1:5" x14ac:dyDescent="0.2">
      <c r="A35" s="12" t="s">
        <v>102</v>
      </c>
      <c r="B35" s="1">
        <v>126.1</v>
      </c>
      <c r="C35" s="1">
        <v>682.25</v>
      </c>
      <c r="D35" s="1">
        <v>1000</v>
      </c>
      <c r="E35" s="1">
        <v>3000</v>
      </c>
    </row>
    <row r="36" spans="1:5" x14ac:dyDescent="0.2">
      <c r="A36" s="12" t="s">
        <v>104</v>
      </c>
      <c r="B36" s="1">
        <v>1854</v>
      </c>
      <c r="C36" s="1">
        <v>1854</v>
      </c>
      <c r="D36" s="1">
        <v>1875</v>
      </c>
      <c r="E36" s="1">
        <v>31875</v>
      </c>
    </row>
    <row r="37" spans="1:5" x14ac:dyDescent="0.2">
      <c r="A37" s="12" t="s">
        <v>105</v>
      </c>
      <c r="B37" s="1">
        <v>3078.38</v>
      </c>
      <c r="C37" s="1">
        <v>5541.23</v>
      </c>
      <c r="D37" s="1">
        <v>1666.68</v>
      </c>
      <c r="E37" s="1">
        <v>5000</v>
      </c>
    </row>
    <row r="38" spans="1:5" x14ac:dyDescent="0.2">
      <c r="A38" s="12" t="s">
        <v>106</v>
      </c>
      <c r="B38" s="1">
        <v>0</v>
      </c>
      <c r="C38" s="1">
        <v>0</v>
      </c>
      <c r="D38" s="1">
        <v>12574.32</v>
      </c>
      <c r="E38" s="1">
        <v>37723</v>
      </c>
    </row>
    <row r="39" spans="1:5" x14ac:dyDescent="0.2">
      <c r="A39" s="12" t="s">
        <v>107</v>
      </c>
      <c r="B39" s="1">
        <v>350.48</v>
      </c>
      <c r="C39" s="1">
        <v>3810.97</v>
      </c>
      <c r="D39" s="1">
        <v>7000</v>
      </c>
      <c r="E39" s="1">
        <v>21000</v>
      </c>
    </row>
    <row r="40" spans="1:5" x14ac:dyDescent="0.2">
      <c r="A40" s="12" t="s">
        <v>108</v>
      </c>
      <c r="B40" s="1">
        <v>19345.96</v>
      </c>
      <c r="C40" s="1">
        <v>67975.03</v>
      </c>
      <c r="D40" s="1">
        <v>36791.279999999999</v>
      </c>
      <c r="E40" s="1">
        <v>110374</v>
      </c>
    </row>
    <row r="41" spans="1:5" x14ac:dyDescent="0.2">
      <c r="A41" s="12" t="s">
        <v>151</v>
      </c>
      <c r="B41" s="1">
        <v>484.09</v>
      </c>
      <c r="C41" s="1">
        <v>969.15</v>
      </c>
      <c r="D41" s="1">
        <v>3261</v>
      </c>
      <c r="E41" s="1">
        <v>3261</v>
      </c>
    </row>
    <row r="42" spans="1:5" x14ac:dyDescent="0.2">
      <c r="A42" s="12" t="s">
        <v>159</v>
      </c>
      <c r="B42" s="1">
        <v>15806.12</v>
      </c>
      <c r="C42" s="1">
        <v>65229.37</v>
      </c>
      <c r="D42" s="1">
        <v>79160.679999999993</v>
      </c>
      <c r="E42" s="1">
        <v>237482</v>
      </c>
    </row>
    <row r="43" spans="1:5" x14ac:dyDescent="0.2">
      <c r="B43" s="14" t="s">
        <v>13</v>
      </c>
      <c r="C43" s="14" t="s">
        <v>13</v>
      </c>
      <c r="D43" s="14" t="s">
        <v>13</v>
      </c>
      <c r="E43" s="14" t="s">
        <v>13</v>
      </c>
    </row>
    <row r="44" spans="1:5" x14ac:dyDescent="0.2">
      <c r="A44" s="12" t="s">
        <v>160</v>
      </c>
      <c r="B44" s="1">
        <f>SUM(B25:B42)</f>
        <v>80778.86</v>
      </c>
      <c r="C44" s="1">
        <f>SUM(C25:C42)</f>
        <v>290680.52</v>
      </c>
      <c r="D44" s="1">
        <f>SUM(D25:D42)</f>
        <v>306762.31999999995</v>
      </c>
      <c r="E44" s="1">
        <f>SUM(E25:E42)</f>
        <v>940515</v>
      </c>
    </row>
    <row r="45" spans="1:5" x14ac:dyDescent="0.2">
      <c r="B45" s="14" t="s">
        <v>13</v>
      </c>
      <c r="C45" s="14" t="s">
        <v>13</v>
      </c>
      <c r="D45" s="14" t="s">
        <v>13</v>
      </c>
      <c r="E45" s="14" t="s">
        <v>13</v>
      </c>
    </row>
    <row r="46" spans="1:5" x14ac:dyDescent="0.2">
      <c r="A46" s="12" t="s">
        <v>161</v>
      </c>
      <c r="B46" s="1">
        <f>B21-B44</f>
        <v>-20248.22</v>
      </c>
      <c r="C46" s="1">
        <f>C21-C44</f>
        <v>-23213</v>
      </c>
      <c r="D46" s="1">
        <f>D21-D44</f>
        <v>-82121.559999999969</v>
      </c>
      <c r="E46" s="1">
        <f>E21-E44</f>
        <v>-131323</v>
      </c>
    </row>
    <row r="48" spans="1:5" x14ac:dyDescent="0.2">
      <c r="B48" s="14" t="s">
        <v>13</v>
      </c>
      <c r="C48" s="14" t="s">
        <v>13</v>
      </c>
      <c r="D48" s="14" t="s">
        <v>13</v>
      </c>
      <c r="E48" s="14" t="s">
        <v>13</v>
      </c>
    </row>
    <row r="49" spans="1:5" x14ac:dyDescent="0.2">
      <c r="A49" s="12" t="s">
        <v>163</v>
      </c>
      <c r="B49" s="1">
        <f>B46</f>
        <v>-20248.22</v>
      </c>
      <c r="C49" s="1">
        <f>C46</f>
        <v>-23213</v>
      </c>
      <c r="D49" s="1">
        <f>D46</f>
        <v>-82121.559999999969</v>
      </c>
      <c r="E49" s="1">
        <f>E46</f>
        <v>-131323</v>
      </c>
    </row>
    <row r="50" spans="1:5" x14ac:dyDescent="0.2">
      <c r="B50" s="14" t="s">
        <v>28</v>
      </c>
      <c r="C50" s="14" t="s">
        <v>28</v>
      </c>
      <c r="D50" s="14" t="s">
        <v>28</v>
      </c>
      <c r="E50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167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B11" s="14" t="s">
        <v>13</v>
      </c>
      <c r="C11" s="14" t="s">
        <v>13</v>
      </c>
      <c r="D11" s="14" t="s">
        <v>13</v>
      </c>
      <c r="E11" s="14" t="s">
        <v>13</v>
      </c>
    </row>
    <row r="13" spans="1:5" x14ac:dyDescent="0.2">
      <c r="A13" s="12" t="s">
        <v>111</v>
      </c>
    </row>
    <row r="15" spans="1:5" x14ac:dyDescent="0.2">
      <c r="A15" s="12" t="s">
        <v>112</v>
      </c>
      <c r="B15" s="1">
        <v>65375.82</v>
      </c>
      <c r="C15" s="1">
        <v>336871.71</v>
      </c>
      <c r="D15" s="1">
        <v>327968.32</v>
      </c>
      <c r="E15" s="1">
        <v>983905</v>
      </c>
    </row>
    <row r="16" spans="1:5" x14ac:dyDescent="0.2">
      <c r="A16" s="12" t="s">
        <v>117</v>
      </c>
      <c r="B16" s="1">
        <v>0</v>
      </c>
      <c r="C16" s="1">
        <v>2.8</v>
      </c>
      <c r="D16" s="1">
        <v>0</v>
      </c>
      <c r="E16" s="1">
        <v>0</v>
      </c>
    </row>
    <row r="17" spans="1:5" x14ac:dyDescent="0.2">
      <c r="A17" s="12" t="s">
        <v>119</v>
      </c>
      <c r="B17" s="1">
        <v>1874.08</v>
      </c>
      <c r="C17" s="1">
        <v>1874.08</v>
      </c>
      <c r="D17" s="1">
        <v>0</v>
      </c>
      <c r="E17" s="1">
        <v>0</v>
      </c>
    </row>
    <row r="18" spans="1:5" x14ac:dyDescent="0.2">
      <c r="A18" s="12" t="s">
        <v>120</v>
      </c>
      <c r="B18" s="1">
        <v>567</v>
      </c>
      <c r="C18" s="1">
        <v>2268</v>
      </c>
      <c r="D18" s="1">
        <v>1480</v>
      </c>
      <c r="E18" s="1">
        <v>4440</v>
      </c>
    </row>
    <row r="19" spans="1:5" x14ac:dyDescent="0.2">
      <c r="A19" s="12" t="s">
        <v>122</v>
      </c>
      <c r="B19" s="1">
        <v>16404.509999999998</v>
      </c>
      <c r="C19" s="1">
        <v>16404.509999999998</v>
      </c>
      <c r="D19" s="1">
        <v>11146</v>
      </c>
      <c r="E19" s="1">
        <v>11146</v>
      </c>
    </row>
    <row r="20" spans="1:5" x14ac:dyDescent="0.2">
      <c r="A20" s="12" t="s">
        <v>123</v>
      </c>
      <c r="B20" s="1">
        <v>4280.1499999999996</v>
      </c>
      <c r="C20" s="1">
        <v>17102.96</v>
      </c>
      <c r="D20" s="1">
        <v>17185</v>
      </c>
      <c r="E20" s="1">
        <v>51555</v>
      </c>
    </row>
    <row r="21" spans="1:5" x14ac:dyDescent="0.2">
      <c r="A21" s="12" t="s">
        <v>129</v>
      </c>
      <c r="B21" s="1">
        <v>2500</v>
      </c>
      <c r="C21" s="1">
        <v>10000</v>
      </c>
      <c r="D21" s="1">
        <v>10000</v>
      </c>
      <c r="E21" s="1">
        <v>30000</v>
      </c>
    </row>
    <row r="22" spans="1:5" x14ac:dyDescent="0.2">
      <c r="A22" s="12" t="s">
        <v>133</v>
      </c>
      <c r="B22" s="1">
        <v>385</v>
      </c>
      <c r="C22" s="1">
        <v>12411.71</v>
      </c>
      <c r="D22" s="1">
        <v>18000</v>
      </c>
      <c r="E22" s="1">
        <v>50000</v>
      </c>
    </row>
    <row r="23" spans="1:5" x14ac:dyDescent="0.2">
      <c r="A23" s="12" t="s">
        <v>149</v>
      </c>
      <c r="B23" s="1">
        <v>18862.38</v>
      </c>
      <c r="C23" s="1">
        <v>85205.35</v>
      </c>
      <c r="D23" s="1">
        <v>95000</v>
      </c>
      <c r="E23" s="1">
        <v>275000</v>
      </c>
    </row>
    <row r="24" spans="1:5" x14ac:dyDescent="0.2">
      <c r="A24" s="12" t="s">
        <v>150</v>
      </c>
      <c r="B24" s="1">
        <v>3012</v>
      </c>
      <c r="C24" s="1">
        <v>12048</v>
      </c>
      <c r="D24" s="1">
        <v>12048</v>
      </c>
      <c r="E24" s="1">
        <v>36144</v>
      </c>
    </row>
    <row r="25" spans="1:5" x14ac:dyDescent="0.2">
      <c r="A25" s="12" t="s">
        <v>159</v>
      </c>
      <c r="B25" s="1">
        <v>39993.46</v>
      </c>
      <c r="C25" s="1">
        <v>198113.73</v>
      </c>
      <c r="D25" s="1">
        <v>191631.32</v>
      </c>
      <c r="E25" s="1">
        <v>574894</v>
      </c>
    </row>
    <row r="26" spans="1:5" x14ac:dyDescent="0.2">
      <c r="B26" s="14" t="s">
        <v>13</v>
      </c>
      <c r="C26" s="14" t="s">
        <v>13</v>
      </c>
      <c r="D26" s="14" t="s">
        <v>13</v>
      </c>
      <c r="E26" s="14" t="s">
        <v>13</v>
      </c>
    </row>
    <row r="27" spans="1:5" x14ac:dyDescent="0.2">
      <c r="A27" s="12" t="s">
        <v>160</v>
      </c>
      <c r="B27" s="1">
        <f>SUM(B15:B25)</f>
        <v>153254.39999999999</v>
      </c>
      <c r="C27" s="1">
        <f>SUM(C15:C25)</f>
        <v>692302.85000000009</v>
      </c>
      <c r="D27" s="1">
        <f>SUM(D15:D25)</f>
        <v>684458.64</v>
      </c>
      <c r="E27" s="1">
        <f>SUM(E15:E25)</f>
        <v>2017084</v>
      </c>
    </row>
    <row r="28" spans="1:5" x14ac:dyDescent="0.2">
      <c r="B28" s="14" t="s">
        <v>13</v>
      </c>
      <c r="C28" s="14" t="s">
        <v>13</v>
      </c>
      <c r="D28" s="14" t="s">
        <v>13</v>
      </c>
      <c r="E28" s="14" t="s">
        <v>13</v>
      </c>
    </row>
    <row r="29" spans="1:5" x14ac:dyDescent="0.2">
      <c r="A29" s="12" t="s">
        <v>161</v>
      </c>
      <c r="B29" s="1">
        <f>-B27</f>
        <v>-153254.39999999999</v>
      </c>
      <c r="C29" s="1">
        <f>-C27</f>
        <v>-692302.85000000009</v>
      </c>
      <c r="D29" s="1">
        <f>-D27</f>
        <v>-684458.64</v>
      </c>
      <c r="E29" s="1">
        <f>-E27</f>
        <v>-2017084</v>
      </c>
    </row>
    <row r="31" spans="1:5" x14ac:dyDescent="0.2">
      <c r="B31" s="14" t="s">
        <v>13</v>
      </c>
      <c r="C31" s="14" t="s">
        <v>13</v>
      </c>
      <c r="D31" s="14" t="s">
        <v>13</v>
      </c>
      <c r="E31" s="14" t="s">
        <v>13</v>
      </c>
    </row>
    <row r="32" spans="1:5" x14ac:dyDescent="0.2">
      <c r="A32" s="12" t="s">
        <v>163</v>
      </c>
      <c r="B32" s="1">
        <f>B29</f>
        <v>-153254.39999999999</v>
      </c>
      <c r="C32" s="1">
        <f>C29</f>
        <v>-692302.85000000009</v>
      </c>
      <c r="D32" s="1">
        <f>D29</f>
        <v>-684458.64</v>
      </c>
      <c r="E32" s="1">
        <f>E29</f>
        <v>-2017084</v>
      </c>
    </row>
    <row r="33" spans="2:5" x14ac:dyDescent="0.2">
      <c r="B33" s="14" t="s">
        <v>28</v>
      </c>
      <c r="C33" s="14" t="s">
        <v>28</v>
      </c>
      <c r="D33" s="14" t="s">
        <v>28</v>
      </c>
      <c r="E33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3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168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109</v>
      </c>
      <c r="B11" s="1">
        <v>-9587.15</v>
      </c>
      <c r="C11" s="1">
        <v>-4105.79</v>
      </c>
      <c r="D11" s="1">
        <v>8332</v>
      </c>
      <c r="E11" s="1">
        <v>25000</v>
      </c>
    </row>
    <row r="12" spans="1:5" x14ac:dyDescent="0.2">
      <c r="B12" s="14" t="s">
        <v>13</v>
      </c>
      <c r="C12" s="14" t="s">
        <v>13</v>
      </c>
      <c r="D12" s="14" t="s">
        <v>13</v>
      </c>
      <c r="E12" s="14" t="s">
        <v>13</v>
      </c>
    </row>
    <row r="13" spans="1:5" x14ac:dyDescent="0.2">
      <c r="A13" s="12" t="s">
        <v>110</v>
      </c>
      <c r="B13" s="1">
        <f>SUM(B11:B11)</f>
        <v>-9587.15</v>
      </c>
      <c r="C13" s="1">
        <f>SUM(C11:C11)</f>
        <v>-4105.79</v>
      </c>
      <c r="D13" s="1">
        <f>SUM(D11:D11)</f>
        <v>8332</v>
      </c>
      <c r="E13" s="1">
        <f>SUM(E11:E11)</f>
        <v>25000</v>
      </c>
    </row>
    <row r="15" spans="1:5" x14ac:dyDescent="0.2">
      <c r="A15" s="12" t="s">
        <v>111</v>
      </c>
    </row>
    <row r="17" spans="1:5" x14ac:dyDescent="0.2">
      <c r="A17" s="12" t="s">
        <v>112</v>
      </c>
      <c r="B17" s="1">
        <v>54563.68</v>
      </c>
      <c r="C17" s="1">
        <v>228821.74</v>
      </c>
      <c r="D17" s="1">
        <v>226567.32</v>
      </c>
      <c r="E17" s="1">
        <v>717702</v>
      </c>
    </row>
    <row r="18" spans="1:5" x14ac:dyDescent="0.2">
      <c r="A18" s="12" t="s">
        <v>113</v>
      </c>
      <c r="B18" s="1">
        <v>0</v>
      </c>
      <c r="C18" s="1">
        <v>66</v>
      </c>
      <c r="D18" s="1">
        <v>650</v>
      </c>
      <c r="E18" s="1">
        <v>650</v>
      </c>
    </row>
    <row r="19" spans="1:5" x14ac:dyDescent="0.2">
      <c r="A19" s="12" t="s">
        <v>114</v>
      </c>
      <c r="B19" s="1">
        <v>259.5</v>
      </c>
      <c r="C19" s="1">
        <v>1276</v>
      </c>
      <c r="D19" s="1">
        <v>1332</v>
      </c>
      <c r="E19" s="1">
        <v>4000</v>
      </c>
    </row>
    <row r="20" spans="1:5" x14ac:dyDescent="0.2">
      <c r="A20" s="12" t="s">
        <v>115</v>
      </c>
      <c r="B20" s="1">
        <v>3748.96</v>
      </c>
      <c r="C20" s="1">
        <v>70891.460000000006</v>
      </c>
      <c r="D20" s="1">
        <v>95750</v>
      </c>
      <c r="E20" s="1">
        <v>230099</v>
      </c>
    </row>
    <row r="21" spans="1:5" x14ac:dyDescent="0.2">
      <c r="A21" s="12" t="s">
        <v>116</v>
      </c>
      <c r="B21" s="1">
        <v>76.16</v>
      </c>
      <c r="C21" s="1">
        <v>686.67</v>
      </c>
      <c r="D21" s="1">
        <v>1664</v>
      </c>
      <c r="E21" s="1">
        <v>5000</v>
      </c>
    </row>
    <row r="22" spans="1:5" x14ac:dyDescent="0.2">
      <c r="A22" s="12" t="s">
        <v>117</v>
      </c>
      <c r="B22" s="1">
        <v>51.6</v>
      </c>
      <c r="C22" s="1">
        <v>217.35</v>
      </c>
      <c r="D22" s="1">
        <v>300</v>
      </c>
      <c r="E22" s="1">
        <v>900</v>
      </c>
    </row>
    <row r="23" spans="1:5" x14ac:dyDescent="0.2">
      <c r="A23" s="12" t="s">
        <v>118</v>
      </c>
      <c r="B23" s="1">
        <v>167.93</v>
      </c>
      <c r="C23" s="1">
        <v>569.65</v>
      </c>
      <c r="D23" s="1">
        <v>600</v>
      </c>
      <c r="E23" s="1">
        <v>1500</v>
      </c>
    </row>
    <row r="24" spans="1:5" x14ac:dyDescent="0.2">
      <c r="A24" s="12" t="s">
        <v>119</v>
      </c>
      <c r="B24" s="1">
        <v>0</v>
      </c>
      <c r="C24" s="1">
        <v>578.4</v>
      </c>
      <c r="D24" s="1">
        <v>1000</v>
      </c>
      <c r="E24" s="1">
        <v>3000</v>
      </c>
    </row>
    <row r="25" spans="1:5" x14ac:dyDescent="0.2">
      <c r="A25" s="12" t="s">
        <v>120</v>
      </c>
      <c r="B25" s="1">
        <v>1727.61</v>
      </c>
      <c r="C25" s="1">
        <v>6736.12</v>
      </c>
      <c r="D25" s="1">
        <v>7240</v>
      </c>
      <c r="E25" s="1">
        <v>21730</v>
      </c>
    </row>
    <row r="26" spans="1:5" x14ac:dyDescent="0.2">
      <c r="A26" s="12" t="s">
        <v>121</v>
      </c>
      <c r="B26" s="1">
        <v>1808.03</v>
      </c>
      <c r="C26" s="1">
        <v>5780.47</v>
      </c>
      <c r="D26" s="1">
        <v>5565.32</v>
      </c>
      <c r="E26" s="1">
        <v>16696</v>
      </c>
    </row>
    <row r="27" spans="1:5" x14ac:dyDescent="0.2">
      <c r="A27" s="12" t="s">
        <v>122</v>
      </c>
      <c r="B27" s="1">
        <v>0</v>
      </c>
      <c r="C27" s="1">
        <v>18.12</v>
      </c>
      <c r="D27" s="1">
        <v>0</v>
      </c>
      <c r="E27" s="1">
        <v>50</v>
      </c>
    </row>
    <row r="28" spans="1:5" x14ac:dyDescent="0.2">
      <c r="A28" s="12" t="s">
        <v>123</v>
      </c>
      <c r="B28" s="1">
        <v>29393.39</v>
      </c>
      <c r="C28" s="1">
        <v>117412.2</v>
      </c>
      <c r="D28" s="1">
        <v>114998.68</v>
      </c>
      <c r="E28" s="1">
        <v>344996</v>
      </c>
    </row>
    <row r="29" spans="1:5" x14ac:dyDescent="0.2">
      <c r="A29" s="12" t="s">
        <v>124</v>
      </c>
      <c r="B29" s="1">
        <v>1502.23</v>
      </c>
      <c r="C29" s="1">
        <v>2662.36</v>
      </c>
      <c r="D29" s="1">
        <v>4933.32</v>
      </c>
      <c r="E29" s="1">
        <v>14800</v>
      </c>
    </row>
    <row r="30" spans="1:5" x14ac:dyDescent="0.2">
      <c r="A30" s="12" t="s">
        <v>125</v>
      </c>
      <c r="B30" s="1">
        <v>12152.81</v>
      </c>
      <c r="C30" s="1">
        <v>48755.09</v>
      </c>
      <c r="D30" s="1">
        <v>35878.32</v>
      </c>
      <c r="E30" s="1">
        <v>107635</v>
      </c>
    </row>
    <row r="31" spans="1:5" x14ac:dyDescent="0.2">
      <c r="A31" s="12" t="s">
        <v>126</v>
      </c>
      <c r="B31" s="1">
        <v>0</v>
      </c>
      <c r="C31" s="1">
        <v>0</v>
      </c>
      <c r="D31" s="1">
        <v>0</v>
      </c>
      <c r="E31" s="1">
        <v>25000</v>
      </c>
    </row>
    <row r="32" spans="1:5" x14ac:dyDescent="0.2">
      <c r="A32" s="12" t="s">
        <v>127</v>
      </c>
      <c r="B32" s="1">
        <v>0</v>
      </c>
      <c r="C32" s="1">
        <v>320</v>
      </c>
      <c r="D32" s="1">
        <v>1250</v>
      </c>
      <c r="E32" s="1">
        <v>5000</v>
      </c>
    </row>
    <row r="33" spans="1:5" x14ac:dyDescent="0.2">
      <c r="A33" s="12" t="s">
        <v>128</v>
      </c>
      <c r="B33" s="1">
        <v>8027.28</v>
      </c>
      <c r="C33" s="1">
        <v>26478.48</v>
      </c>
      <c r="D33" s="1">
        <v>17949.68</v>
      </c>
      <c r="E33" s="1">
        <v>53849</v>
      </c>
    </row>
    <row r="34" spans="1:5" x14ac:dyDescent="0.2">
      <c r="A34" s="12" t="s">
        <v>129</v>
      </c>
      <c r="B34" s="1">
        <v>6012</v>
      </c>
      <c r="C34" s="1">
        <v>56927.96</v>
      </c>
      <c r="D34" s="1">
        <v>56552</v>
      </c>
      <c r="E34" s="1">
        <v>154656</v>
      </c>
    </row>
    <row r="35" spans="1:5" x14ac:dyDescent="0.2">
      <c r="A35" s="12" t="s">
        <v>130</v>
      </c>
      <c r="B35" s="1">
        <v>900</v>
      </c>
      <c r="C35" s="1">
        <v>3181.79</v>
      </c>
      <c r="D35" s="1">
        <v>1833.32</v>
      </c>
      <c r="E35" s="1">
        <v>5500</v>
      </c>
    </row>
    <row r="36" spans="1:5" x14ac:dyDescent="0.2">
      <c r="A36" s="12" t="s">
        <v>131</v>
      </c>
      <c r="B36" s="1">
        <v>0</v>
      </c>
      <c r="C36" s="1">
        <v>0</v>
      </c>
      <c r="D36" s="1">
        <v>0</v>
      </c>
      <c r="E36" s="1">
        <v>3500</v>
      </c>
    </row>
    <row r="37" spans="1:5" x14ac:dyDescent="0.2">
      <c r="A37" s="12" t="s">
        <v>132</v>
      </c>
      <c r="B37" s="1">
        <v>0</v>
      </c>
      <c r="C37" s="1">
        <v>325</v>
      </c>
      <c r="D37" s="1">
        <v>325</v>
      </c>
      <c r="E37" s="1">
        <v>1635</v>
      </c>
    </row>
    <row r="38" spans="1:5" x14ac:dyDescent="0.2">
      <c r="A38" s="12" t="s">
        <v>133</v>
      </c>
      <c r="B38" s="1">
        <v>0</v>
      </c>
      <c r="C38" s="1">
        <v>20</v>
      </c>
      <c r="D38" s="1">
        <v>600</v>
      </c>
      <c r="E38" s="1">
        <v>3000</v>
      </c>
    </row>
    <row r="39" spans="1:5" x14ac:dyDescent="0.2">
      <c r="A39" s="12" t="s">
        <v>144</v>
      </c>
      <c r="B39" s="1">
        <v>1624.5</v>
      </c>
      <c r="C39" s="1">
        <v>6498</v>
      </c>
      <c r="D39" s="1">
        <v>6666.68</v>
      </c>
      <c r="E39" s="1">
        <v>20000</v>
      </c>
    </row>
    <row r="40" spans="1:5" x14ac:dyDescent="0.2">
      <c r="A40" s="12" t="s">
        <v>155</v>
      </c>
      <c r="B40" s="1">
        <v>0</v>
      </c>
      <c r="C40" s="1">
        <v>0</v>
      </c>
      <c r="D40" s="1">
        <v>0</v>
      </c>
      <c r="E40" s="1">
        <v>1500</v>
      </c>
    </row>
    <row r="41" spans="1:5" x14ac:dyDescent="0.2">
      <c r="A41" s="12" t="s">
        <v>156</v>
      </c>
      <c r="B41" s="1">
        <v>12019.36</v>
      </c>
      <c r="C41" s="1">
        <v>56926.89</v>
      </c>
      <c r="D41" s="1">
        <v>55333.32</v>
      </c>
      <c r="E41" s="1">
        <v>166000</v>
      </c>
    </row>
    <row r="42" spans="1:5" x14ac:dyDescent="0.2">
      <c r="A42" s="12" t="s">
        <v>157</v>
      </c>
      <c r="B42" s="1">
        <v>0</v>
      </c>
      <c r="C42" s="1">
        <v>0</v>
      </c>
      <c r="D42" s="1">
        <v>250</v>
      </c>
      <c r="E42" s="1">
        <v>1000</v>
      </c>
    </row>
    <row r="43" spans="1:5" x14ac:dyDescent="0.2">
      <c r="A43" s="12" t="s">
        <v>158</v>
      </c>
      <c r="B43" s="1">
        <v>0</v>
      </c>
      <c r="C43" s="1">
        <v>0</v>
      </c>
      <c r="D43" s="1">
        <v>0</v>
      </c>
      <c r="E43" s="1">
        <v>500</v>
      </c>
    </row>
    <row r="44" spans="1:5" x14ac:dyDescent="0.2">
      <c r="A44" s="12" t="s">
        <v>159</v>
      </c>
      <c r="B44" s="1">
        <v>-111016.11</v>
      </c>
      <c r="C44" s="1">
        <v>-525451.56999999995</v>
      </c>
      <c r="D44" s="1">
        <v>-552997.31999999995</v>
      </c>
      <c r="E44" s="1">
        <v>-1658992</v>
      </c>
    </row>
    <row r="45" spans="1:5" x14ac:dyDescent="0.2">
      <c r="B45" s="14" t="s">
        <v>13</v>
      </c>
      <c r="C45" s="14" t="s">
        <v>13</v>
      </c>
      <c r="D45" s="14" t="s">
        <v>13</v>
      </c>
      <c r="E45" s="14" t="s">
        <v>13</v>
      </c>
    </row>
    <row r="46" spans="1:5" x14ac:dyDescent="0.2">
      <c r="A46" s="12" t="s">
        <v>160</v>
      </c>
      <c r="B46" s="1">
        <f>SUM(B17:B44)</f>
        <v>23018.929999999978</v>
      </c>
      <c r="C46" s="1">
        <f>SUM(C17:C44)</f>
        <v>109698.18000000005</v>
      </c>
      <c r="D46" s="1">
        <f>SUM(D17:D44)</f>
        <v>84241.640000000014</v>
      </c>
      <c r="E46" s="1">
        <f>SUM(E17:E44)</f>
        <v>250906</v>
      </c>
    </row>
    <row r="47" spans="1:5" x14ac:dyDescent="0.2">
      <c r="B47" s="14" t="s">
        <v>13</v>
      </c>
      <c r="C47" s="14" t="s">
        <v>13</v>
      </c>
      <c r="D47" s="14" t="s">
        <v>13</v>
      </c>
      <c r="E47" s="14" t="s">
        <v>13</v>
      </c>
    </row>
    <row r="48" spans="1:5" x14ac:dyDescent="0.2">
      <c r="A48" s="12" t="s">
        <v>161</v>
      </c>
      <c r="B48" s="1">
        <f>B13-B46</f>
        <v>-32606.07999999998</v>
      </c>
      <c r="C48" s="1">
        <f>C13-C46</f>
        <v>-113803.97000000004</v>
      </c>
      <c r="D48" s="1">
        <f>D13-D46</f>
        <v>-75909.640000000014</v>
      </c>
      <c r="E48" s="1">
        <f>E13-E46</f>
        <v>-225906</v>
      </c>
    </row>
    <row r="50" spans="1:5" x14ac:dyDescent="0.2">
      <c r="A50" s="12" t="s">
        <v>162</v>
      </c>
      <c r="B50" s="1">
        <v>63079.72</v>
      </c>
      <c r="C50" s="1">
        <v>-82844.039999999994</v>
      </c>
      <c r="D50" s="1">
        <v>0</v>
      </c>
      <c r="E50" s="1">
        <v>0</v>
      </c>
    </row>
    <row r="51" spans="1:5" x14ac:dyDescent="0.2">
      <c r="B51" s="14" t="s">
        <v>13</v>
      </c>
      <c r="C51" s="14" t="s">
        <v>13</v>
      </c>
      <c r="D51" s="14" t="s">
        <v>13</v>
      </c>
      <c r="E51" s="14" t="s">
        <v>13</v>
      </c>
    </row>
    <row r="52" spans="1:5" x14ac:dyDescent="0.2">
      <c r="A52" s="12" t="s">
        <v>163</v>
      </c>
      <c r="B52" s="1">
        <f>B48+B50</f>
        <v>30473.640000000021</v>
      </c>
      <c r="C52" s="1">
        <f>C48+C50</f>
        <v>-196648.01000000004</v>
      </c>
      <c r="D52" s="1">
        <f>D48+D50</f>
        <v>-75909.640000000014</v>
      </c>
      <c r="E52" s="1">
        <f>E48+E50</f>
        <v>-225906</v>
      </c>
    </row>
    <row r="53" spans="1:5" x14ac:dyDescent="0.2">
      <c r="B53" s="14" t="s">
        <v>28</v>
      </c>
      <c r="C53" s="14" t="s">
        <v>28</v>
      </c>
      <c r="D53" s="14" t="s">
        <v>28</v>
      </c>
      <c r="E53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1"/>
  <sheetViews>
    <sheetView workbookViewId="0">
      <pane ySplit="8" topLeftCell="A9" activePane="bottomLeft" state="frozenSplit"/>
      <selection pane="bottomLeft" activeCell="B44" sqref="B44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87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89</v>
      </c>
      <c r="B11" s="1">
        <v>357306.83</v>
      </c>
      <c r="C11" s="1">
        <v>1500597.83</v>
      </c>
      <c r="D11" s="1">
        <v>1537803</v>
      </c>
      <c r="E11" s="1">
        <v>4640638</v>
      </c>
    </row>
    <row r="12" spans="1:5" x14ac:dyDescent="0.2">
      <c r="A12" s="12" t="s">
        <v>90</v>
      </c>
      <c r="B12" s="1">
        <v>0</v>
      </c>
      <c r="C12" s="1">
        <v>375</v>
      </c>
      <c r="D12" s="1">
        <v>4000</v>
      </c>
      <c r="E12" s="1">
        <v>11875</v>
      </c>
    </row>
    <row r="13" spans="1:5" x14ac:dyDescent="0.2">
      <c r="A13" s="12" t="s">
        <v>91</v>
      </c>
      <c r="B13" s="1">
        <v>-921.67</v>
      </c>
      <c r="C13" s="1">
        <v>0</v>
      </c>
      <c r="D13" s="1">
        <v>1660</v>
      </c>
      <c r="E13" s="1">
        <v>5000</v>
      </c>
    </row>
    <row r="14" spans="1:5" x14ac:dyDescent="0.2">
      <c r="A14" s="12" t="s">
        <v>92</v>
      </c>
      <c r="B14" s="1">
        <v>0</v>
      </c>
      <c r="C14" s="1">
        <v>293863.28000000003</v>
      </c>
      <c r="D14" s="1">
        <v>299070</v>
      </c>
      <c r="E14" s="1">
        <v>574070</v>
      </c>
    </row>
    <row r="15" spans="1:5" x14ac:dyDescent="0.2">
      <c r="A15" s="12" t="s">
        <v>93</v>
      </c>
      <c r="B15" s="1">
        <v>0</v>
      </c>
      <c r="C15" s="1">
        <v>69400</v>
      </c>
      <c r="D15" s="1">
        <v>82300</v>
      </c>
      <c r="E15" s="1">
        <v>422300</v>
      </c>
    </row>
    <row r="16" spans="1:5" x14ac:dyDescent="0.2">
      <c r="A16" s="12" t="s">
        <v>94</v>
      </c>
      <c r="B16" s="1">
        <v>0</v>
      </c>
      <c r="C16" s="1">
        <v>0</v>
      </c>
      <c r="D16" s="1">
        <v>0</v>
      </c>
      <c r="E16" s="1">
        <v>232300</v>
      </c>
    </row>
    <row r="17" spans="1:5" x14ac:dyDescent="0.2">
      <c r="A17" s="12" t="s">
        <v>95</v>
      </c>
      <c r="B17" s="1">
        <v>10245</v>
      </c>
      <c r="C17" s="1">
        <v>51005</v>
      </c>
      <c r="D17" s="1">
        <v>85775</v>
      </c>
      <c r="E17" s="1">
        <v>85775</v>
      </c>
    </row>
    <row r="18" spans="1:5" x14ac:dyDescent="0.2">
      <c r="A18" s="12" t="s">
        <v>96</v>
      </c>
      <c r="B18" s="1">
        <v>0</v>
      </c>
      <c r="C18" s="1">
        <v>0</v>
      </c>
      <c r="D18" s="1">
        <v>0</v>
      </c>
      <c r="E18" s="1">
        <v>2500</v>
      </c>
    </row>
    <row r="19" spans="1:5" x14ac:dyDescent="0.2">
      <c r="A19" s="12" t="s">
        <v>97</v>
      </c>
      <c r="B19" s="1">
        <v>2496.8200000000002</v>
      </c>
      <c r="C19" s="1">
        <v>25046.82</v>
      </c>
      <c r="D19" s="1">
        <v>30285</v>
      </c>
      <c r="E19" s="1">
        <v>99180</v>
      </c>
    </row>
    <row r="20" spans="1:5" x14ac:dyDescent="0.2">
      <c r="A20" s="12" t="s">
        <v>98</v>
      </c>
      <c r="B20" s="1">
        <v>18012.11</v>
      </c>
      <c r="C20" s="1">
        <v>62433.09</v>
      </c>
      <c r="D20" s="1">
        <v>79000</v>
      </c>
      <c r="E20" s="1">
        <v>401100</v>
      </c>
    </row>
    <row r="21" spans="1:5" x14ac:dyDescent="0.2">
      <c r="A21" s="12" t="s">
        <v>99</v>
      </c>
      <c r="B21" s="1">
        <v>21071.48</v>
      </c>
      <c r="C21" s="1">
        <v>59884.01</v>
      </c>
      <c r="D21" s="1">
        <v>43800</v>
      </c>
      <c r="E21" s="1">
        <v>154500</v>
      </c>
    </row>
    <row r="22" spans="1:5" x14ac:dyDescent="0.2">
      <c r="A22" s="12" t="s">
        <v>100</v>
      </c>
      <c r="B22" s="1">
        <v>119.7</v>
      </c>
      <c r="C22" s="1">
        <v>1017.45</v>
      </c>
      <c r="D22" s="1">
        <v>1320</v>
      </c>
      <c r="E22" s="1">
        <v>4000</v>
      </c>
    </row>
    <row r="23" spans="1:5" x14ac:dyDescent="0.2">
      <c r="A23" s="12" t="s">
        <v>101</v>
      </c>
      <c r="B23" s="1">
        <v>3140.39</v>
      </c>
      <c r="C23" s="1">
        <v>38857.599999999999</v>
      </c>
      <c r="D23" s="1">
        <v>45500</v>
      </c>
      <c r="E23" s="1">
        <v>175000</v>
      </c>
    </row>
    <row r="24" spans="1:5" x14ac:dyDescent="0.2">
      <c r="A24" s="12" t="s">
        <v>102</v>
      </c>
      <c r="B24" s="1">
        <v>340</v>
      </c>
      <c r="C24" s="1">
        <v>4580</v>
      </c>
      <c r="D24" s="1">
        <v>15200</v>
      </c>
      <c r="E24" s="1">
        <v>45649</v>
      </c>
    </row>
    <row r="25" spans="1:5" x14ac:dyDescent="0.2">
      <c r="A25" s="12" t="s">
        <v>103</v>
      </c>
      <c r="B25" s="1">
        <v>465</v>
      </c>
      <c r="C25" s="1">
        <v>625</v>
      </c>
      <c r="D25" s="1">
        <v>800</v>
      </c>
      <c r="E25" s="1">
        <v>2200</v>
      </c>
    </row>
    <row r="26" spans="1:5" x14ac:dyDescent="0.2">
      <c r="A26" s="12" t="s">
        <v>104</v>
      </c>
      <c r="B26" s="1">
        <v>0</v>
      </c>
      <c r="C26" s="1">
        <v>0</v>
      </c>
      <c r="D26" s="1">
        <v>0</v>
      </c>
      <c r="E26" s="1">
        <v>125000</v>
      </c>
    </row>
    <row r="27" spans="1:5" x14ac:dyDescent="0.2">
      <c r="A27" s="12" t="s">
        <v>105</v>
      </c>
      <c r="B27" s="1">
        <v>1999.74</v>
      </c>
      <c r="C27" s="1">
        <v>3359.57</v>
      </c>
      <c r="D27" s="1">
        <v>6668</v>
      </c>
      <c r="E27" s="1">
        <v>20000</v>
      </c>
    </row>
    <row r="28" spans="1:5" x14ac:dyDescent="0.2">
      <c r="A28" s="12" t="s">
        <v>106</v>
      </c>
      <c r="B28" s="1">
        <v>0</v>
      </c>
      <c r="C28" s="1">
        <v>0</v>
      </c>
      <c r="D28" s="1">
        <v>14400</v>
      </c>
      <c r="E28" s="1">
        <v>43750</v>
      </c>
    </row>
    <row r="29" spans="1:5" x14ac:dyDescent="0.2">
      <c r="A29" s="12" t="s">
        <v>107</v>
      </c>
      <c r="B29" s="1">
        <v>0</v>
      </c>
      <c r="C29" s="1">
        <v>13732</v>
      </c>
      <c r="D29" s="1">
        <v>21666.68</v>
      </c>
      <c r="E29" s="1">
        <v>65000</v>
      </c>
    </row>
    <row r="30" spans="1:5" x14ac:dyDescent="0.2">
      <c r="A30" s="12" t="s">
        <v>108</v>
      </c>
      <c r="B30" s="1">
        <v>57725.9</v>
      </c>
      <c r="C30" s="1">
        <v>242395.95</v>
      </c>
      <c r="D30" s="1">
        <v>156906.07999999999</v>
      </c>
      <c r="E30" s="1">
        <v>470718</v>
      </c>
    </row>
    <row r="31" spans="1:5" x14ac:dyDescent="0.2">
      <c r="A31" s="12" t="s">
        <v>109</v>
      </c>
      <c r="B31" s="1">
        <v>-9587.15</v>
      </c>
      <c r="C31" s="1">
        <v>-4105.79</v>
      </c>
      <c r="D31" s="1">
        <v>8332</v>
      </c>
      <c r="E31" s="1">
        <v>25000</v>
      </c>
    </row>
    <row r="32" spans="1:5" x14ac:dyDescent="0.2">
      <c r="B32" s="14" t="s">
        <v>13</v>
      </c>
      <c r="C32" s="14" t="s">
        <v>13</v>
      </c>
      <c r="D32" s="14" t="s">
        <v>13</v>
      </c>
      <c r="E32" s="14" t="s">
        <v>13</v>
      </c>
    </row>
    <row r="33" spans="1:5" x14ac:dyDescent="0.2">
      <c r="A33" s="12" t="s">
        <v>110</v>
      </c>
      <c r="B33" s="1">
        <v>462414.15</v>
      </c>
      <c r="C33" s="1">
        <v>2363066.81</v>
      </c>
      <c r="D33" s="1">
        <v>2434485.7599999998</v>
      </c>
      <c r="E33" s="1">
        <v>7605555</v>
      </c>
    </row>
    <row r="35" spans="1:5" x14ac:dyDescent="0.2">
      <c r="A35" s="12" t="s">
        <v>111</v>
      </c>
    </row>
    <row r="37" spans="1:5" x14ac:dyDescent="0.2">
      <c r="A37" s="12" t="s">
        <v>112</v>
      </c>
      <c r="B37" s="1">
        <v>300685.63</v>
      </c>
      <c r="C37" s="1">
        <v>1220967.4099999999</v>
      </c>
      <c r="D37" s="1">
        <v>1264447</v>
      </c>
      <c r="E37" s="1">
        <v>3831341</v>
      </c>
    </row>
    <row r="38" spans="1:5" x14ac:dyDescent="0.2">
      <c r="A38" s="12" t="s">
        <v>113</v>
      </c>
      <c r="B38" s="1">
        <v>0</v>
      </c>
      <c r="C38" s="1">
        <v>66</v>
      </c>
      <c r="D38" s="1">
        <v>650</v>
      </c>
      <c r="E38" s="1">
        <v>650</v>
      </c>
    </row>
    <row r="39" spans="1:5" x14ac:dyDescent="0.2">
      <c r="A39" s="12" t="s">
        <v>114</v>
      </c>
      <c r="B39" s="1">
        <v>259.5</v>
      </c>
      <c r="C39" s="1">
        <v>1276</v>
      </c>
      <c r="D39" s="1">
        <v>1332</v>
      </c>
      <c r="E39" s="1">
        <v>4000</v>
      </c>
    </row>
    <row r="40" spans="1:5" x14ac:dyDescent="0.2">
      <c r="A40" s="12" t="s">
        <v>115</v>
      </c>
      <c r="B40" s="1">
        <v>3748.96</v>
      </c>
      <c r="C40" s="1">
        <v>70891.460000000006</v>
      </c>
      <c r="D40" s="1">
        <v>95750</v>
      </c>
      <c r="E40" s="1">
        <v>230099</v>
      </c>
    </row>
    <row r="41" spans="1:5" x14ac:dyDescent="0.2">
      <c r="A41" s="12" t="s">
        <v>116</v>
      </c>
      <c r="B41" s="1">
        <v>76.16</v>
      </c>
      <c r="C41" s="1">
        <v>686.67</v>
      </c>
      <c r="D41" s="1">
        <v>1664</v>
      </c>
      <c r="E41" s="1">
        <v>5000</v>
      </c>
    </row>
    <row r="42" spans="1:5" x14ac:dyDescent="0.2">
      <c r="A42" s="12" t="s">
        <v>117</v>
      </c>
      <c r="B42" s="1">
        <v>10891.69</v>
      </c>
      <c r="C42" s="1">
        <v>23134.18</v>
      </c>
      <c r="D42" s="1">
        <v>21700</v>
      </c>
      <c r="E42" s="1">
        <v>72100</v>
      </c>
    </row>
    <row r="43" spans="1:5" x14ac:dyDescent="0.2">
      <c r="A43" s="12" t="s">
        <v>118</v>
      </c>
      <c r="B43" s="1">
        <v>313.31</v>
      </c>
      <c r="C43" s="1">
        <v>2112.21</v>
      </c>
      <c r="D43" s="1">
        <v>2589</v>
      </c>
      <c r="E43" s="1">
        <v>15229</v>
      </c>
    </row>
    <row r="44" spans="1:5" x14ac:dyDescent="0.2">
      <c r="A44" s="12" t="s">
        <v>119</v>
      </c>
      <c r="B44" s="1">
        <v>11366.86</v>
      </c>
      <c r="C44" s="1">
        <v>32071.3</v>
      </c>
      <c r="D44" s="1">
        <v>33900</v>
      </c>
      <c r="E44" s="1">
        <v>120650</v>
      </c>
    </row>
    <row r="45" spans="1:5" x14ac:dyDescent="0.2">
      <c r="A45" s="12" t="s">
        <v>120</v>
      </c>
      <c r="B45" s="1">
        <v>3363.56</v>
      </c>
      <c r="C45" s="1">
        <v>13281.87</v>
      </c>
      <c r="D45" s="1">
        <v>11260</v>
      </c>
      <c r="E45" s="1">
        <v>33790</v>
      </c>
    </row>
    <row r="46" spans="1:5" x14ac:dyDescent="0.2">
      <c r="A46" s="12" t="s">
        <v>121</v>
      </c>
      <c r="B46" s="1">
        <v>3374.19</v>
      </c>
      <c r="C46" s="1">
        <v>11772.41</v>
      </c>
      <c r="D46" s="1">
        <v>11773.32</v>
      </c>
      <c r="E46" s="1">
        <v>35320</v>
      </c>
    </row>
    <row r="47" spans="1:5" x14ac:dyDescent="0.2">
      <c r="A47" s="12" t="s">
        <v>122</v>
      </c>
      <c r="B47" s="1">
        <v>16404.509999999998</v>
      </c>
      <c r="C47" s="1">
        <v>16422.63</v>
      </c>
      <c r="D47" s="1">
        <v>11146</v>
      </c>
      <c r="E47" s="1">
        <v>11196</v>
      </c>
    </row>
    <row r="48" spans="1:5" x14ac:dyDescent="0.2">
      <c r="A48" s="12" t="s">
        <v>123</v>
      </c>
      <c r="B48" s="1">
        <v>39779.550000000003</v>
      </c>
      <c r="C48" s="1">
        <v>158914.07999999999</v>
      </c>
      <c r="D48" s="1">
        <v>158554</v>
      </c>
      <c r="E48" s="1">
        <v>475662</v>
      </c>
    </row>
    <row r="49" spans="1:5" x14ac:dyDescent="0.2">
      <c r="A49" s="12" t="s">
        <v>124</v>
      </c>
      <c r="B49" s="1">
        <v>1502.23</v>
      </c>
      <c r="C49" s="1">
        <v>2662.36</v>
      </c>
      <c r="D49" s="1">
        <v>4933.32</v>
      </c>
      <c r="E49" s="1">
        <v>14800</v>
      </c>
    </row>
    <row r="50" spans="1:5" x14ac:dyDescent="0.2">
      <c r="A50" s="12" t="s">
        <v>125</v>
      </c>
      <c r="B50" s="1">
        <v>12152.81</v>
      </c>
      <c r="C50" s="1">
        <v>48755.09</v>
      </c>
      <c r="D50" s="1">
        <v>35878.32</v>
      </c>
      <c r="E50" s="1">
        <v>107635</v>
      </c>
    </row>
    <row r="51" spans="1:5" x14ac:dyDescent="0.2">
      <c r="A51" s="12" t="s">
        <v>126</v>
      </c>
      <c r="B51" s="1">
        <v>0</v>
      </c>
      <c r="C51" s="1">
        <v>0</v>
      </c>
      <c r="D51" s="1">
        <v>0</v>
      </c>
      <c r="E51" s="1">
        <v>25000</v>
      </c>
    </row>
    <row r="52" spans="1:5" x14ac:dyDescent="0.2">
      <c r="A52" s="12" t="s">
        <v>127</v>
      </c>
      <c r="B52" s="1">
        <v>0</v>
      </c>
      <c r="C52" s="1">
        <v>320</v>
      </c>
      <c r="D52" s="1">
        <v>1250</v>
      </c>
      <c r="E52" s="1">
        <v>5000</v>
      </c>
    </row>
    <row r="53" spans="1:5" x14ac:dyDescent="0.2">
      <c r="A53" s="12" t="s">
        <v>128</v>
      </c>
      <c r="B53" s="1">
        <v>8027.28</v>
      </c>
      <c r="C53" s="1">
        <v>26478.48</v>
      </c>
      <c r="D53" s="1">
        <v>17949.68</v>
      </c>
      <c r="E53" s="1">
        <v>53849</v>
      </c>
    </row>
    <row r="54" spans="1:5" x14ac:dyDescent="0.2">
      <c r="A54" s="12" t="s">
        <v>129</v>
      </c>
      <c r="B54" s="1">
        <v>9284.48</v>
      </c>
      <c r="C54" s="1">
        <v>70017.88</v>
      </c>
      <c r="D54" s="1">
        <v>71552</v>
      </c>
      <c r="E54" s="1">
        <v>224753</v>
      </c>
    </row>
    <row r="55" spans="1:5" x14ac:dyDescent="0.2">
      <c r="A55" s="12" t="s">
        <v>130</v>
      </c>
      <c r="B55" s="1">
        <v>900</v>
      </c>
      <c r="C55" s="1">
        <v>3181.79</v>
      </c>
      <c r="D55" s="1">
        <v>1833.32</v>
      </c>
      <c r="E55" s="1">
        <v>5500</v>
      </c>
    </row>
    <row r="56" spans="1:5" x14ac:dyDescent="0.2">
      <c r="A56" s="12" t="s">
        <v>131</v>
      </c>
      <c r="B56" s="1">
        <v>0</v>
      </c>
      <c r="C56" s="1">
        <v>0</v>
      </c>
      <c r="D56" s="1">
        <v>0</v>
      </c>
      <c r="E56" s="1">
        <v>3500</v>
      </c>
    </row>
    <row r="57" spans="1:5" x14ac:dyDescent="0.2">
      <c r="A57" s="12" t="s">
        <v>132</v>
      </c>
      <c r="B57" s="1">
        <v>0</v>
      </c>
      <c r="C57" s="1">
        <v>685</v>
      </c>
      <c r="D57" s="1">
        <v>1404</v>
      </c>
      <c r="E57" s="1">
        <v>3668</v>
      </c>
    </row>
    <row r="58" spans="1:5" x14ac:dyDescent="0.2">
      <c r="A58" s="12" t="s">
        <v>133</v>
      </c>
      <c r="B58" s="1">
        <v>385</v>
      </c>
      <c r="C58" s="1">
        <v>23396.1</v>
      </c>
      <c r="D58" s="1">
        <v>24100</v>
      </c>
      <c r="E58" s="1">
        <v>88694</v>
      </c>
    </row>
    <row r="59" spans="1:5" x14ac:dyDescent="0.2">
      <c r="A59" s="12" t="s">
        <v>134</v>
      </c>
      <c r="B59" s="1">
        <v>0</v>
      </c>
      <c r="C59" s="1">
        <v>12251.04</v>
      </c>
      <c r="D59" s="1">
        <v>10000</v>
      </c>
      <c r="E59" s="1">
        <v>10000</v>
      </c>
    </row>
    <row r="60" spans="1:5" x14ac:dyDescent="0.2">
      <c r="A60" s="12" t="s">
        <v>135</v>
      </c>
      <c r="B60" s="1">
        <v>0</v>
      </c>
      <c r="C60" s="1">
        <v>40327.379999999997</v>
      </c>
      <c r="D60" s="1">
        <v>50559</v>
      </c>
      <c r="E60" s="1">
        <v>343981</v>
      </c>
    </row>
    <row r="61" spans="1:5" x14ac:dyDescent="0.2">
      <c r="A61" s="12" t="s">
        <v>136</v>
      </c>
      <c r="B61" s="1">
        <v>-3500</v>
      </c>
      <c r="C61" s="1">
        <v>9745.5300000000007</v>
      </c>
      <c r="D61" s="1">
        <v>11000</v>
      </c>
      <c r="E61" s="1">
        <v>75500</v>
      </c>
    </row>
    <row r="62" spans="1:5" x14ac:dyDescent="0.2">
      <c r="A62" s="12" t="s">
        <v>137</v>
      </c>
      <c r="B62" s="1">
        <v>0</v>
      </c>
      <c r="C62" s="1">
        <v>0</v>
      </c>
      <c r="D62" s="1">
        <v>0</v>
      </c>
      <c r="E62" s="1">
        <v>8300</v>
      </c>
    </row>
    <row r="63" spans="1:5" x14ac:dyDescent="0.2">
      <c r="A63" s="12" t="s">
        <v>138</v>
      </c>
      <c r="B63" s="1">
        <v>0</v>
      </c>
      <c r="C63" s="1">
        <v>3154.38</v>
      </c>
      <c r="D63" s="1">
        <v>1000</v>
      </c>
      <c r="E63" s="1">
        <v>6000</v>
      </c>
    </row>
    <row r="64" spans="1:5" x14ac:dyDescent="0.2">
      <c r="A64" s="12" t="s">
        <v>139</v>
      </c>
      <c r="B64" s="1">
        <v>878.85</v>
      </c>
      <c r="C64" s="1">
        <v>15378.85</v>
      </c>
      <c r="D64" s="1">
        <v>18500</v>
      </c>
      <c r="E64" s="1">
        <v>49050</v>
      </c>
    </row>
    <row r="65" spans="1:5" x14ac:dyDescent="0.2">
      <c r="A65" s="12" t="s">
        <v>140</v>
      </c>
      <c r="B65" s="1">
        <v>14500</v>
      </c>
      <c r="C65" s="1">
        <v>133024.93</v>
      </c>
      <c r="D65" s="1">
        <v>126328</v>
      </c>
      <c r="E65" s="1">
        <v>337050</v>
      </c>
    </row>
    <row r="66" spans="1:5" x14ac:dyDescent="0.2">
      <c r="A66" s="12" t="s">
        <v>141</v>
      </c>
      <c r="B66" s="1">
        <v>0</v>
      </c>
      <c r="C66" s="1">
        <v>0</v>
      </c>
      <c r="D66" s="1">
        <v>1192</v>
      </c>
      <c r="E66" s="1">
        <v>4392</v>
      </c>
    </row>
    <row r="67" spans="1:5" x14ac:dyDescent="0.2">
      <c r="A67" s="12" t="s">
        <v>142</v>
      </c>
      <c r="B67" s="1">
        <v>0</v>
      </c>
      <c r="C67" s="1">
        <v>3535.16</v>
      </c>
      <c r="D67" s="1">
        <v>4341</v>
      </c>
      <c r="E67" s="1">
        <v>8341</v>
      </c>
    </row>
    <row r="68" spans="1:5" x14ac:dyDescent="0.2">
      <c r="A68" s="12" t="s">
        <v>143</v>
      </c>
      <c r="B68" s="1">
        <v>0</v>
      </c>
      <c r="C68" s="1">
        <v>326</v>
      </c>
      <c r="D68" s="1">
        <v>500</v>
      </c>
      <c r="E68" s="1">
        <v>1500</v>
      </c>
    </row>
    <row r="69" spans="1:5" x14ac:dyDescent="0.2">
      <c r="A69" s="12" t="s">
        <v>97</v>
      </c>
      <c r="B69" s="1">
        <v>0</v>
      </c>
      <c r="C69" s="1">
        <v>0</v>
      </c>
      <c r="D69" s="1">
        <v>3500</v>
      </c>
      <c r="E69" s="1">
        <v>18500</v>
      </c>
    </row>
    <row r="70" spans="1:5" x14ac:dyDescent="0.2">
      <c r="A70" s="12" t="s">
        <v>144</v>
      </c>
      <c r="B70" s="1">
        <v>1624.5</v>
      </c>
      <c r="C70" s="1">
        <v>8030.43</v>
      </c>
      <c r="D70" s="1">
        <v>8066.68</v>
      </c>
      <c r="E70" s="1">
        <v>23400</v>
      </c>
    </row>
    <row r="71" spans="1:5" x14ac:dyDescent="0.2">
      <c r="A71" s="12" t="s">
        <v>145</v>
      </c>
      <c r="B71" s="1">
        <v>5475</v>
      </c>
      <c r="C71" s="1">
        <v>16810</v>
      </c>
      <c r="D71" s="1">
        <v>18300</v>
      </c>
      <c r="E71" s="1">
        <v>61000</v>
      </c>
    </row>
    <row r="72" spans="1:5" x14ac:dyDescent="0.2">
      <c r="A72" s="12" t="s">
        <v>146</v>
      </c>
      <c r="B72" s="1">
        <v>18578.830000000002</v>
      </c>
      <c r="C72" s="1">
        <v>51055.48</v>
      </c>
      <c r="D72" s="1">
        <v>54000</v>
      </c>
      <c r="E72" s="1">
        <v>210476</v>
      </c>
    </row>
    <row r="73" spans="1:5" x14ac:dyDescent="0.2">
      <c r="A73" s="12" t="s">
        <v>147</v>
      </c>
      <c r="B73" s="1">
        <v>16300</v>
      </c>
      <c r="C73" s="1">
        <v>33325</v>
      </c>
      <c r="D73" s="1">
        <v>32000</v>
      </c>
      <c r="E73" s="1">
        <v>96000</v>
      </c>
    </row>
    <row r="74" spans="1:5" x14ac:dyDescent="0.2">
      <c r="A74" s="12" t="s">
        <v>148</v>
      </c>
      <c r="B74" s="1">
        <v>128.04</v>
      </c>
      <c r="C74" s="1">
        <v>276.26</v>
      </c>
      <c r="D74" s="1">
        <v>166.68</v>
      </c>
      <c r="E74" s="1">
        <v>500</v>
      </c>
    </row>
    <row r="75" spans="1:5" x14ac:dyDescent="0.2">
      <c r="A75" s="12" t="s">
        <v>149</v>
      </c>
      <c r="B75" s="1">
        <v>18862.38</v>
      </c>
      <c r="C75" s="1">
        <v>85205.35</v>
      </c>
      <c r="D75" s="1">
        <v>95000</v>
      </c>
      <c r="E75" s="1">
        <v>275000</v>
      </c>
    </row>
    <row r="76" spans="1:5" x14ac:dyDescent="0.2">
      <c r="A76" s="12" t="s">
        <v>150</v>
      </c>
      <c r="B76" s="1">
        <v>3012</v>
      </c>
      <c r="C76" s="1">
        <v>12048</v>
      </c>
      <c r="D76" s="1">
        <v>12048</v>
      </c>
      <c r="E76" s="1">
        <v>36144</v>
      </c>
    </row>
    <row r="77" spans="1:5" x14ac:dyDescent="0.2">
      <c r="A77" s="12" t="s">
        <v>102</v>
      </c>
      <c r="B77" s="1">
        <v>126.1</v>
      </c>
      <c r="C77" s="1">
        <v>682.25</v>
      </c>
      <c r="D77" s="1">
        <v>1000</v>
      </c>
      <c r="E77" s="1">
        <v>3000</v>
      </c>
    </row>
    <row r="78" spans="1:5" x14ac:dyDescent="0.2">
      <c r="A78" s="12" t="s">
        <v>104</v>
      </c>
      <c r="B78" s="1">
        <v>1854</v>
      </c>
      <c r="C78" s="1">
        <v>1854</v>
      </c>
      <c r="D78" s="1">
        <v>1875</v>
      </c>
      <c r="E78" s="1">
        <v>31875</v>
      </c>
    </row>
    <row r="79" spans="1:5" x14ac:dyDescent="0.2">
      <c r="A79" s="12" t="s">
        <v>105</v>
      </c>
      <c r="B79" s="1">
        <v>3078.38</v>
      </c>
      <c r="C79" s="1">
        <v>5541.23</v>
      </c>
      <c r="D79" s="1">
        <v>1666.68</v>
      </c>
      <c r="E79" s="1">
        <v>5000</v>
      </c>
    </row>
    <row r="80" spans="1:5" x14ac:dyDescent="0.2">
      <c r="A80" s="12" t="s">
        <v>106</v>
      </c>
      <c r="B80" s="1">
        <v>0</v>
      </c>
      <c r="C80" s="1">
        <v>0</v>
      </c>
      <c r="D80" s="1">
        <v>12574.32</v>
      </c>
      <c r="E80" s="1">
        <v>37723</v>
      </c>
    </row>
    <row r="81" spans="1:5" x14ac:dyDescent="0.2">
      <c r="A81" s="12" t="s">
        <v>107</v>
      </c>
      <c r="B81" s="1">
        <v>350.48</v>
      </c>
      <c r="C81" s="1">
        <v>3810.97</v>
      </c>
      <c r="D81" s="1">
        <v>7000</v>
      </c>
      <c r="E81" s="1">
        <v>21000</v>
      </c>
    </row>
    <row r="82" spans="1:5" x14ac:dyDescent="0.2">
      <c r="A82" s="12" t="s">
        <v>108</v>
      </c>
      <c r="B82" s="1">
        <v>19345.96</v>
      </c>
      <c r="C82" s="1">
        <v>67975.03</v>
      </c>
      <c r="D82" s="1">
        <v>36791.279999999999</v>
      </c>
      <c r="E82" s="1">
        <v>110374</v>
      </c>
    </row>
    <row r="83" spans="1:5" x14ac:dyDescent="0.2">
      <c r="A83" s="12" t="s">
        <v>151</v>
      </c>
      <c r="B83" s="1">
        <v>484.09</v>
      </c>
      <c r="C83" s="1">
        <v>969.15</v>
      </c>
      <c r="D83" s="1">
        <v>3261</v>
      </c>
      <c r="E83" s="1">
        <v>3261</v>
      </c>
    </row>
    <row r="84" spans="1:5" x14ac:dyDescent="0.2">
      <c r="A84" s="12" t="s">
        <v>152</v>
      </c>
      <c r="B84" s="1">
        <v>2756.78</v>
      </c>
      <c r="C84" s="1">
        <v>9763.09</v>
      </c>
      <c r="D84" s="1">
        <v>4666.68</v>
      </c>
      <c r="E84" s="1">
        <v>14000</v>
      </c>
    </row>
    <row r="85" spans="1:5" x14ac:dyDescent="0.2">
      <c r="A85" s="12" t="s">
        <v>153</v>
      </c>
      <c r="B85" s="1">
        <v>0</v>
      </c>
      <c r="C85" s="1">
        <v>0</v>
      </c>
      <c r="D85" s="1">
        <v>0</v>
      </c>
      <c r="E85" s="1">
        <v>2000</v>
      </c>
    </row>
    <row r="86" spans="1:5" x14ac:dyDescent="0.2">
      <c r="A86" s="12" t="s">
        <v>154</v>
      </c>
      <c r="B86" s="1">
        <v>0</v>
      </c>
      <c r="C86" s="1">
        <v>0</v>
      </c>
      <c r="D86" s="1">
        <v>0</v>
      </c>
      <c r="E86" s="1">
        <v>3500</v>
      </c>
    </row>
    <row r="87" spans="1:5" x14ac:dyDescent="0.2">
      <c r="A87" s="12" t="s">
        <v>78</v>
      </c>
      <c r="B87" s="1">
        <v>0</v>
      </c>
      <c r="C87" s="1">
        <v>1449.02</v>
      </c>
      <c r="D87" s="1">
        <v>2000</v>
      </c>
      <c r="E87" s="1">
        <v>40000</v>
      </c>
    </row>
    <row r="88" spans="1:5" x14ac:dyDescent="0.2">
      <c r="A88" s="12" t="s">
        <v>155</v>
      </c>
      <c r="B88" s="1">
        <v>5000</v>
      </c>
      <c r="C88" s="1">
        <v>20000</v>
      </c>
      <c r="D88" s="1">
        <v>20000</v>
      </c>
      <c r="E88" s="1">
        <v>61500</v>
      </c>
    </row>
    <row r="89" spans="1:5" x14ac:dyDescent="0.2">
      <c r="A89" s="12" t="s">
        <v>156</v>
      </c>
      <c r="B89" s="1">
        <v>12019.36</v>
      </c>
      <c r="C89" s="1">
        <v>56926.89</v>
      </c>
      <c r="D89" s="1">
        <v>55333.32</v>
      </c>
      <c r="E89" s="1">
        <v>166000</v>
      </c>
    </row>
    <row r="90" spans="1:5" x14ac:dyDescent="0.2">
      <c r="A90" s="12" t="s">
        <v>157</v>
      </c>
      <c r="B90" s="1">
        <v>0</v>
      </c>
      <c r="C90" s="1">
        <v>0</v>
      </c>
      <c r="D90" s="1">
        <v>250</v>
      </c>
      <c r="E90" s="1">
        <v>1000</v>
      </c>
    </row>
    <row r="91" spans="1:5" x14ac:dyDescent="0.2">
      <c r="A91" s="12" t="s">
        <v>158</v>
      </c>
      <c r="B91" s="1">
        <v>0</v>
      </c>
      <c r="C91" s="1">
        <v>3320.18</v>
      </c>
      <c r="D91" s="1">
        <v>3087</v>
      </c>
      <c r="E91" s="1">
        <v>7087</v>
      </c>
    </row>
    <row r="92" spans="1:5" x14ac:dyDescent="0.2">
      <c r="A92" s="12" t="s">
        <v>159</v>
      </c>
      <c r="B92" s="1">
        <v>-1.45519152283669E-11</v>
      </c>
      <c r="C92" s="1">
        <v>1.16415321826935E-10</v>
      </c>
      <c r="D92" s="1">
        <v>0.35999999998602999</v>
      </c>
      <c r="E92" s="1">
        <v>1</v>
      </c>
    </row>
    <row r="93" spans="1:5" x14ac:dyDescent="0.2">
      <c r="B93" s="14" t="s">
        <v>13</v>
      </c>
      <c r="C93" s="14" t="s">
        <v>13</v>
      </c>
      <c r="D93" s="14" t="s">
        <v>13</v>
      </c>
      <c r="E93" s="14" t="s">
        <v>13</v>
      </c>
    </row>
    <row r="94" spans="1:5" x14ac:dyDescent="0.2">
      <c r="A94" s="12" t="s">
        <v>160</v>
      </c>
      <c r="B94" s="1">
        <v>543390.47</v>
      </c>
      <c r="C94" s="1">
        <v>2323878.52</v>
      </c>
      <c r="D94" s="1">
        <v>2369672.96</v>
      </c>
      <c r="E94" s="1">
        <v>7439891</v>
      </c>
    </row>
    <row r="95" spans="1:5" x14ac:dyDescent="0.2">
      <c r="B95" s="14" t="s">
        <v>13</v>
      </c>
      <c r="C95" s="14" t="s">
        <v>13</v>
      </c>
      <c r="D95" s="14" t="s">
        <v>13</v>
      </c>
      <c r="E95" s="14" t="s">
        <v>13</v>
      </c>
    </row>
    <row r="96" spans="1:5" x14ac:dyDescent="0.2">
      <c r="A96" s="12" t="s">
        <v>161</v>
      </c>
      <c r="B96" s="1">
        <v>-80976.319999999905</v>
      </c>
      <c r="C96" s="1">
        <v>39188.29</v>
      </c>
      <c r="D96" s="1">
        <v>64812.799999999799</v>
      </c>
      <c r="E96" s="1">
        <v>165664</v>
      </c>
    </row>
    <row r="98" spans="1:5" x14ac:dyDescent="0.2">
      <c r="A98" s="12" t="s">
        <v>162</v>
      </c>
      <c r="B98" s="1">
        <v>63079.72</v>
      </c>
      <c r="C98" s="1">
        <v>-82844.039999999994</v>
      </c>
      <c r="D98" s="1">
        <v>0</v>
      </c>
      <c r="E98" s="1">
        <v>0</v>
      </c>
    </row>
    <row r="99" spans="1:5" x14ac:dyDescent="0.2">
      <c r="B99" s="14" t="s">
        <v>13</v>
      </c>
      <c r="C99" s="14" t="s">
        <v>13</v>
      </c>
      <c r="D99" s="14" t="s">
        <v>13</v>
      </c>
      <c r="E99" s="14" t="s">
        <v>13</v>
      </c>
    </row>
    <row r="100" spans="1:5" x14ac:dyDescent="0.2">
      <c r="A100" s="12" t="s">
        <v>163</v>
      </c>
      <c r="B100" s="1">
        <v>-17896.5999999999</v>
      </c>
      <c r="C100" s="1">
        <v>-43655.75</v>
      </c>
      <c r="D100" s="1">
        <v>64812.799999999799</v>
      </c>
      <c r="E100" s="1">
        <v>165664</v>
      </c>
    </row>
    <row r="101" spans="1:5" x14ac:dyDescent="0.2">
      <c r="B101" s="14" t="s">
        <v>28</v>
      </c>
      <c r="C101" s="14" t="s">
        <v>28</v>
      </c>
      <c r="D101" s="14" t="s">
        <v>28</v>
      </c>
      <c r="E101" s="14" t="s">
        <v>28</v>
      </c>
    </row>
  </sheetData>
  <pageMargins left="0.75" right="0.75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12.5703125" defaultRowHeight="15.75" x14ac:dyDescent="0.25"/>
  <cols>
    <col min="1" max="1" width="26.140625" style="18" bestFit="1" customWidth="1"/>
    <col min="2" max="2" width="17.5703125" style="18" customWidth="1"/>
    <col min="3" max="3" width="18.28515625" style="18" customWidth="1"/>
    <col min="4" max="4" width="13.5703125" style="18" bestFit="1" customWidth="1"/>
    <col min="5" max="16384" width="12.5703125" style="18"/>
  </cols>
  <sheetData>
    <row r="1" spans="1:5" ht="23.25" x14ac:dyDescent="0.35">
      <c r="A1" s="17" t="s">
        <v>0</v>
      </c>
    </row>
    <row r="2" spans="1:5" ht="23.25" x14ac:dyDescent="0.35">
      <c r="A2" s="17" t="s">
        <v>169</v>
      </c>
      <c r="B2" s="19"/>
      <c r="C2" s="19"/>
      <c r="D2" s="19"/>
      <c r="E2" s="19"/>
    </row>
    <row r="3" spans="1:5" ht="23.25" x14ac:dyDescent="0.35">
      <c r="A3" s="17"/>
      <c r="B3" s="19"/>
      <c r="C3" s="19"/>
      <c r="D3" s="19"/>
      <c r="E3" s="19"/>
    </row>
    <row r="4" spans="1:5" x14ac:dyDescent="0.25">
      <c r="B4" s="19"/>
      <c r="C4" s="19"/>
      <c r="D4" s="19"/>
      <c r="E4" s="19"/>
    </row>
    <row r="5" spans="1:5" x14ac:dyDescent="0.25">
      <c r="A5" s="20"/>
      <c r="B5" s="21" t="s">
        <v>170</v>
      </c>
      <c r="C5" s="21" t="s">
        <v>171</v>
      </c>
      <c r="D5" s="21" t="s">
        <v>172</v>
      </c>
      <c r="E5" s="19"/>
    </row>
    <row r="6" spans="1:5" x14ac:dyDescent="0.25">
      <c r="A6" s="20"/>
      <c r="B6" s="22"/>
      <c r="C6" s="22"/>
      <c r="D6" s="22"/>
      <c r="E6" s="19"/>
    </row>
    <row r="7" spans="1:5" x14ac:dyDescent="0.25">
      <c r="A7" s="20" t="s">
        <v>131</v>
      </c>
      <c r="B7" s="22">
        <v>267467.52000000002</v>
      </c>
      <c r="C7" s="22">
        <v>82237.45</v>
      </c>
      <c r="D7" s="23">
        <f>+B7-C7</f>
        <v>185230.07</v>
      </c>
      <c r="E7" s="19"/>
    </row>
    <row r="8" spans="1:5" x14ac:dyDescent="0.25">
      <c r="A8" s="20"/>
      <c r="B8" s="22"/>
      <c r="C8" s="22"/>
      <c r="D8" s="24"/>
      <c r="E8" s="19"/>
    </row>
    <row r="9" spans="1:5" hidden="1" x14ac:dyDescent="0.25">
      <c r="A9" s="20" t="s">
        <v>173</v>
      </c>
      <c r="B9" s="22">
        <v>360863.28</v>
      </c>
      <c r="C9" s="22">
        <v>206510.57</v>
      </c>
      <c r="D9" s="23">
        <f>+B9-C9</f>
        <v>154352.71000000002</v>
      </c>
      <c r="E9" s="19"/>
    </row>
    <row r="10" spans="1:5" hidden="1" x14ac:dyDescent="0.25">
      <c r="A10" s="20" t="s">
        <v>174</v>
      </c>
      <c r="B10" s="22">
        <v>0</v>
      </c>
      <c r="C10" s="22">
        <v>39922.85</v>
      </c>
      <c r="D10" s="23">
        <f>+B10-C10</f>
        <v>-39922.85</v>
      </c>
      <c r="E10" s="19"/>
    </row>
    <row r="11" spans="1:5" x14ac:dyDescent="0.25">
      <c r="A11" s="25" t="s">
        <v>175</v>
      </c>
      <c r="B11" s="22">
        <f>+B9+B10</f>
        <v>360863.28</v>
      </c>
      <c r="C11" s="22">
        <f>+C9+C10</f>
        <v>246433.42</v>
      </c>
      <c r="D11" s="23">
        <f>+B11-C11</f>
        <v>114429.86000000002</v>
      </c>
      <c r="E11" s="19"/>
    </row>
    <row r="12" spans="1:5" x14ac:dyDescent="0.25">
      <c r="A12" s="20"/>
      <c r="B12" s="22"/>
      <c r="C12" s="22"/>
      <c r="D12" s="24"/>
      <c r="E12" s="19"/>
    </row>
    <row r="13" spans="1:5" x14ac:dyDescent="0.25">
      <c r="A13" s="20" t="s">
        <v>176</v>
      </c>
      <c r="B13" s="22">
        <v>122317.1</v>
      </c>
      <c r="C13" s="22">
        <v>117183.49</v>
      </c>
      <c r="D13" s="23">
        <f>+B13-C13</f>
        <v>5133.6100000000006</v>
      </c>
      <c r="E13" s="19"/>
    </row>
    <row r="14" spans="1:5" x14ac:dyDescent="0.25">
      <c r="A14" s="20"/>
      <c r="B14" s="22"/>
      <c r="C14" s="22"/>
      <c r="D14" s="24"/>
      <c r="E14" s="19"/>
    </row>
    <row r="15" spans="1:5" x14ac:dyDescent="0.25">
      <c r="A15" s="26" t="s">
        <v>177</v>
      </c>
      <c r="B15" s="27">
        <f>+B17-B7-B11-B13</f>
        <v>1529574.8699999999</v>
      </c>
      <c r="C15" s="27">
        <f>+C17-C7-C11-C13</f>
        <v>1878024.16</v>
      </c>
      <c r="D15" s="28">
        <f>+B15-C15</f>
        <v>-348449.29000000004</v>
      </c>
      <c r="E15" s="19"/>
    </row>
    <row r="16" spans="1:5" x14ac:dyDescent="0.25">
      <c r="B16" s="19"/>
      <c r="C16" s="19"/>
      <c r="D16" s="19"/>
      <c r="E16" s="19"/>
    </row>
    <row r="17" spans="1:5" x14ac:dyDescent="0.25">
      <c r="A17" s="26" t="s">
        <v>178</v>
      </c>
      <c r="B17" s="27">
        <f>2363066.81-82844.04</f>
        <v>2280222.77</v>
      </c>
      <c r="C17" s="27">
        <v>2323878.52</v>
      </c>
      <c r="D17" s="29">
        <f>+B17-C17</f>
        <v>-43655.75</v>
      </c>
      <c r="E17" s="19"/>
    </row>
    <row r="18" spans="1:5" x14ac:dyDescent="0.25">
      <c r="B18" s="19"/>
      <c r="C18" s="19"/>
      <c r="D18" s="19"/>
      <c r="E18" s="19"/>
    </row>
    <row r="19" spans="1:5" ht="23.25" x14ac:dyDescent="0.35">
      <c r="A19" s="17" t="s">
        <v>179</v>
      </c>
      <c r="B19" s="19"/>
      <c r="C19" s="19"/>
      <c r="D19" s="19"/>
      <c r="E19" s="19"/>
    </row>
    <row r="20" spans="1:5" x14ac:dyDescent="0.25">
      <c r="B20" s="19"/>
      <c r="C20" s="19"/>
      <c r="D20" s="19"/>
      <c r="E20" s="19"/>
    </row>
    <row r="21" spans="1:5" x14ac:dyDescent="0.25">
      <c r="A21" s="20"/>
      <c r="B21" s="21" t="s">
        <v>170</v>
      </c>
      <c r="C21" s="21" t="s">
        <v>171</v>
      </c>
      <c r="D21" s="21" t="s">
        <v>172</v>
      </c>
    </row>
    <row r="22" spans="1:5" x14ac:dyDescent="0.25">
      <c r="A22" s="20"/>
      <c r="B22" s="22"/>
      <c r="C22" s="22"/>
      <c r="D22" s="22"/>
    </row>
    <row r="23" spans="1:5" x14ac:dyDescent="0.25">
      <c r="A23" s="20" t="s">
        <v>131</v>
      </c>
      <c r="B23" s="22">
        <v>809192</v>
      </c>
      <c r="C23" s="22">
        <v>215133</v>
      </c>
      <c r="D23" s="23">
        <f>+B23-C23</f>
        <v>594059</v>
      </c>
    </row>
    <row r="24" spans="1:5" x14ac:dyDescent="0.25">
      <c r="A24" s="20"/>
      <c r="B24" s="22"/>
      <c r="C24" s="22"/>
      <c r="D24" s="24"/>
    </row>
    <row r="25" spans="1:5" hidden="1" x14ac:dyDescent="0.25">
      <c r="A25" s="20" t="s">
        <v>173</v>
      </c>
      <c r="B25" s="22">
        <v>366370</v>
      </c>
      <c r="C25" s="22">
        <v>202036</v>
      </c>
      <c r="D25" s="23">
        <f>+B25-C25</f>
        <v>164334</v>
      </c>
    </row>
    <row r="26" spans="1:5" hidden="1" x14ac:dyDescent="0.25">
      <c r="A26" s="20" t="s">
        <v>174</v>
      </c>
      <c r="B26" s="22">
        <v>829800</v>
      </c>
      <c r="C26" s="22">
        <v>801485</v>
      </c>
      <c r="D26" s="23">
        <f>+B26-C26</f>
        <v>28315</v>
      </c>
    </row>
    <row r="27" spans="1:5" x14ac:dyDescent="0.25">
      <c r="A27" s="25" t="s">
        <v>175</v>
      </c>
      <c r="B27" s="22">
        <f>SUM(B25:B26)</f>
        <v>1196170</v>
      </c>
      <c r="C27" s="22">
        <f>SUM(C25:C26)</f>
        <v>1003521</v>
      </c>
      <c r="D27" s="23">
        <f>+B27-C27</f>
        <v>192649</v>
      </c>
    </row>
    <row r="28" spans="1:5" x14ac:dyDescent="0.25">
      <c r="A28" s="20"/>
      <c r="B28" s="22"/>
      <c r="C28" s="22"/>
      <c r="D28" s="24"/>
    </row>
    <row r="29" spans="1:5" x14ac:dyDescent="0.25">
      <c r="A29" s="20" t="s">
        <v>176</v>
      </c>
      <c r="B29" s="22">
        <v>555600</v>
      </c>
      <c r="C29" s="22">
        <v>428800</v>
      </c>
      <c r="D29" s="23">
        <f>+B29-C29</f>
        <v>126800</v>
      </c>
    </row>
    <row r="30" spans="1:5" x14ac:dyDescent="0.25">
      <c r="A30" s="20"/>
      <c r="B30" s="22"/>
      <c r="C30" s="22"/>
      <c r="D30" s="24"/>
    </row>
    <row r="31" spans="1:5" x14ac:dyDescent="0.25">
      <c r="A31" s="26" t="s">
        <v>177</v>
      </c>
      <c r="B31" s="27">
        <f>+B33-B23-B27-B29</f>
        <v>5044593</v>
      </c>
      <c r="C31" s="27">
        <f>+C33-C23-C27-C29</f>
        <v>5792437</v>
      </c>
      <c r="D31" s="28">
        <f>+B31-C31</f>
        <v>-747844</v>
      </c>
    </row>
    <row r="33" spans="1:4" x14ac:dyDescent="0.25">
      <c r="A33" s="26" t="s">
        <v>178</v>
      </c>
      <c r="B33" s="27">
        <v>7605555</v>
      </c>
      <c r="C33" s="27">
        <v>7439891</v>
      </c>
      <c r="D33" s="30">
        <f>+B33-C33</f>
        <v>165664</v>
      </c>
    </row>
    <row r="36" spans="1:4" x14ac:dyDescent="0.25">
      <c r="A36" s="18" t="s">
        <v>180</v>
      </c>
      <c r="B36" s="31">
        <v>14186</v>
      </c>
    </row>
    <row r="38" spans="1:4" x14ac:dyDescent="0.25">
      <c r="A38" s="18" t="s">
        <v>181</v>
      </c>
    </row>
    <row r="39" spans="1:4" x14ac:dyDescent="0.25">
      <c r="A39" s="18" t="s">
        <v>182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46</v>
      </c>
      <c r="D2" s="4"/>
      <c r="E2" s="4"/>
    </row>
    <row r="3" spans="1:5" x14ac:dyDescent="0.2">
      <c r="C3" s="3" t="s">
        <v>47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54</v>
      </c>
    </row>
    <row r="11" spans="1:5" x14ac:dyDescent="0.2">
      <c r="A11" s="12" t="s">
        <v>55</v>
      </c>
      <c r="B11" s="16">
        <v>0</v>
      </c>
      <c r="C11" s="16">
        <v>0</v>
      </c>
      <c r="D11" s="16">
        <v>625</v>
      </c>
      <c r="E11" s="16">
        <v>2500</v>
      </c>
    </row>
    <row r="12" spans="1:5" x14ac:dyDescent="0.2">
      <c r="A12" s="12" t="s">
        <v>56</v>
      </c>
      <c r="B12" s="1">
        <v>0</v>
      </c>
      <c r="C12" s="1">
        <v>0</v>
      </c>
      <c r="D12" s="1">
        <v>500</v>
      </c>
      <c r="E12" s="1">
        <v>2174</v>
      </c>
    </row>
    <row r="13" spans="1:5" x14ac:dyDescent="0.2">
      <c r="A13" s="12" t="s">
        <v>57</v>
      </c>
      <c r="B13" s="1">
        <v>0</v>
      </c>
      <c r="C13" s="1">
        <v>0</v>
      </c>
      <c r="D13" s="1">
        <v>625</v>
      </c>
      <c r="E13" s="1">
        <v>2500</v>
      </c>
    </row>
    <row r="14" spans="1:5" x14ac:dyDescent="0.2">
      <c r="A14" s="12" t="s">
        <v>58</v>
      </c>
      <c r="B14" s="1">
        <v>0</v>
      </c>
      <c r="C14" s="1">
        <v>0</v>
      </c>
      <c r="D14" s="1">
        <v>375</v>
      </c>
      <c r="E14" s="1">
        <v>1500</v>
      </c>
    </row>
    <row r="15" spans="1:5" x14ac:dyDescent="0.2">
      <c r="A15" s="12" t="s">
        <v>59</v>
      </c>
      <c r="B15" s="1">
        <v>0</v>
      </c>
      <c r="C15" s="1">
        <v>270.35000000000002</v>
      </c>
      <c r="D15" s="1">
        <v>700</v>
      </c>
      <c r="E15" s="1">
        <v>2800</v>
      </c>
    </row>
    <row r="16" spans="1:5" x14ac:dyDescent="0.2">
      <c r="A16" s="12" t="s">
        <v>60</v>
      </c>
      <c r="B16" s="1">
        <v>0</v>
      </c>
      <c r="C16" s="1">
        <v>0</v>
      </c>
      <c r="D16" s="1">
        <v>850</v>
      </c>
      <c r="E16" s="1">
        <v>3400</v>
      </c>
    </row>
    <row r="17" spans="1:5" x14ac:dyDescent="0.2">
      <c r="A17" s="12" t="s">
        <v>61</v>
      </c>
      <c r="B17" s="1">
        <v>0</v>
      </c>
      <c r="C17" s="1">
        <v>0</v>
      </c>
      <c r="D17" s="1">
        <v>625</v>
      </c>
      <c r="E17" s="1">
        <v>2500</v>
      </c>
    </row>
    <row r="18" spans="1:5" x14ac:dyDescent="0.2">
      <c r="A18" s="12" t="s">
        <v>62</v>
      </c>
      <c r="B18" s="1">
        <v>0</v>
      </c>
      <c r="C18" s="1">
        <v>0</v>
      </c>
      <c r="D18" s="1">
        <v>1100</v>
      </c>
      <c r="E18" s="1">
        <v>4750</v>
      </c>
    </row>
    <row r="19" spans="1:5" x14ac:dyDescent="0.2">
      <c r="B19" s="14" t="s">
        <v>13</v>
      </c>
      <c r="C19" s="14" t="s">
        <v>13</v>
      </c>
      <c r="D19" s="14" t="s">
        <v>13</v>
      </c>
      <c r="E19" s="14" t="s">
        <v>13</v>
      </c>
    </row>
    <row r="20" spans="1:5" x14ac:dyDescent="0.2">
      <c r="A20" s="12" t="s">
        <v>63</v>
      </c>
      <c r="B20" s="1">
        <f>SUM(B11:B19)</f>
        <v>0</v>
      </c>
      <c r="C20" s="1">
        <f t="shared" ref="C20:E20" si="0">SUM(C11:C19)</f>
        <v>270.35000000000002</v>
      </c>
      <c r="D20" s="1">
        <f t="shared" si="0"/>
        <v>5400</v>
      </c>
      <c r="E20" s="1">
        <f t="shared" si="0"/>
        <v>22124</v>
      </c>
    </row>
    <row r="21" spans="1:5" x14ac:dyDescent="0.2">
      <c r="B21" s="14" t="s">
        <v>28</v>
      </c>
      <c r="C21" s="14" t="s">
        <v>28</v>
      </c>
      <c r="D21" s="14" t="s">
        <v>28</v>
      </c>
      <c r="E21" s="14" t="s">
        <v>28</v>
      </c>
    </row>
    <row r="22" spans="1:5" x14ac:dyDescent="0.2">
      <c r="B22" s="14"/>
    </row>
    <row r="23" spans="1:5" x14ac:dyDescent="0.2">
      <c r="A23" s="12" t="s">
        <v>64</v>
      </c>
    </row>
    <row r="24" spans="1:5" x14ac:dyDescent="0.2">
      <c r="A24" s="12" t="s">
        <v>65</v>
      </c>
      <c r="B24" s="1">
        <v>0</v>
      </c>
      <c r="C24" s="1">
        <v>0</v>
      </c>
      <c r="D24" s="1">
        <v>4500</v>
      </c>
      <c r="E24" s="1">
        <v>9500</v>
      </c>
    </row>
    <row r="25" spans="1:5" x14ac:dyDescent="0.2">
      <c r="A25" s="12" t="s">
        <v>66</v>
      </c>
      <c r="B25" s="1">
        <v>0</v>
      </c>
      <c r="C25" s="1">
        <v>34974.9</v>
      </c>
      <c r="D25" s="1">
        <v>32000</v>
      </c>
      <c r="E25" s="1">
        <v>32000</v>
      </c>
    </row>
    <row r="26" spans="1:5" x14ac:dyDescent="0.2">
      <c r="A26" s="12" t="s">
        <v>67</v>
      </c>
      <c r="B26" s="1">
        <v>0</v>
      </c>
      <c r="C26" s="1">
        <v>0</v>
      </c>
      <c r="D26" s="1">
        <v>0</v>
      </c>
      <c r="E26" s="1">
        <v>24000</v>
      </c>
    </row>
    <row r="27" spans="1:5" x14ac:dyDescent="0.2">
      <c r="A27" s="12" t="s">
        <v>53</v>
      </c>
      <c r="B27" s="1">
        <v>0</v>
      </c>
      <c r="C27" s="1">
        <v>0</v>
      </c>
      <c r="D27" s="1">
        <v>0</v>
      </c>
      <c r="E27" s="1">
        <v>12000</v>
      </c>
    </row>
    <row r="28" spans="1:5" x14ac:dyDescent="0.2">
      <c r="B28" s="14" t="s">
        <v>13</v>
      </c>
      <c r="C28" s="14" t="s">
        <v>13</v>
      </c>
      <c r="D28" s="14" t="s">
        <v>13</v>
      </c>
      <c r="E28" s="14" t="s">
        <v>13</v>
      </c>
    </row>
    <row r="29" spans="1:5" x14ac:dyDescent="0.2">
      <c r="A29" s="12" t="s">
        <v>68</v>
      </c>
      <c r="B29" s="1">
        <v>0</v>
      </c>
      <c r="C29" s="1">
        <v>34974.9</v>
      </c>
      <c r="D29" s="1">
        <v>36500</v>
      </c>
      <c r="E29" s="1">
        <v>77500</v>
      </c>
    </row>
    <row r="30" spans="1:5" x14ac:dyDescent="0.2">
      <c r="B30" s="14" t="s">
        <v>28</v>
      </c>
      <c r="C30" s="14" t="s">
        <v>28</v>
      </c>
      <c r="D30" s="14" t="s">
        <v>28</v>
      </c>
      <c r="E30" s="14" t="s">
        <v>28</v>
      </c>
    </row>
    <row r="32" spans="1:5" x14ac:dyDescent="0.2">
      <c r="A32" s="12" t="s">
        <v>69</v>
      </c>
    </row>
    <row r="33" spans="1:5" x14ac:dyDescent="0.2">
      <c r="A33" s="12" t="s">
        <v>70</v>
      </c>
      <c r="B33" s="1">
        <v>0</v>
      </c>
      <c r="C33" s="1">
        <v>1881.85</v>
      </c>
      <c r="D33" s="1">
        <v>4000</v>
      </c>
      <c r="E33" s="1">
        <v>7000</v>
      </c>
    </row>
    <row r="34" spans="1:5" x14ac:dyDescent="0.2">
      <c r="A34" s="12" t="s">
        <v>71</v>
      </c>
      <c r="B34" s="1">
        <v>-749.79</v>
      </c>
      <c r="C34" s="1">
        <v>5962</v>
      </c>
      <c r="D34" s="1">
        <v>3750</v>
      </c>
      <c r="E34" s="1">
        <v>10000</v>
      </c>
    </row>
    <row r="35" spans="1:5" x14ac:dyDescent="0.2">
      <c r="A35" s="12" t="s">
        <v>72</v>
      </c>
      <c r="B35" s="1">
        <v>2400</v>
      </c>
      <c r="C35" s="1">
        <v>9600</v>
      </c>
      <c r="D35" s="1">
        <v>9600</v>
      </c>
      <c r="E35" s="1">
        <v>28800</v>
      </c>
    </row>
    <row r="36" spans="1:5" x14ac:dyDescent="0.2">
      <c r="B36" s="14" t="s">
        <v>13</v>
      </c>
      <c r="C36" s="14" t="s">
        <v>13</v>
      </c>
      <c r="D36" s="14" t="s">
        <v>13</v>
      </c>
      <c r="E36" s="14" t="s">
        <v>13</v>
      </c>
    </row>
    <row r="37" spans="1:5" x14ac:dyDescent="0.2">
      <c r="A37" s="12" t="s">
        <v>73</v>
      </c>
      <c r="B37" s="1">
        <v>1650.21</v>
      </c>
      <c r="C37" s="1">
        <v>17443.849999999999</v>
      </c>
      <c r="D37" s="1">
        <v>17350</v>
      </c>
      <c r="E37" s="1">
        <v>45800</v>
      </c>
    </row>
    <row r="38" spans="1:5" x14ac:dyDescent="0.2">
      <c r="B38" s="14" t="s">
        <v>28</v>
      </c>
      <c r="C38" s="14" t="s">
        <v>28</v>
      </c>
      <c r="D38" s="14" t="s">
        <v>28</v>
      </c>
      <c r="E38" s="14" t="s">
        <v>28</v>
      </c>
    </row>
    <row r="40" spans="1:5" x14ac:dyDescent="0.2">
      <c r="A40" s="12" t="s">
        <v>74</v>
      </c>
    </row>
    <row r="41" spans="1:5" x14ac:dyDescent="0.2">
      <c r="A41" s="12" t="s">
        <v>75</v>
      </c>
      <c r="B41" s="1">
        <v>627.86</v>
      </c>
      <c r="C41" s="1">
        <v>1413.36</v>
      </c>
      <c r="D41" s="1">
        <v>6000</v>
      </c>
      <c r="E41" s="1">
        <v>12000</v>
      </c>
    </row>
    <row r="42" spans="1:5" x14ac:dyDescent="0.2">
      <c r="A42" s="12" t="s">
        <v>76</v>
      </c>
      <c r="B42" s="1">
        <v>0</v>
      </c>
      <c r="C42" s="1">
        <v>3937.5</v>
      </c>
      <c r="D42" s="1">
        <v>6000</v>
      </c>
      <c r="E42" s="1">
        <v>12000</v>
      </c>
    </row>
    <row r="43" spans="1:5" x14ac:dyDescent="0.2">
      <c r="A43" s="12" t="s">
        <v>77</v>
      </c>
      <c r="B43" s="1">
        <v>0</v>
      </c>
      <c r="C43" s="1">
        <v>0</v>
      </c>
      <c r="D43" s="1">
        <v>6000</v>
      </c>
      <c r="E43" s="1">
        <v>12000</v>
      </c>
    </row>
    <row r="44" spans="1:5" x14ac:dyDescent="0.2">
      <c r="A44" s="12" t="s">
        <v>78</v>
      </c>
      <c r="B44" s="1">
        <v>1270.8900000000001</v>
      </c>
      <c r="C44" s="1">
        <v>1270.8900000000001</v>
      </c>
      <c r="D44" s="1">
        <v>3250</v>
      </c>
      <c r="E44" s="1">
        <v>17175</v>
      </c>
    </row>
    <row r="45" spans="1:5" x14ac:dyDescent="0.2">
      <c r="A45" s="12" t="s">
        <v>79</v>
      </c>
      <c r="B45" s="1">
        <v>0</v>
      </c>
      <c r="C45" s="1">
        <v>0</v>
      </c>
      <c r="D45" s="1">
        <v>0</v>
      </c>
      <c r="E45" s="1">
        <v>1000</v>
      </c>
    </row>
    <row r="46" spans="1:5" x14ac:dyDescent="0.2">
      <c r="A46" s="12" t="s">
        <v>80</v>
      </c>
      <c r="B46" s="1">
        <v>200</v>
      </c>
      <c r="C46" s="1">
        <v>3196.36</v>
      </c>
      <c r="D46" s="1">
        <v>3250</v>
      </c>
      <c r="E46" s="1">
        <v>6500</v>
      </c>
    </row>
    <row r="47" spans="1:5" x14ac:dyDescent="0.2">
      <c r="A47" s="12" t="s">
        <v>81</v>
      </c>
      <c r="B47" s="1">
        <v>0</v>
      </c>
      <c r="C47" s="1">
        <v>0</v>
      </c>
      <c r="D47" s="1">
        <v>3250</v>
      </c>
      <c r="E47" s="1">
        <v>6500</v>
      </c>
    </row>
    <row r="48" spans="1:5" x14ac:dyDescent="0.2">
      <c r="A48" s="12" t="s">
        <v>82</v>
      </c>
      <c r="B48" s="1">
        <v>0</v>
      </c>
      <c r="C48" s="1">
        <v>6784.25</v>
      </c>
      <c r="D48" s="1">
        <v>5500</v>
      </c>
      <c r="E48" s="1">
        <v>11000</v>
      </c>
    </row>
    <row r="49" spans="1:5" x14ac:dyDescent="0.2">
      <c r="A49" s="12" t="s">
        <v>83</v>
      </c>
      <c r="B49" s="1">
        <v>0</v>
      </c>
      <c r="C49" s="1">
        <v>1600</v>
      </c>
      <c r="D49" s="1">
        <v>3250</v>
      </c>
      <c r="E49" s="1">
        <v>6500</v>
      </c>
    </row>
    <row r="50" spans="1:5" x14ac:dyDescent="0.2">
      <c r="B50" s="14" t="s">
        <v>13</v>
      </c>
      <c r="C50" s="14" t="s">
        <v>13</v>
      </c>
      <c r="D50" s="14" t="s">
        <v>13</v>
      </c>
      <c r="E50" s="14" t="s">
        <v>13</v>
      </c>
    </row>
    <row r="51" spans="1:5" x14ac:dyDescent="0.2">
      <c r="A51" s="12" t="s">
        <v>84</v>
      </c>
      <c r="B51" s="1">
        <v>2098.75</v>
      </c>
      <c r="C51" s="1">
        <v>18202.36</v>
      </c>
      <c r="D51" s="1">
        <v>36500</v>
      </c>
      <c r="E51" s="1">
        <v>84675</v>
      </c>
    </row>
    <row r="52" spans="1:5" x14ac:dyDescent="0.2">
      <c r="B52" s="14" t="s">
        <v>28</v>
      </c>
      <c r="C52" s="14" t="s">
        <v>28</v>
      </c>
      <c r="D52" s="14" t="s">
        <v>28</v>
      </c>
      <c r="E52" s="14" t="s">
        <v>28</v>
      </c>
    </row>
    <row r="54" spans="1:5" x14ac:dyDescent="0.2">
      <c r="A54" s="12" t="s">
        <v>85</v>
      </c>
      <c r="B54" s="1">
        <v>3748.96</v>
      </c>
      <c r="C54" s="1">
        <v>70891.460000000006</v>
      </c>
      <c r="D54" s="1">
        <v>95750</v>
      </c>
      <c r="E54" s="1">
        <v>230099</v>
      </c>
    </row>
    <row r="55" spans="1:5" x14ac:dyDescent="0.2">
      <c r="B55" s="14" t="s">
        <v>28</v>
      </c>
      <c r="C55" s="14" t="s">
        <v>28</v>
      </c>
      <c r="D55" s="14" t="s">
        <v>28</v>
      </c>
      <c r="E55" s="14" t="s">
        <v>28</v>
      </c>
    </row>
  </sheetData>
  <pageMargins left="0.75" right="0.75" top="0.40000000596046448" bottom="0.5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164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89</v>
      </c>
      <c r="B11" s="1">
        <v>357306.83</v>
      </c>
      <c r="C11" s="1">
        <v>1500597.83</v>
      </c>
      <c r="D11" s="1">
        <v>1537803</v>
      </c>
      <c r="E11" s="1">
        <v>4640638</v>
      </c>
    </row>
    <row r="12" spans="1:5" x14ac:dyDescent="0.2">
      <c r="A12" s="12" t="s">
        <v>91</v>
      </c>
      <c r="B12" s="1">
        <v>-921.67</v>
      </c>
      <c r="C12" s="1">
        <v>0</v>
      </c>
      <c r="D12" s="1">
        <v>1660</v>
      </c>
      <c r="E12" s="1">
        <v>5000</v>
      </c>
    </row>
    <row r="13" spans="1:5" x14ac:dyDescent="0.2">
      <c r="A13" s="12" t="s">
        <v>97</v>
      </c>
      <c r="B13" s="1">
        <v>2496.8200000000002</v>
      </c>
      <c r="C13" s="1">
        <v>25046.82</v>
      </c>
      <c r="D13" s="1">
        <v>30285</v>
      </c>
      <c r="E13" s="1">
        <v>99180</v>
      </c>
    </row>
    <row r="14" spans="1:5" x14ac:dyDescent="0.2">
      <c r="A14" s="12" t="s">
        <v>100</v>
      </c>
      <c r="B14" s="1">
        <v>119.7</v>
      </c>
      <c r="C14" s="1">
        <v>1017.45</v>
      </c>
      <c r="D14" s="1">
        <v>1320</v>
      </c>
      <c r="E14" s="1">
        <v>4000</v>
      </c>
    </row>
    <row r="15" spans="1:5" x14ac:dyDescent="0.2">
      <c r="A15" s="12" t="s">
        <v>101</v>
      </c>
      <c r="B15" s="1">
        <v>3140.39</v>
      </c>
      <c r="C15" s="1">
        <v>38857.599999999999</v>
      </c>
      <c r="D15" s="1">
        <v>45500</v>
      </c>
      <c r="E15" s="1">
        <v>175000</v>
      </c>
    </row>
    <row r="16" spans="1:5" x14ac:dyDescent="0.2">
      <c r="B16" s="14" t="s">
        <v>13</v>
      </c>
      <c r="C16" s="14" t="s">
        <v>13</v>
      </c>
      <c r="D16" s="14" t="s">
        <v>13</v>
      </c>
      <c r="E16" s="14" t="s">
        <v>13</v>
      </c>
    </row>
    <row r="17" spans="1:5" x14ac:dyDescent="0.2">
      <c r="A17" s="12" t="s">
        <v>110</v>
      </c>
      <c r="B17" s="1">
        <f>SUM(B11:B15)</f>
        <v>362142.07000000007</v>
      </c>
      <c r="C17" s="1">
        <f>SUM(C11:C15)</f>
        <v>1565519.7000000002</v>
      </c>
      <c r="D17" s="1">
        <f>SUM(D11:D15)</f>
        <v>1616568</v>
      </c>
      <c r="E17" s="1">
        <f>SUM(E11:E15)</f>
        <v>4923818</v>
      </c>
    </row>
    <row r="19" spans="1:5" x14ac:dyDescent="0.2">
      <c r="A19" s="12" t="s">
        <v>111</v>
      </c>
    </row>
    <row r="21" spans="1:5" x14ac:dyDescent="0.2">
      <c r="A21" s="12" t="s">
        <v>112</v>
      </c>
      <c r="B21" s="1">
        <v>67690.73</v>
      </c>
      <c r="C21" s="1">
        <v>266239.06</v>
      </c>
      <c r="D21" s="1">
        <v>274001.68</v>
      </c>
      <c r="E21" s="1">
        <v>822005</v>
      </c>
    </row>
    <row r="22" spans="1:5" x14ac:dyDescent="0.2">
      <c r="A22" s="12" t="s">
        <v>117</v>
      </c>
      <c r="B22" s="1">
        <v>1.5</v>
      </c>
      <c r="C22" s="1">
        <v>49.1</v>
      </c>
      <c r="D22" s="1">
        <v>300</v>
      </c>
      <c r="E22" s="1">
        <v>800</v>
      </c>
    </row>
    <row r="23" spans="1:5" x14ac:dyDescent="0.2">
      <c r="A23" s="12" t="s">
        <v>118</v>
      </c>
      <c r="B23" s="1">
        <v>11.68</v>
      </c>
      <c r="C23" s="1">
        <v>11.68</v>
      </c>
      <c r="D23" s="1">
        <v>100</v>
      </c>
      <c r="E23" s="1">
        <v>300</v>
      </c>
    </row>
    <row r="24" spans="1:5" x14ac:dyDescent="0.2">
      <c r="A24" s="12" t="s">
        <v>119</v>
      </c>
      <c r="B24" s="1">
        <v>0</v>
      </c>
      <c r="C24" s="1">
        <v>1200</v>
      </c>
      <c r="D24" s="1">
        <v>0</v>
      </c>
      <c r="E24" s="1">
        <v>2750</v>
      </c>
    </row>
    <row r="25" spans="1:5" x14ac:dyDescent="0.2">
      <c r="A25" s="12" t="s">
        <v>120</v>
      </c>
      <c r="B25" s="1">
        <v>604.95000000000005</v>
      </c>
      <c r="C25" s="1">
        <v>2221.75</v>
      </c>
      <c r="D25" s="1">
        <v>1460</v>
      </c>
      <c r="E25" s="1">
        <v>4380</v>
      </c>
    </row>
    <row r="26" spans="1:5" x14ac:dyDescent="0.2">
      <c r="A26" s="12" t="s">
        <v>123</v>
      </c>
      <c r="B26" s="1">
        <v>3048.06</v>
      </c>
      <c r="C26" s="1">
        <v>12179.68</v>
      </c>
      <c r="D26" s="1">
        <v>15209.68</v>
      </c>
      <c r="E26" s="1">
        <v>45629</v>
      </c>
    </row>
    <row r="27" spans="1:5" x14ac:dyDescent="0.2">
      <c r="A27" s="12" t="s">
        <v>132</v>
      </c>
      <c r="B27" s="1">
        <v>0</v>
      </c>
      <c r="C27" s="1">
        <v>360</v>
      </c>
      <c r="D27" s="1">
        <v>1079</v>
      </c>
      <c r="E27" s="1">
        <v>1079</v>
      </c>
    </row>
    <row r="28" spans="1:5" x14ac:dyDescent="0.2">
      <c r="A28" s="12" t="s">
        <v>133</v>
      </c>
      <c r="B28" s="1">
        <v>0</v>
      </c>
      <c r="C28" s="1">
        <v>819.5</v>
      </c>
      <c r="D28" s="1">
        <v>0</v>
      </c>
      <c r="E28" s="1">
        <v>0</v>
      </c>
    </row>
    <row r="29" spans="1:5" x14ac:dyDescent="0.2">
      <c r="A29" s="12" t="s">
        <v>97</v>
      </c>
      <c r="B29" s="1">
        <v>0</v>
      </c>
      <c r="C29" s="1">
        <v>0</v>
      </c>
      <c r="D29" s="1">
        <v>3500</v>
      </c>
      <c r="E29" s="1">
        <v>18500</v>
      </c>
    </row>
    <row r="30" spans="1:5" x14ac:dyDescent="0.2">
      <c r="A30" s="12" t="s">
        <v>152</v>
      </c>
      <c r="B30" s="1">
        <v>2756.78</v>
      </c>
      <c r="C30" s="1">
        <v>9763.09</v>
      </c>
      <c r="D30" s="1">
        <v>4666.68</v>
      </c>
      <c r="E30" s="1">
        <v>14000</v>
      </c>
    </row>
    <row r="31" spans="1:5" x14ac:dyDescent="0.2">
      <c r="A31" s="12" t="s">
        <v>153</v>
      </c>
      <c r="B31" s="1">
        <v>0</v>
      </c>
      <c r="C31" s="1">
        <v>0</v>
      </c>
      <c r="D31" s="1">
        <v>0</v>
      </c>
      <c r="E31" s="1">
        <v>2000</v>
      </c>
    </row>
    <row r="32" spans="1:5" x14ac:dyDescent="0.2">
      <c r="A32" s="12" t="s">
        <v>154</v>
      </c>
      <c r="B32" s="1">
        <v>0</v>
      </c>
      <c r="C32" s="1">
        <v>0</v>
      </c>
      <c r="D32" s="1">
        <v>0</v>
      </c>
      <c r="E32" s="1">
        <v>3500</v>
      </c>
    </row>
    <row r="33" spans="1:5" x14ac:dyDescent="0.2">
      <c r="A33" s="12" t="s">
        <v>159</v>
      </c>
      <c r="B33" s="1">
        <v>27291.79</v>
      </c>
      <c r="C33" s="1">
        <v>126270.25</v>
      </c>
      <c r="D33" s="1">
        <v>126007</v>
      </c>
      <c r="E33" s="1">
        <v>378021</v>
      </c>
    </row>
    <row r="34" spans="1:5" x14ac:dyDescent="0.2">
      <c r="B34" s="14" t="s">
        <v>13</v>
      </c>
      <c r="C34" s="14" t="s">
        <v>13</v>
      </c>
      <c r="D34" s="14" t="s">
        <v>13</v>
      </c>
      <c r="E34" s="14" t="s">
        <v>13</v>
      </c>
    </row>
    <row r="35" spans="1:5" x14ac:dyDescent="0.2">
      <c r="A35" s="12" t="s">
        <v>160</v>
      </c>
      <c r="B35" s="1">
        <f>SUM(B21:B33)</f>
        <v>101405.48999999999</v>
      </c>
      <c r="C35" s="1">
        <f>SUM(C21:C33)</f>
        <v>419114.11</v>
      </c>
      <c r="D35" s="1">
        <f>SUM(D21:D33)</f>
        <v>426324.04</v>
      </c>
      <c r="E35" s="1">
        <f>SUM(E21:E33)</f>
        <v>1292964</v>
      </c>
    </row>
    <row r="36" spans="1:5" x14ac:dyDescent="0.2">
      <c r="B36" s="14" t="s">
        <v>13</v>
      </c>
      <c r="C36" s="14" t="s">
        <v>13</v>
      </c>
      <c r="D36" s="14" t="s">
        <v>13</v>
      </c>
      <c r="E36" s="14" t="s">
        <v>13</v>
      </c>
    </row>
    <row r="37" spans="1:5" x14ac:dyDescent="0.2">
      <c r="A37" s="12" t="s">
        <v>161</v>
      </c>
      <c r="B37" s="1">
        <f>B17-B35</f>
        <v>260736.58000000007</v>
      </c>
      <c r="C37" s="1">
        <f>C17-C35</f>
        <v>1146405.5900000003</v>
      </c>
      <c r="D37" s="1">
        <f>D17-D35</f>
        <v>1190243.96</v>
      </c>
      <c r="E37" s="1">
        <f>E17-E35</f>
        <v>3630854</v>
      </c>
    </row>
    <row r="39" spans="1:5" x14ac:dyDescent="0.2">
      <c r="B39" s="14" t="s">
        <v>13</v>
      </c>
      <c r="C39" s="14" t="s">
        <v>13</v>
      </c>
      <c r="D39" s="14" t="s">
        <v>13</v>
      </c>
      <c r="E39" s="14" t="s">
        <v>13</v>
      </c>
    </row>
    <row r="40" spans="1:5" x14ac:dyDescent="0.2">
      <c r="A40" s="12" t="s">
        <v>163</v>
      </c>
      <c r="B40" s="1">
        <f>B37</f>
        <v>260736.58000000007</v>
      </c>
      <c r="C40" s="1">
        <f>C37</f>
        <v>1146405.5900000003</v>
      </c>
      <c r="D40" s="1">
        <f>D37</f>
        <v>1190243.96</v>
      </c>
      <c r="E40" s="1">
        <f>E37</f>
        <v>3630854</v>
      </c>
    </row>
    <row r="41" spans="1:5" x14ac:dyDescent="0.2">
      <c r="B41" s="14" t="s">
        <v>28</v>
      </c>
      <c r="C41" s="14" t="s">
        <v>28</v>
      </c>
      <c r="D41" s="14" t="s">
        <v>28</v>
      </c>
      <c r="E41" s="14" t="s">
        <v>28</v>
      </c>
    </row>
  </sheetData>
  <pageMargins left="0.75" right="0.75" top="0.75" bottom="0.75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165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98</v>
      </c>
      <c r="B11" s="1">
        <v>18012.11</v>
      </c>
      <c r="C11" s="1">
        <v>62433.09</v>
      </c>
      <c r="D11" s="1">
        <v>79000</v>
      </c>
      <c r="E11" s="1">
        <v>401100</v>
      </c>
    </row>
    <row r="12" spans="1:5" x14ac:dyDescent="0.2">
      <c r="A12" s="12" t="s">
        <v>99</v>
      </c>
      <c r="B12" s="1">
        <v>21071.48</v>
      </c>
      <c r="C12" s="1">
        <v>59884.01</v>
      </c>
      <c r="D12" s="1">
        <v>43800</v>
      </c>
      <c r="E12" s="1">
        <v>154500</v>
      </c>
    </row>
    <row r="13" spans="1:5" x14ac:dyDescent="0.2">
      <c r="B13" s="14" t="s">
        <v>13</v>
      </c>
      <c r="C13" s="14" t="s">
        <v>13</v>
      </c>
      <c r="D13" s="14" t="s">
        <v>13</v>
      </c>
      <c r="E13" s="14" t="s">
        <v>13</v>
      </c>
    </row>
    <row r="14" spans="1:5" x14ac:dyDescent="0.2">
      <c r="A14" s="12" t="s">
        <v>110</v>
      </c>
      <c r="B14" s="1">
        <f>SUM(B11:B12)</f>
        <v>39083.589999999997</v>
      </c>
      <c r="C14" s="1">
        <f>SUM(C11:C12)</f>
        <v>122317.1</v>
      </c>
      <c r="D14" s="1">
        <f>SUM(D11:D12)</f>
        <v>122800</v>
      </c>
      <c r="E14" s="1">
        <f>SUM(E11:E12)</f>
        <v>555600</v>
      </c>
    </row>
    <row r="16" spans="1:5" x14ac:dyDescent="0.2">
      <c r="A16" s="12" t="s">
        <v>111</v>
      </c>
    </row>
    <row r="18" spans="1:5" x14ac:dyDescent="0.2">
      <c r="A18" s="12" t="s">
        <v>112</v>
      </c>
      <c r="B18" s="1">
        <v>15531.5</v>
      </c>
      <c r="C18" s="1">
        <v>60447.01</v>
      </c>
      <c r="D18" s="1">
        <v>61383.68</v>
      </c>
      <c r="E18" s="1">
        <v>184151</v>
      </c>
    </row>
    <row r="19" spans="1:5" x14ac:dyDescent="0.2">
      <c r="A19" s="12" t="s">
        <v>117</v>
      </c>
      <c r="B19" s="1">
        <v>10838.09</v>
      </c>
      <c r="C19" s="1">
        <v>22842.93</v>
      </c>
      <c r="D19" s="1">
        <v>21000</v>
      </c>
      <c r="E19" s="1">
        <v>70000</v>
      </c>
    </row>
    <row r="20" spans="1:5" x14ac:dyDescent="0.2">
      <c r="A20" s="12" t="s">
        <v>118</v>
      </c>
      <c r="B20" s="1">
        <v>133.69999999999999</v>
      </c>
      <c r="C20" s="1">
        <v>455.96</v>
      </c>
      <c r="D20" s="1">
        <v>510</v>
      </c>
      <c r="E20" s="1">
        <v>1700</v>
      </c>
    </row>
    <row r="21" spans="1:5" x14ac:dyDescent="0.2">
      <c r="A21" s="12" t="s">
        <v>119</v>
      </c>
      <c r="B21" s="1">
        <v>8395.6299999999992</v>
      </c>
      <c r="C21" s="1">
        <v>26175.18</v>
      </c>
      <c r="D21" s="1">
        <v>30000</v>
      </c>
      <c r="E21" s="1">
        <v>105000</v>
      </c>
    </row>
    <row r="22" spans="1:5" x14ac:dyDescent="0.2">
      <c r="A22" s="12" t="s">
        <v>120</v>
      </c>
      <c r="B22" s="1">
        <v>94</v>
      </c>
      <c r="C22" s="1">
        <v>376</v>
      </c>
      <c r="D22" s="1">
        <v>180</v>
      </c>
      <c r="E22" s="1">
        <v>540</v>
      </c>
    </row>
    <row r="23" spans="1:5" x14ac:dyDescent="0.2">
      <c r="A23" s="12" t="s">
        <v>121</v>
      </c>
      <c r="B23" s="1">
        <v>1566.16</v>
      </c>
      <c r="C23" s="1">
        <v>5991.94</v>
      </c>
      <c r="D23" s="1">
        <v>6208</v>
      </c>
      <c r="E23" s="1">
        <v>18624</v>
      </c>
    </row>
    <row r="24" spans="1:5" x14ac:dyDescent="0.2">
      <c r="A24" s="12" t="s">
        <v>123</v>
      </c>
      <c r="B24" s="1">
        <v>395.85</v>
      </c>
      <c r="C24" s="1">
        <v>1581.78</v>
      </c>
      <c r="D24" s="1">
        <v>1580.32</v>
      </c>
      <c r="E24" s="1">
        <v>4741</v>
      </c>
    </row>
    <row r="25" spans="1:5" x14ac:dyDescent="0.2">
      <c r="A25" s="12" t="s">
        <v>133</v>
      </c>
      <c r="B25" s="1">
        <v>0</v>
      </c>
      <c r="C25" s="1">
        <v>850.92</v>
      </c>
      <c r="D25" s="1">
        <v>500</v>
      </c>
      <c r="E25" s="1">
        <v>1000</v>
      </c>
    </row>
    <row r="26" spans="1:5" x14ac:dyDescent="0.2">
      <c r="A26" s="12" t="s">
        <v>145</v>
      </c>
      <c r="B26" s="1">
        <v>5475</v>
      </c>
      <c r="C26" s="1">
        <v>16810</v>
      </c>
      <c r="D26" s="1">
        <v>18300</v>
      </c>
      <c r="E26" s="1">
        <v>61000</v>
      </c>
    </row>
    <row r="27" spans="1:5" x14ac:dyDescent="0.2">
      <c r="A27" s="12" t="s">
        <v>146</v>
      </c>
      <c r="B27" s="1">
        <v>7650.83</v>
      </c>
      <c r="C27" s="1">
        <v>24907.48</v>
      </c>
      <c r="D27" s="1">
        <v>34000</v>
      </c>
      <c r="E27" s="1">
        <v>112476</v>
      </c>
    </row>
    <row r="28" spans="1:5" x14ac:dyDescent="0.2">
      <c r="A28" s="12" t="s">
        <v>155</v>
      </c>
      <c r="B28" s="1">
        <v>5000</v>
      </c>
      <c r="C28" s="1">
        <v>20000</v>
      </c>
      <c r="D28" s="1">
        <v>20000</v>
      </c>
      <c r="E28" s="1">
        <v>60000</v>
      </c>
    </row>
    <row r="29" spans="1:5" x14ac:dyDescent="0.2">
      <c r="A29" s="12" t="s">
        <v>159</v>
      </c>
      <c r="B29" s="1">
        <v>6879.78</v>
      </c>
      <c r="C29" s="1">
        <v>31448.83</v>
      </c>
      <c r="D29" s="1">
        <v>32115.68</v>
      </c>
      <c r="E29" s="1">
        <v>96347</v>
      </c>
    </row>
    <row r="30" spans="1:5" x14ac:dyDescent="0.2">
      <c r="B30" s="14" t="s">
        <v>13</v>
      </c>
      <c r="C30" s="14" t="s">
        <v>13</v>
      </c>
      <c r="D30" s="14" t="s">
        <v>13</v>
      </c>
      <c r="E30" s="14" t="s">
        <v>13</v>
      </c>
    </row>
    <row r="31" spans="1:5" x14ac:dyDescent="0.2">
      <c r="A31" s="12" t="s">
        <v>160</v>
      </c>
      <c r="B31" s="1">
        <f>SUM(B18:B29)</f>
        <v>61960.54</v>
      </c>
      <c r="C31" s="1">
        <f>SUM(C18:C29)</f>
        <v>211888.03000000003</v>
      </c>
      <c r="D31" s="1">
        <f>SUM(D18:D29)</f>
        <v>225777.68</v>
      </c>
      <c r="E31" s="1">
        <f>SUM(E18:E29)</f>
        <v>715579</v>
      </c>
    </row>
    <row r="32" spans="1:5" x14ac:dyDescent="0.2">
      <c r="B32" s="14" t="s">
        <v>13</v>
      </c>
      <c r="C32" s="14" t="s">
        <v>13</v>
      </c>
      <c r="D32" s="14" t="s">
        <v>13</v>
      </c>
      <c r="E32" s="14" t="s">
        <v>13</v>
      </c>
    </row>
    <row r="33" spans="1:5" x14ac:dyDescent="0.2">
      <c r="A33" s="12" t="s">
        <v>161</v>
      </c>
      <c r="B33" s="1">
        <f>B14-B31</f>
        <v>-22876.950000000004</v>
      </c>
      <c r="C33" s="1">
        <f>C14-C31</f>
        <v>-89570.930000000022</v>
      </c>
      <c r="D33" s="1">
        <f>D14-D31</f>
        <v>-102977.68</v>
      </c>
      <c r="E33" s="1">
        <f>E14-E31</f>
        <v>-159979</v>
      </c>
    </row>
    <row r="35" spans="1:5" x14ac:dyDescent="0.2">
      <c r="B35" s="14" t="s">
        <v>13</v>
      </c>
      <c r="C35" s="14" t="s">
        <v>13</v>
      </c>
      <c r="D35" s="14" t="s">
        <v>13</v>
      </c>
      <c r="E35" s="14" t="s">
        <v>13</v>
      </c>
    </row>
    <row r="36" spans="1:5" x14ac:dyDescent="0.2">
      <c r="A36" s="12" t="s">
        <v>163</v>
      </c>
      <c r="B36" s="1">
        <f>B33</f>
        <v>-22876.950000000004</v>
      </c>
      <c r="C36" s="1">
        <f>C33</f>
        <v>-89570.930000000022</v>
      </c>
      <c r="D36" s="1">
        <f>D33</f>
        <v>-102977.68</v>
      </c>
      <c r="E36" s="1">
        <f>E33</f>
        <v>-159979</v>
      </c>
    </row>
    <row r="37" spans="1:5" x14ac:dyDescent="0.2">
      <c r="B37" s="14" t="s">
        <v>28</v>
      </c>
      <c r="C37" s="14" t="s">
        <v>28</v>
      </c>
      <c r="D37" s="14" t="s">
        <v>28</v>
      </c>
      <c r="E37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66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92</v>
      </c>
      <c r="B11" s="1">
        <v>0</v>
      </c>
      <c r="C11" s="1">
        <v>293863.28000000003</v>
      </c>
      <c r="D11" s="1">
        <v>299070</v>
      </c>
      <c r="E11" s="1">
        <v>299070</v>
      </c>
    </row>
    <row r="12" spans="1:5" x14ac:dyDescent="0.2">
      <c r="A12" s="12" t="s">
        <v>93</v>
      </c>
      <c r="B12" s="1">
        <v>0</v>
      </c>
      <c r="C12" s="1">
        <v>67000</v>
      </c>
      <c r="D12" s="1">
        <v>67300</v>
      </c>
      <c r="E12" s="1">
        <v>67300</v>
      </c>
    </row>
    <row r="13" spans="1:5" x14ac:dyDescent="0.2">
      <c r="B13" s="14" t="s">
        <v>13</v>
      </c>
      <c r="C13" s="14" t="s">
        <v>13</v>
      </c>
      <c r="D13" s="14" t="s">
        <v>13</v>
      </c>
      <c r="E13" s="14" t="s">
        <v>13</v>
      </c>
    </row>
    <row r="14" spans="1:5" x14ac:dyDescent="0.2">
      <c r="A14" s="12" t="s">
        <v>110</v>
      </c>
      <c r="B14" s="1">
        <f>SUM(B11:B12)</f>
        <v>0</v>
      </c>
      <c r="C14" s="1">
        <f>SUM(C11:C12)</f>
        <v>360863.28</v>
      </c>
      <c r="D14" s="1">
        <f>SUM(D11:D12)</f>
        <v>366370</v>
      </c>
      <c r="E14" s="1">
        <f>SUM(E11:E12)</f>
        <v>366370</v>
      </c>
    </row>
    <row r="16" spans="1:5" x14ac:dyDescent="0.2">
      <c r="A16" s="12" t="s">
        <v>111</v>
      </c>
    </row>
    <row r="18" spans="1:5" x14ac:dyDescent="0.2">
      <c r="A18" s="12" t="s">
        <v>112</v>
      </c>
      <c r="B18" s="1">
        <v>733.1</v>
      </c>
      <c r="C18" s="1">
        <v>34033.14</v>
      </c>
      <c r="D18" s="1">
        <v>40216.32</v>
      </c>
      <c r="E18" s="1">
        <v>120649</v>
      </c>
    </row>
    <row r="19" spans="1:5" x14ac:dyDescent="0.2">
      <c r="A19" s="12" t="s">
        <v>118</v>
      </c>
      <c r="B19" s="1">
        <v>0</v>
      </c>
      <c r="C19" s="1">
        <v>1051.33</v>
      </c>
      <c r="D19" s="1">
        <v>1129</v>
      </c>
      <c r="E19" s="1">
        <v>1129</v>
      </c>
    </row>
    <row r="20" spans="1:5" x14ac:dyDescent="0.2">
      <c r="A20" s="12" t="s">
        <v>119</v>
      </c>
      <c r="B20" s="1">
        <v>0</v>
      </c>
      <c r="C20" s="1">
        <v>1080</v>
      </c>
      <c r="D20" s="1">
        <v>1500</v>
      </c>
      <c r="E20" s="1">
        <v>1500</v>
      </c>
    </row>
    <row r="21" spans="1:5" x14ac:dyDescent="0.2">
      <c r="A21" s="12" t="s">
        <v>133</v>
      </c>
      <c r="B21" s="1">
        <v>5445.93</v>
      </c>
      <c r="C21" s="1">
        <v>8639.25</v>
      </c>
      <c r="D21" s="1">
        <v>5000</v>
      </c>
      <c r="E21" s="1">
        <v>5000</v>
      </c>
    </row>
    <row r="22" spans="1:5" x14ac:dyDescent="0.2">
      <c r="A22" s="12" t="s">
        <v>135</v>
      </c>
      <c r="B22" s="1">
        <v>0</v>
      </c>
      <c r="C22" s="1">
        <v>40327.379999999997</v>
      </c>
      <c r="D22" s="1">
        <v>50559</v>
      </c>
      <c r="E22" s="1">
        <v>50559</v>
      </c>
    </row>
    <row r="23" spans="1:5" x14ac:dyDescent="0.2">
      <c r="A23" s="12" t="s">
        <v>136</v>
      </c>
      <c r="B23" s="1">
        <v>756.38</v>
      </c>
      <c r="C23" s="1">
        <v>9745.5300000000007</v>
      </c>
      <c r="D23" s="1">
        <v>11000</v>
      </c>
      <c r="E23" s="1">
        <v>11000</v>
      </c>
    </row>
    <row r="24" spans="1:5" x14ac:dyDescent="0.2">
      <c r="A24" s="12" t="s">
        <v>138</v>
      </c>
      <c r="B24" s="1">
        <v>0</v>
      </c>
      <c r="C24" s="1">
        <v>3154.38</v>
      </c>
      <c r="D24" s="1">
        <v>1000</v>
      </c>
      <c r="E24" s="1">
        <v>1000</v>
      </c>
    </row>
    <row r="25" spans="1:5" x14ac:dyDescent="0.2">
      <c r="A25" s="12" t="s">
        <v>140</v>
      </c>
      <c r="B25" s="1">
        <v>0</v>
      </c>
      <c r="C25" s="1">
        <v>118524.93</v>
      </c>
      <c r="D25" s="1">
        <v>111828</v>
      </c>
      <c r="E25" s="1">
        <v>111828</v>
      </c>
    </row>
    <row r="26" spans="1:5" x14ac:dyDescent="0.2">
      <c r="A26" s="12" t="s">
        <v>141</v>
      </c>
      <c r="B26" s="1">
        <v>0</v>
      </c>
      <c r="C26" s="1">
        <v>0</v>
      </c>
      <c r="D26" s="1">
        <v>1192</v>
      </c>
      <c r="E26" s="1">
        <v>1192</v>
      </c>
    </row>
    <row r="27" spans="1:5" x14ac:dyDescent="0.2">
      <c r="A27" s="12" t="s">
        <v>142</v>
      </c>
      <c r="B27" s="1">
        <v>0</v>
      </c>
      <c r="C27" s="1">
        <v>3535.16</v>
      </c>
      <c r="D27" s="1">
        <v>4341</v>
      </c>
      <c r="E27" s="1">
        <v>4341</v>
      </c>
    </row>
    <row r="28" spans="1:5" x14ac:dyDescent="0.2">
      <c r="A28" s="12" t="s">
        <v>144</v>
      </c>
      <c r="B28" s="1">
        <v>0</v>
      </c>
      <c r="C28" s="1">
        <v>1532.43</v>
      </c>
      <c r="D28" s="1">
        <v>1400</v>
      </c>
      <c r="E28" s="1">
        <v>1400</v>
      </c>
    </row>
    <row r="29" spans="1:5" x14ac:dyDescent="0.2">
      <c r="A29" s="12" t="s">
        <v>146</v>
      </c>
      <c r="B29" s="1">
        <v>2000</v>
      </c>
      <c r="C29" s="1">
        <v>15600</v>
      </c>
      <c r="D29" s="1">
        <v>10000</v>
      </c>
      <c r="E29" s="1">
        <v>10000</v>
      </c>
    </row>
    <row r="30" spans="1:5" x14ac:dyDescent="0.2">
      <c r="A30" s="12" t="s">
        <v>158</v>
      </c>
      <c r="B30" s="1">
        <v>0</v>
      </c>
      <c r="C30" s="1">
        <v>3320.18</v>
      </c>
      <c r="D30" s="1">
        <v>3087</v>
      </c>
      <c r="E30" s="1">
        <v>3087</v>
      </c>
    </row>
    <row r="31" spans="1:5" x14ac:dyDescent="0.2">
      <c r="A31" s="12" t="s">
        <v>159</v>
      </c>
      <c r="B31" s="1">
        <v>372.24</v>
      </c>
      <c r="C31" s="1">
        <v>20689.91</v>
      </c>
      <c r="D31" s="1">
        <v>26143.68</v>
      </c>
      <c r="E31" s="1">
        <v>78431</v>
      </c>
    </row>
    <row r="32" spans="1:5" x14ac:dyDescent="0.2">
      <c r="B32" s="14" t="s">
        <v>13</v>
      </c>
      <c r="C32" s="14" t="s">
        <v>13</v>
      </c>
      <c r="D32" s="14" t="s">
        <v>13</v>
      </c>
      <c r="E32" s="14" t="s">
        <v>13</v>
      </c>
    </row>
    <row r="33" spans="1:5" x14ac:dyDescent="0.2">
      <c r="A33" s="12" t="s">
        <v>160</v>
      </c>
      <c r="B33" s="1">
        <f>SUM(B18:B31)</f>
        <v>9307.65</v>
      </c>
      <c r="C33" s="1">
        <f>SUM(C18:C31)</f>
        <v>261233.62</v>
      </c>
      <c r="D33" s="1">
        <f>SUM(D18:D31)</f>
        <v>268396</v>
      </c>
      <c r="E33" s="1">
        <f>SUM(E18:E31)</f>
        <v>401116</v>
      </c>
    </row>
    <row r="34" spans="1:5" x14ac:dyDescent="0.2">
      <c r="B34" s="14" t="s">
        <v>13</v>
      </c>
      <c r="C34" s="14" t="s">
        <v>13</v>
      </c>
      <c r="D34" s="14" t="s">
        <v>13</v>
      </c>
      <c r="E34" s="14" t="s">
        <v>13</v>
      </c>
    </row>
    <row r="35" spans="1:5" x14ac:dyDescent="0.2">
      <c r="A35" s="12" t="s">
        <v>161</v>
      </c>
      <c r="B35" s="1">
        <f>B14-B33</f>
        <v>-9307.65</v>
      </c>
      <c r="C35" s="1">
        <f>C14-C33</f>
        <v>99629.660000000033</v>
      </c>
      <c r="D35" s="1">
        <f>D14-D33</f>
        <v>97974</v>
      </c>
      <c r="E35" s="1">
        <f>E14-E33</f>
        <v>-34746</v>
      </c>
    </row>
    <row r="37" spans="1:5" x14ac:dyDescent="0.2">
      <c r="B37" s="14" t="s">
        <v>13</v>
      </c>
      <c r="C37" s="14" t="s">
        <v>13</v>
      </c>
      <c r="D37" s="14" t="s">
        <v>13</v>
      </c>
      <c r="E37" s="14" t="s">
        <v>13</v>
      </c>
    </row>
    <row r="38" spans="1:5" x14ac:dyDescent="0.2">
      <c r="A38" s="12" t="s">
        <v>163</v>
      </c>
      <c r="B38" s="1">
        <f>B35</f>
        <v>-9307.65</v>
      </c>
      <c r="C38" s="1">
        <f>C35</f>
        <v>99629.660000000033</v>
      </c>
      <c r="D38" s="1">
        <f>D35</f>
        <v>97974</v>
      </c>
      <c r="E38" s="1">
        <f>E35</f>
        <v>-34746</v>
      </c>
    </row>
    <row r="39" spans="1:5" x14ac:dyDescent="0.2">
      <c r="B39" s="14" t="s">
        <v>28</v>
      </c>
      <c r="C39" s="14" t="s">
        <v>28</v>
      </c>
      <c r="D39" s="14" t="s">
        <v>28</v>
      </c>
      <c r="E39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166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A11" s="12" t="s">
        <v>93</v>
      </c>
      <c r="B11" s="1">
        <v>0</v>
      </c>
      <c r="C11" s="1">
        <v>0</v>
      </c>
      <c r="D11" s="1">
        <v>10000</v>
      </c>
      <c r="E11" s="1">
        <v>10000</v>
      </c>
    </row>
    <row r="12" spans="1:5" x14ac:dyDescent="0.2">
      <c r="A12" s="12" t="s">
        <v>95</v>
      </c>
      <c r="B12" s="1">
        <v>10245</v>
      </c>
      <c r="C12" s="1">
        <v>51005</v>
      </c>
      <c r="D12" s="1">
        <v>85775</v>
      </c>
      <c r="E12" s="1">
        <v>85775</v>
      </c>
    </row>
    <row r="13" spans="1:5" x14ac:dyDescent="0.2">
      <c r="B13" s="14" t="s">
        <v>13</v>
      </c>
      <c r="C13" s="14" t="s">
        <v>13</v>
      </c>
      <c r="D13" s="14" t="s">
        <v>13</v>
      </c>
      <c r="E13" s="14" t="s">
        <v>13</v>
      </c>
    </row>
    <row r="14" spans="1:5" x14ac:dyDescent="0.2">
      <c r="A14" s="12" t="s">
        <v>110</v>
      </c>
      <c r="B14" s="1">
        <f>SUM(B11:B12)</f>
        <v>10245</v>
      </c>
      <c r="C14" s="1">
        <f>SUM(C11:C12)</f>
        <v>51005</v>
      </c>
      <c r="D14" s="1">
        <f>SUM(D11:D12)</f>
        <v>95775</v>
      </c>
      <c r="E14" s="1">
        <f>SUM(E11:E12)</f>
        <v>95775</v>
      </c>
    </row>
    <row r="16" spans="1:5" x14ac:dyDescent="0.2">
      <c r="A16" s="12" t="s">
        <v>111</v>
      </c>
    </row>
    <row r="18" spans="1:5" x14ac:dyDescent="0.2">
      <c r="A18" s="12" t="s">
        <v>112</v>
      </c>
      <c r="B18" s="1">
        <v>12030.51</v>
      </c>
      <c r="C18" s="1">
        <v>48203.42</v>
      </c>
      <c r="D18" s="1">
        <v>47936</v>
      </c>
      <c r="E18" s="1">
        <v>143808</v>
      </c>
    </row>
    <row r="19" spans="1:5" x14ac:dyDescent="0.2">
      <c r="A19" s="12" t="s">
        <v>118</v>
      </c>
      <c r="B19" s="1">
        <v>0</v>
      </c>
      <c r="C19" s="1">
        <v>8.83</v>
      </c>
      <c r="D19" s="1">
        <v>0</v>
      </c>
      <c r="E19" s="1">
        <v>6000</v>
      </c>
    </row>
    <row r="20" spans="1:5" x14ac:dyDescent="0.2">
      <c r="A20" s="12" t="s">
        <v>119</v>
      </c>
      <c r="B20" s="1">
        <v>0</v>
      </c>
      <c r="C20" s="1">
        <v>0</v>
      </c>
      <c r="D20" s="1">
        <v>1400</v>
      </c>
      <c r="E20" s="1">
        <v>1400</v>
      </c>
    </row>
    <row r="21" spans="1:5" x14ac:dyDescent="0.2">
      <c r="A21" s="12" t="s">
        <v>120</v>
      </c>
      <c r="B21" s="1">
        <v>94</v>
      </c>
      <c r="C21" s="1">
        <v>376</v>
      </c>
      <c r="D21" s="1">
        <v>180</v>
      </c>
      <c r="E21" s="1">
        <v>540</v>
      </c>
    </row>
    <row r="22" spans="1:5" x14ac:dyDescent="0.2">
      <c r="A22" s="12" t="s">
        <v>123</v>
      </c>
      <c r="B22" s="1">
        <v>395.85</v>
      </c>
      <c r="C22" s="1">
        <v>1581.78</v>
      </c>
      <c r="D22" s="1">
        <v>1580.32</v>
      </c>
      <c r="E22" s="1">
        <v>4741</v>
      </c>
    </row>
    <row r="23" spans="1:5" x14ac:dyDescent="0.2">
      <c r="A23" s="12" t="s">
        <v>132</v>
      </c>
      <c r="B23" s="1">
        <v>0</v>
      </c>
      <c r="C23" s="1">
        <v>0</v>
      </c>
      <c r="D23" s="1">
        <v>0</v>
      </c>
      <c r="E23" s="1">
        <v>454</v>
      </c>
    </row>
    <row r="24" spans="1:5" x14ac:dyDescent="0.2">
      <c r="A24" s="12" t="s">
        <v>134</v>
      </c>
      <c r="B24" s="1">
        <v>0</v>
      </c>
      <c r="C24" s="1">
        <v>12251.04</v>
      </c>
      <c r="D24" s="1">
        <v>10000</v>
      </c>
      <c r="E24" s="1">
        <v>10000</v>
      </c>
    </row>
    <row r="25" spans="1:5" x14ac:dyDescent="0.2">
      <c r="A25" s="12" t="s">
        <v>78</v>
      </c>
      <c r="B25" s="1">
        <v>0</v>
      </c>
      <c r="C25" s="1">
        <v>1449.02</v>
      </c>
      <c r="D25" s="1">
        <v>2000</v>
      </c>
      <c r="E25" s="1">
        <v>40000</v>
      </c>
    </row>
    <row r="26" spans="1:5" x14ac:dyDescent="0.2">
      <c r="A26" s="12" t="s">
        <v>159</v>
      </c>
      <c r="B26" s="1">
        <v>5086.71</v>
      </c>
      <c r="C26" s="1">
        <v>24081.53</v>
      </c>
      <c r="D26" s="1">
        <v>23821.32</v>
      </c>
      <c r="E26" s="1">
        <v>71464</v>
      </c>
    </row>
    <row r="27" spans="1:5" x14ac:dyDescent="0.2">
      <c r="B27" s="14" t="s">
        <v>13</v>
      </c>
      <c r="C27" s="14" t="s">
        <v>13</v>
      </c>
      <c r="D27" s="14" t="s">
        <v>13</v>
      </c>
      <c r="E27" s="14" t="s">
        <v>13</v>
      </c>
    </row>
    <row r="28" spans="1:5" x14ac:dyDescent="0.2">
      <c r="A28" s="12" t="s">
        <v>160</v>
      </c>
      <c r="B28" s="1">
        <f>SUM(B18:B26)</f>
        <v>17607.07</v>
      </c>
      <c r="C28" s="1">
        <f>SUM(C18:C26)</f>
        <v>87951.62</v>
      </c>
      <c r="D28" s="1">
        <f>SUM(D18:D26)</f>
        <v>86917.64</v>
      </c>
      <c r="E28" s="1">
        <f>SUM(E18:E26)</f>
        <v>278407</v>
      </c>
    </row>
    <row r="29" spans="1:5" x14ac:dyDescent="0.2">
      <c r="B29" s="14" t="s">
        <v>13</v>
      </c>
      <c r="C29" s="14" t="s">
        <v>13</v>
      </c>
      <c r="D29" s="14" t="s">
        <v>13</v>
      </c>
      <c r="E29" s="14" t="s">
        <v>13</v>
      </c>
    </row>
    <row r="30" spans="1:5" x14ac:dyDescent="0.2">
      <c r="A30" s="12" t="s">
        <v>161</v>
      </c>
      <c r="B30" s="1">
        <f>B14-B28</f>
        <v>-7362.07</v>
      </c>
      <c r="C30" s="1">
        <f>C14-C28</f>
        <v>-36946.619999999995</v>
      </c>
      <c r="D30" s="1">
        <f>D14-D28</f>
        <v>8857.36</v>
      </c>
      <c r="E30" s="1">
        <f>E14-E28</f>
        <v>-182632</v>
      </c>
    </row>
    <row r="32" spans="1:5" x14ac:dyDescent="0.2">
      <c r="B32" s="14" t="s">
        <v>13</v>
      </c>
      <c r="C32" s="14" t="s">
        <v>13</v>
      </c>
      <c r="D32" s="14" t="s">
        <v>13</v>
      </c>
      <c r="E32" s="14" t="s">
        <v>13</v>
      </c>
    </row>
    <row r="33" spans="1:5" x14ac:dyDescent="0.2">
      <c r="A33" s="12" t="s">
        <v>163</v>
      </c>
      <c r="B33" s="1">
        <f>B30</f>
        <v>-7362.07</v>
      </c>
      <c r="C33" s="1">
        <f>C30</f>
        <v>-36946.619999999995</v>
      </c>
      <c r="D33" s="1">
        <f>D30</f>
        <v>8857.36</v>
      </c>
      <c r="E33" s="1">
        <f>E30</f>
        <v>-182632</v>
      </c>
    </row>
    <row r="34" spans="1:5" x14ac:dyDescent="0.2">
      <c r="B34" s="14" t="s">
        <v>28</v>
      </c>
      <c r="C34" s="14" t="s">
        <v>28</v>
      </c>
      <c r="D34" s="14" t="s">
        <v>28</v>
      </c>
      <c r="E34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3" t="s">
        <v>0</v>
      </c>
      <c r="D1" s="4"/>
      <c r="E1" s="4"/>
    </row>
    <row r="2" spans="1:5" x14ac:dyDescent="0.2">
      <c r="C2" s="3" t="s">
        <v>86</v>
      </c>
      <c r="D2" s="4"/>
      <c r="E2" s="4"/>
    </row>
    <row r="3" spans="1:5" x14ac:dyDescent="0.2">
      <c r="C3" s="3" t="s">
        <v>147</v>
      </c>
      <c r="D3" s="4"/>
      <c r="E3" s="4"/>
    </row>
    <row r="4" spans="1:5" x14ac:dyDescent="0.2">
      <c r="C4" s="3" t="s">
        <v>48</v>
      </c>
      <c r="D4" s="4"/>
      <c r="E4" s="4"/>
    </row>
    <row r="6" spans="1:5" x14ac:dyDescent="0.2">
      <c r="B6" s="6" t="s">
        <v>49</v>
      </c>
      <c r="C6" s="6" t="s">
        <v>50</v>
      </c>
      <c r="D6" s="6" t="s">
        <v>50</v>
      </c>
      <c r="E6" s="6" t="s">
        <v>51</v>
      </c>
    </row>
    <row r="7" spans="1:5" x14ac:dyDescent="0.2">
      <c r="B7" s="15" t="s">
        <v>52</v>
      </c>
      <c r="C7" s="15" t="s">
        <v>52</v>
      </c>
      <c r="D7" s="15" t="s">
        <v>53</v>
      </c>
      <c r="E7" s="15" t="s">
        <v>53</v>
      </c>
    </row>
    <row r="9" spans="1:5" x14ac:dyDescent="0.2">
      <c r="A9" s="12" t="s">
        <v>88</v>
      </c>
    </row>
    <row r="11" spans="1:5" x14ac:dyDescent="0.2">
      <c r="B11" s="14" t="s">
        <v>13</v>
      </c>
      <c r="C11" s="14" t="s">
        <v>13</v>
      </c>
      <c r="D11" s="14" t="s">
        <v>13</v>
      </c>
      <c r="E11" s="14" t="s">
        <v>13</v>
      </c>
    </row>
    <row r="13" spans="1:5" x14ac:dyDescent="0.2">
      <c r="A13" s="12" t="s">
        <v>111</v>
      </c>
    </row>
    <row r="15" spans="1:5" x14ac:dyDescent="0.2">
      <c r="A15" s="12" t="s">
        <v>112</v>
      </c>
      <c r="B15" s="1">
        <v>22773.05</v>
      </c>
      <c r="C15" s="1">
        <v>91384.13</v>
      </c>
      <c r="D15" s="1">
        <v>87755.68</v>
      </c>
      <c r="E15" s="1">
        <v>263267</v>
      </c>
    </row>
    <row r="16" spans="1:5" x14ac:dyDescent="0.2">
      <c r="A16" s="12" t="s">
        <v>118</v>
      </c>
      <c r="B16" s="1">
        <v>0</v>
      </c>
      <c r="C16" s="1">
        <v>0</v>
      </c>
      <c r="D16" s="1">
        <v>50</v>
      </c>
      <c r="E16" s="1">
        <v>100</v>
      </c>
    </row>
    <row r="17" spans="1:5" x14ac:dyDescent="0.2">
      <c r="A17" s="12" t="s">
        <v>119</v>
      </c>
      <c r="B17" s="1">
        <v>1097.1500000000001</v>
      </c>
      <c r="C17" s="1">
        <v>1163.6400000000001</v>
      </c>
      <c r="D17" s="1">
        <v>0</v>
      </c>
      <c r="E17" s="1">
        <v>5000</v>
      </c>
    </row>
    <row r="18" spans="1:5" x14ac:dyDescent="0.2">
      <c r="A18" s="12" t="s">
        <v>120</v>
      </c>
      <c r="B18" s="1">
        <v>94</v>
      </c>
      <c r="C18" s="1">
        <v>376</v>
      </c>
      <c r="D18" s="1">
        <v>180</v>
      </c>
      <c r="E18" s="1">
        <v>540</v>
      </c>
    </row>
    <row r="19" spans="1:5" x14ac:dyDescent="0.2">
      <c r="A19" s="12" t="s">
        <v>123</v>
      </c>
      <c r="B19" s="1">
        <v>395.85</v>
      </c>
      <c r="C19" s="1">
        <v>1581.78</v>
      </c>
      <c r="D19" s="1">
        <v>1580.32</v>
      </c>
      <c r="E19" s="1">
        <v>4741</v>
      </c>
    </row>
    <row r="20" spans="1:5" x14ac:dyDescent="0.2">
      <c r="A20" s="12" t="s">
        <v>129</v>
      </c>
      <c r="B20" s="1">
        <v>772.48</v>
      </c>
      <c r="C20" s="1">
        <v>3089.92</v>
      </c>
      <c r="D20" s="1">
        <v>5000</v>
      </c>
      <c r="E20" s="1">
        <v>20000</v>
      </c>
    </row>
    <row r="21" spans="1:5" x14ac:dyDescent="0.2">
      <c r="A21" s="12" t="s">
        <v>133</v>
      </c>
      <c r="B21" s="1">
        <v>0</v>
      </c>
      <c r="C21" s="1">
        <v>392.92</v>
      </c>
      <c r="D21" s="1">
        <v>0</v>
      </c>
      <c r="E21" s="1">
        <v>500</v>
      </c>
    </row>
    <row r="22" spans="1:5" x14ac:dyDescent="0.2">
      <c r="A22" s="12" t="s">
        <v>147</v>
      </c>
      <c r="B22" s="1">
        <v>16300</v>
      </c>
      <c r="C22" s="1">
        <v>33325</v>
      </c>
      <c r="D22" s="1">
        <v>32000</v>
      </c>
      <c r="E22" s="1">
        <v>96000</v>
      </c>
    </row>
    <row r="23" spans="1:5" x14ac:dyDescent="0.2">
      <c r="A23" s="12" t="s">
        <v>159</v>
      </c>
      <c r="B23" s="1">
        <v>10210.09</v>
      </c>
      <c r="C23" s="1">
        <v>48079.78</v>
      </c>
      <c r="D23" s="1">
        <v>46116.32</v>
      </c>
      <c r="E23" s="1">
        <v>138349</v>
      </c>
    </row>
    <row r="24" spans="1:5" x14ac:dyDescent="0.2">
      <c r="B24" s="14" t="s">
        <v>13</v>
      </c>
      <c r="C24" s="14" t="s">
        <v>13</v>
      </c>
      <c r="D24" s="14" t="s">
        <v>13</v>
      </c>
      <c r="E24" s="14" t="s">
        <v>13</v>
      </c>
    </row>
    <row r="25" spans="1:5" x14ac:dyDescent="0.2">
      <c r="A25" s="12" t="s">
        <v>160</v>
      </c>
      <c r="B25" s="1">
        <f>SUM(B15:B23)</f>
        <v>51642.619999999995</v>
      </c>
      <c r="C25" s="1">
        <f>SUM(C15:C23)</f>
        <v>179393.17</v>
      </c>
      <c r="D25" s="1">
        <f>SUM(D15:D23)</f>
        <v>172682.32</v>
      </c>
      <c r="E25" s="1">
        <f>SUM(E15:E23)</f>
        <v>528497</v>
      </c>
    </row>
    <row r="26" spans="1:5" x14ac:dyDescent="0.2">
      <c r="B26" s="14" t="s">
        <v>13</v>
      </c>
      <c r="C26" s="14" t="s">
        <v>13</v>
      </c>
      <c r="D26" s="14" t="s">
        <v>13</v>
      </c>
      <c r="E26" s="14" t="s">
        <v>13</v>
      </c>
    </row>
    <row r="27" spans="1:5" x14ac:dyDescent="0.2">
      <c r="A27" s="12" t="s">
        <v>161</v>
      </c>
      <c r="B27" s="1">
        <f>-B25</f>
        <v>-51642.619999999995</v>
      </c>
      <c r="C27" s="1">
        <f>-C25</f>
        <v>-179393.17</v>
      </c>
      <c r="D27" s="1">
        <f>-D25</f>
        <v>-172682.32</v>
      </c>
      <c r="E27" s="1">
        <f>-E25</f>
        <v>-528497</v>
      </c>
    </row>
    <row r="29" spans="1:5" x14ac:dyDescent="0.2">
      <c r="B29" s="14" t="s">
        <v>13</v>
      </c>
      <c r="C29" s="14" t="s">
        <v>13</v>
      </c>
      <c r="D29" s="14" t="s">
        <v>13</v>
      </c>
      <c r="E29" s="14" t="s">
        <v>13</v>
      </c>
    </row>
    <row r="30" spans="1:5" x14ac:dyDescent="0.2">
      <c r="A30" s="12" t="s">
        <v>163</v>
      </c>
      <c r="B30" s="1">
        <f>B27</f>
        <v>-51642.619999999995</v>
      </c>
      <c r="C30" s="1">
        <f>C27</f>
        <v>-179393.17</v>
      </c>
      <c r="D30" s="1">
        <f>D27</f>
        <v>-172682.32</v>
      </c>
      <c r="E30" s="1">
        <f>E27</f>
        <v>-528497</v>
      </c>
    </row>
    <row r="31" spans="1:5" x14ac:dyDescent="0.2">
      <c r="B31" s="14" t="s">
        <v>28</v>
      </c>
      <c r="C31" s="14" t="s">
        <v>28</v>
      </c>
      <c r="D31" s="14" t="s">
        <v>28</v>
      </c>
      <c r="E31" s="14" t="s">
        <v>28</v>
      </c>
    </row>
  </sheetData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Balance Sheet</vt:lpstr>
      <vt:lpstr>Statement of Activities</vt:lpstr>
      <vt:lpstr>Summary</vt:lpstr>
      <vt:lpstr>Schedule A</vt:lpstr>
      <vt:lpstr>Membership</vt:lpstr>
      <vt:lpstr>Communications</vt:lpstr>
      <vt:lpstr>Capitol Conference</vt:lpstr>
      <vt:lpstr>Chapter Development</vt:lpstr>
      <vt:lpstr>Public Relations</vt:lpstr>
      <vt:lpstr>Annual Convention</vt:lpstr>
      <vt:lpstr>Professional Dev</vt:lpstr>
      <vt:lpstr>Government Relations</vt:lpstr>
      <vt:lpstr>General &amp; Administrative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JMurphy</dc:creator>
  <cp:lastModifiedBy>Brooke Willson</cp:lastModifiedBy>
  <dcterms:created xsi:type="dcterms:W3CDTF">2020-06-04T16:51:08Z</dcterms:created>
  <dcterms:modified xsi:type="dcterms:W3CDTF">2020-06-09T20:50:01Z</dcterms:modified>
</cp:coreProperties>
</file>