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8660" yWindow="0" windowWidth="25600" windowHeight="19020" tabRatio="500"/>
  </bookViews>
  <sheets>
    <sheet name="区域角色数值" sheetId="1" r:id="rId1"/>
    <sheet name="兵器数值" sheetId="2" r:id="rId2"/>
    <sheet name="秘籍数值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" i="1" l="1"/>
  <c r="AI7" i="1"/>
  <c r="AG7" i="1"/>
  <c r="AE7" i="1"/>
  <c r="AC7" i="1"/>
  <c r="AA7" i="1"/>
  <c r="Y7" i="1"/>
  <c r="E7" i="1"/>
  <c r="P7" i="1"/>
  <c r="N7" i="1"/>
  <c r="L7" i="1"/>
  <c r="J7" i="1"/>
  <c r="H7" i="1"/>
  <c r="F7" i="1"/>
  <c r="E3" i="1"/>
  <c r="F3" i="1"/>
  <c r="H3" i="1"/>
  <c r="J3" i="1"/>
  <c r="L3" i="1"/>
  <c r="N3" i="1"/>
  <c r="P3" i="1"/>
  <c r="E4" i="1"/>
  <c r="F4" i="1"/>
  <c r="H4" i="1"/>
  <c r="J4" i="1"/>
  <c r="L4" i="1"/>
  <c r="N4" i="1"/>
  <c r="P4" i="1"/>
  <c r="E5" i="1"/>
  <c r="F5" i="1"/>
  <c r="H5" i="1"/>
  <c r="J5" i="1"/>
  <c r="L5" i="1"/>
  <c r="N5" i="1"/>
  <c r="P5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5" i="1"/>
  <c r="Y5" i="1"/>
  <c r="AA5" i="1"/>
  <c r="AC5" i="1"/>
  <c r="AE5" i="1"/>
  <c r="AG5" i="1"/>
  <c r="AI5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<sst xmlns="http://schemas.openxmlformats.org/spreadsheetml/2006/main" count="109" uniqueCount="104">
  <si>
    <t>临安府</t>
    <phoneticPr fontId="1" type="noConversion"/>
  </si>
  <si>
    <t>姑苏府</t>
    <phoneticPr fontId="1" type="noConversion"/>
  </si>
  <si>
    <t>太湖</t>
    <phoneticPr fontId="1" type="noConversion"/>
  </si>
  <si>
    <t>燕子坞东</t>
    <phoneticPr fontId="1" type="noConversion"/>
  </si>
  <si>
    <t>燕子坞西</t>
    <phoneticPr fontId="1" type="noConversion"/>
  </si>
  <si>
    <t>开封府</t>
    <phoneticPr fontId="1" type="noConversion"/>
  </si>
  <si>
    <t>襄阳府</t>
    <phoneticPr fontId="1" type="noConversion"/>
  </si>
  <si>
    <t>信阳县</t>
    <phoneticPr fontId="1" type="noConversion"/>
  </si>
  <si>
    <t>扬州府</t>
    <phoneticPr fontId="1" type="noConversion"/>
  </si>
  <si>
    <t>蜀冈山</t>
    <phoneticPr fontId="1" type="noConversion"/>
  </si>
  <si>
    <t>丐帮领地</t>
    <phoneticPr fontId="1" type="noConversion"/>
  </si>
  <si>
    <t>雁荡山</t>
    <phoneticPr fontId="1" type="noConversion"/>
  </si>
  <si>
    <t>武夷山</t>
    <phoneticPr fontId="1" type="noConversion"/>
  </si>
  <si>
    <t>岳家军驻地</t>
    <phoneticPr fontId="1" type="noConversion"/>
  </si>
  <si>
    <t>剑门关</t>
    <phoneticPr fontId="1" type="noConversion"/>
  </si>
  <si>
    <t>永乐镇</t>
    <phoneticPr fontId="1" type="noConversion"/>
  </si>
  <si>
    <t>凤翔府</t>
    <phoneticPr fontId="1" type="noConversion"/>
  </si>
  <si>
    <t>终南山</t>
    <phoneticPr fontId="1" type="noConversion"/>
  </si>
  <si>
    <t>全真教领地</t>
    <phoneticPr fontId="1" type="noConversion"/>
  </si>
  <si>
    <t>少室山</t>
    <phoneticPr fontId="1" type="noConversion"/>
  </si>
  <si>
    <t>少林寺领地</t>
    <phoneticPr fontId="1" type="noConversion"/>
  </si>
  <si>
    <t>敦煌</t>
    <phoneticPr fontId="1" type="noConversion"/>
  </si>
  <si>
    <t>缥缈峰</t>
    <phoneticPr fontId="1" type="noConversion"/>
  </si>
  <si>
    <t>巴陵县</t>
    <phoneticPr fontId="1" type="noConversion"/>
  </si>
  <si>
    <t>武陵山</t>
    <phoneticPr fontId="1" type="noConversion"/>
  </si>
  <si>
    <t>桃源镇</t>
    <phoneticPr fontId="1" type="noConversion"/>
  </si>
  <si>
    <t>大理国境</t>
    <phoneticPr fontId="1" type="noConversion"/>
  </si>
  <si>
    <t>剑阁蜀道</t>
    <phoneticPr fontId="1" type="noConversion"/>
  </si>
  <si>
    <t>成都府</t>
    <phoneticPr fontId="1" type="noConversion"/>
  </si>
  <si>
    <t>青城山</t>
    <phoneticPr fontId="1" type="noConversion"/>
  </si>
  <si>
    <t>主角</t>
    <phoneticPr fontId="1" type="noConversion"/>
  </si>
  <si>
    <t>曼陀山庄</t>
    <phoneticPr fontId="1" type="noConversion"/>
  </si>
  <si>
    <t>侠客1</t>
    <phoneticPr fontId="1" type="noConversion"/>
  </si>
  <si>
    <t>侠客2</t>
    <phoneticPr fontId="1" type="noConversion"/>
  </si>
  <si>
    <t>侠客3</t>
    <phoneticPr fontId="1" type="noConversion"/>
  </si>
  <si>
    <t>敌人1</t>
    <phoneticPr fontId="1" type="noConversion"/>
  </si>
  <si>
    <t>敌人2</t>
    <phoneticPr fontId="1" type="noConversion"/>
  </si>
  <si>
    <t>敌人3</t>
    <phoneticPr fontId="1" type="noConversion"/>
  </si>
  <si>
    <t>敌人4</t>
    <phoneticPr fontId="1" type="noConversion"/>
  </si>
  <si>
    <t>host</t>
    <phoneticPr fontId="1" type="noConversion"/>
  </si>
  <si>
    <t>partner1</t>
    <phoneticPr fontId="1" type="noConversion"/>
  </si>
  <si>
    <t>partner2</t>
    <phoneticPr fontId="1" type="noConversion"/>
  </si>
  <si>
    <t>partner3</t>
    <phoneticPr fontId="1" type="noConversion"/>
  </si>
  <si>
    <t>enemy1</t>
    <phoneticPr fontId="1" type="noConversion"/>
  </si>
  <si>
    <t>enemy2</t>
    <phoneticPr fontId="1" type="noConversion"/>
  </si>
  <si>
    <t>enemy4</t>
    <phoneticPr fontId="1" type="noConversion"/>
  </si>
  <si>
    <t>enemy3</t>
    <phoneticPr fontId="1" type="noConversion"/>
  </si>
  <si>
    <t>临安郊外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</si>
  <si>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</si>
  <si>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</si>
  <si>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</si>
  <si>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</si>
  <si>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</si>
  <si>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</si>
  <si>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</si>
  <si>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</si>
  <si>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</si>
  <si>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</si>
  <si>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</si>
  <si>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</si>
  <si>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</si>
  <si>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</si>
  <si>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</si>
  <si>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</si>
  <si>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</si>
  <si>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</si>
  <si>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</si>
  <si>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</si>
  <si>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</si>
  <si>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</si>
  <si>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</si>
  <si>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</si>
  <si>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</si>
  <si>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</si>
  <si>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</si>
  <si>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</si>
  <si>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</si>
  <si>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</si>
  <si>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</si>
  <si>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</si>
  <si>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</si>
  <si>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</si>
  <si>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20武功类型</t>
    <phoneticPr fontId="1" type="noConversion"/>
  </si>
  <si>
    <t>37武功类型</t>
    <phoneticPr fontId="1" type="noConversion"/>
  </si>
  <si>
    <t>1秘籍id</t>
    <phoneticPr fontId="1" type="noConversion"/>
  </si>
  <si>
    <t>2秘籍名称</t>
    <phoneticPr fontId="1" type="noConversion"/>
  </si>
  <si>
    <t>3暴击1.25倍</t>
    <phoneticPr fontId="1" type="noConversion"/>
  </si>
  <si>
    <t>4暴击1.5倍</t>
    <phoneticPr fontId="1" type="noConversion"/>
  </si>
  <si>
    <t>5暴击2倍</t>
    <phoneticPr fontId="1" type="noConversion"/>
  </si>
  <si>
    <t>6兵器长度</t>
    <phoneticPr fontId="1" type="noConversion"/>
  </si>
  <si>
    <t>7外功增量</t>
    <phoneticPr fontId="1" type="noConversion"/>
  </si>
  <si>
    <t>8固定伤害增量</t>
    <phoneticPr fontId="1" type="noConversion"/>
  </si>
  <si>
    <t>9伤害比例增量</t>
    <phoneticPr fontId="1" type="noConversion"/>
  </si>
  <si>
    <t>10攻速增量</t>
    <phoneticPr fontId="1" type="noConversion"/>
  </si>
  <si>
    <t>11材料一</t>
    <phoneticPr fontId="1" type="noConversion"/>
  </si>
  <si>
    <t>12材料一数量</t>
    <phoneticPr fontId="1" type="noConversion"/>
  </si>
  <si>
    <t>13材料二</t>
    <phoneticPr fontId="1" type="noConversion"/>
  </si>
  <si>
    <t>14材料三数量</t>
    <phoneticPr fontId="1" type="noConversion"/>
  </si>
  <si>
    <t>15材料四</t>
    <phoneticPr fontId="1" type="noConversion"/>
  </si>
  <si>
    <t>16材料四数量</t>
    <phoneticPr fontId="1" type="noConversion"/>
  </si>
  <si>
    <t>17材料五</t>
    <phoneticPr fontId="1" type="noConversion"/>
  </si>
  <si>
    <t>18材料五数量</t>
    <phoneticPr fontId="1" type="noConversion"/>
  </si>
  <si>
    <t>粗布缠手</t>
    <phoneticPr fontId="1" type="noConversion"/>
  </si>
  <si>
    <t>2秘籍名称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</si>
</sst>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</cellXfs>
  <cellStyles count="4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abSelected="1" topLeftCell="K1" workbookViewId="0">
      <selection activeCell="W5" sqref="W5"/>
    </sheetView>
  </sheetViews>
  <sheetFormatPr baseColWidth="10" defaultRowHeight="15" x14ac:dyDescent="0"/>
  <cols>
    <col min="1" max="1" width="12.33203125" style="1" customWidth="1"/>
  </cols>
  <sheetData>
    <row r="1" spans="1:37">
      <c r="A1" s="1" t="s">
        <v>47</v>
      </c>
      <c r="B1" t="s">
        <v>50</v>
      </c>
      <c r="C1" t="s">
        <v>48</v>
      </c>
      <c r="D1" t="s">
        <v>49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79</v>
      </c>
      <c r="P1" t="s">
        <v>61</v>
      </c>
      <c r="Q1" t="s">
        <v>62</v>
      </c>
      <c r="R1" t="s">
        <v>80</v>
      </c>
      <c r="S1" s="2" t="s">
        <v>81</v>
      </c>
      <c r="T1" t="s">
        <v>82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83</v>
      </c>
    </row>
    <row r="2" spans="1:37">
      <c r="B2" t="s">
        <v>39</v>
      </c>
      <c r="C2" t="s">
        <v>30</v>
      </c>
      <c r="D2">
        <v>3</v>
      </c>
      <c r="E2">
        <f>1+(D2-1)*0.25</f>
        <v>1.5</v>
      </c>
      <c r="F2">
        <f>INT(200+POWER(E2+(G2*0.25)+1,2)*30)</f>
        <v>387</v>
      </c>
      <c r="G2">
        <v>0</v>
      </c>
      <c r="H2">
        <f>INT(POWER(E2+(I2*0.25)+4,2)*3)</f>
        <v>90</v>
      </c>
      <c r="I2">
        <v>0</v>
      </c>
      <c r="J2">
        <f>INT(50+(E2+(K2*0.25)-1)*POWER(E2+(K2*0.25),0.5)*10)</f>
        <v>56</v>
      </c>
      <c r="K2">
        <v>0</v>
      </c>
      <c r="L2">
        <f>INT(POWER(E2+(M2*0.25)+4,2)*3)</f>
        <v>90</v>
      </c>
      <c r="M2">
        <v>0</v>
      </c>
      <c r="N2">
        <f>INT(50+(E2+(O2*0.25)-1)*POWER(E2+(O2*0.25),0.5)*10)</f>
        <v>56</v>
      </c>
      <c r="O2">
        <v>0</v>
      </c>
      <c r="P2">
        <f>INT(5+(E2+(Q2*0.25)-1)*POWER(E2+(Q2*0.25),0.2))</f>
        <v>5</v>
      </c>
      <c r="Q2">
        <v>0</v>
      </c>
      <c r="T2">
        <v>0</v>
      </c>
      <c r="U2" t="s">
        <v>43</v>
      </c>
      <c r="V2" t="s">
        <v>35</v>
      </c>
      <c r="W2">
        <v>2</v>
      </c>
      <c r="X2">
        <f>1+(W2-1)*0.25</f>
        <v>1.25</v>
      </c>
      <c r="Y2">
        <f>INT(POWER(X2+(Z2*0.25),2)*35)</f>
        <v>54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52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52</v>
      </c>
      <c r="AH2">
        <v>0</v>
      </c>
      <c r="AI2">
        <f>INT(5+(X2+(AJ2*0.25)-1)*POWER(X2+(AJ2*0.25),0.2))</f>
        <v>5</v>
      </c>
      <c r="AJ2">
        <v>0</v>
      </c>
      <c r="AK2">
        <v>0</v>
      </c>
    </row>
    <row r="3" spans="1:37">
      <c r="B3" t="s">
        <v>40</v>
      </c>
      <c r="C3" t="s">
        <v>32</v>
      </c>
      <c r="D3">
        <v>4</v>
      </c>
      <c r="E3">
        <f t="shared" ref="E3:E5" si="0">1+(D3-1)*0.25</f>
        <v>1.75</v>
      </c>
      <c r="F3">
        <f t="shared" ref="F3:F5" si="1">INT(200+POWER(E3+(G3*0.25)+1,2)*30)</f>
        <v>426</v>
      </c>
      <c r="G3">
        <v>0</v>
      </c>
      <c r="H3">
        <f t="shared" ref="H3:H5" si="2">INT(POWER(E3+(I3*0.25)+4,2)*3)</f>
        <v>99</v>
      </c>
      <c r="I3">
        <v>0</v>
      </c>
      <c r="J3">
        <f t="shared" ref="J3:J5" si="3">INT(50+(E3+(K3*0.25)-1)*POWER(E3+(K3*0.25),0.5)*10)</f>
        <v>59</v>
      </c>
      <c r="K3">
        <v>0</v>
      </c>
      <c r="L3">
        <f t="shared" ref="L3:L5" si="4">INT(POWER(E3+(M3*0.25)+4,2)*3)</f>
        <v>99</v>
      </c>
      <c r="M3">
        <v>0</v>
      </c>
      <c r="N3">
        <f t="shared" ref="N3:N5" si="5">INT(50+(E3+(O3*0.25)-1)*POWER(E3+(O3*0.25),0.5)*10)</f>
        <v>59</v>
      </c>
      <c r="O3">
        <v>0</v>
      </c>
      <c r="P3">
        <f t="shared" ref="P3:P5" si="6">INT(5+(E3+(Q3*0.25)-1)*POWER(E3+(Q3*0.25),0.2))</f>
        <v>5</v>
      </c>
      <c r="Q3">
        <v>0</v>
      </c>
      <c r="T3">
        <v>1</v>
      </c>
      <c r="U3" t="s">
        <v>44</v>
      </c>
      <c r="V3" t="s">
        <v>36</v>
      </c>
      <c r="W3">
        <v>3</v>
      </c>
      <c r="X3">
        <f t="shared" ref="X3:X5" si="7">1+(W3-1)*0.25</f>
        <v>1.5</v>
      </c>
      <c r="Y3">
        <f t="shared" ref="Y3:Y5" si="8">INT(POWER(X3+(Z3*0.25),2)*35)</f>
        <v>78</v>
      </c>
      <c r="Z3">
        <v>0</v>
      </c>
      <c r="AA3">
        <f t="shared" ref="AA3:AA5" si="9">INT(POWER(X3+(AB3*0.25),3))+40</f>
        <v>43</v>
      </c>
      <c r="AB3">
        <v>0</v>
      </c>
      <c r="AC3">
        <f t="shared" ref="AC3:AC5" si="10">INT(50+(X3+(AD3*0.25)-1)*POWER(X3+(AD3*0.25),0.5)*10)</f>
        <v>56</v>
      </c>
      <c r="AD3">
        <v>0</v>
      </c>
      <c r="AE3">
        <f t="shared" ref="AE3:AE5" si="11">INT(POWER(X3+(AF3*0.25),3))+40</f>
        <v>43</v>
      </c>
      <c r="AF3">
        <v>0</v>
      </c>
      <c r="AG3">
        <f t="shared" ref="AG3:AG5" si="12">INT(50+(X3+(AH3*0.25)-1)*POWER(X3+(AH3*0.25),0.5)*10)</f>
        <v>56</v>
      </c>
      <c r="AH3">
        <v>0</v>
      </c>
      <c r="AI3">
        <f t="shared" ref="AI3:AI5" si="13">INT(5+(X3+(AJ3*0.25)-1)*POWER(X3+(AJ3*0.25),0.2))</f>
        <v>5</v>
      </c>
      <c r="AJ3">
        <v>0</v>
      </c>
      <c r="AK3">
        <v>0</v>
      </c>
    </row>
    <row r="4" spans="1:37">
      <c r="B4" t="s">
        <v>41</v>
      </c>
      <c r="C4" t="s">
        <v>33</v>
      </c>
      <c r="D4">
        <v>5</v>
      </c>
      <c r="E4">
        <f t="shared" si="0"/>
        <v>2</v>
      </c>
      <c r="F4">
        <f t="shared" si="1"/>
        <v>470</v>
      </c>
      <c r="G4">
        <v>0</v>
      </c>
      <c r="H4">
        <f t="shared" si="2"/>
        <v>108</v>
      </c>
      <c r="I4">
        <v>0</v>
      </c>
      <c r="J4">
        <f t="shared" si="3"/>
        <v>64</v>
      </c>
      <c r="K4">
        <v>0</v>
      </c>
      <c r="L4">
        <f t="shared" si="4"/>
        <v>108</v>
      </c>
      <c r="M4">
        <v>0</v>
      </c>
      <c r="N4">
        <f t="shared" si="5"/>
        <v>64</v>
      </c>
      <c r="O4">
        <v>0</v>
      </c>
      <c r="P4">
        <f t="shared" si="6"/>
        <v>6</v>
      </c>
      <c r="Q4">
        <v>0</v>
      </c>
      <c r="T4">
        <v>0</v>
      </c>
      <c r="U4" t="s">
        <v>46</v>
      </c>
      <c r="V4" t="s">
        <v>37</v>
      </c>
      <c r="W4">
        <v>4</v>
      </c>
      <c r="X4">
        <f t="shared" si="7"/>
        <v>1.75</v>
      </c>
      <c r="Y4">
        <f t="shared" si="8"/>
        <v>107</v>
      </c>
      <c r="Z4">
        <v>0</v>
      </c>
      <c r="AA4">
        <f t="shared" si="9"/>
        <v>45</v>
      </c>
      <c r="AB4">
        <v>0</v>
      </c>
      <c r="AC4">
        <f t="shared" si="10"/>
        <v>59</v>
      </c>
      <c r="AD4">
        <v>0</v>
      </c>
      <c r="AE4">
        <f t="shared" si="11"/>
        <v>45</v>
      </c>
      <c r="AF4">
        <v>0</v>
      </c>
      <c r="AG4">
        <f t="shared" si="12"/>
        <v>59</v>
      </c>
      <c r="AH4">
        <v>0</v>
      </c>
      <c r="AI4">
        <f t="shared" si="13"/>
        <v>5</v>
      </c>
      <c r="AJ4">
        <v>0</v>
      </c>
      <c r="AK4">
        <v>1</v>
      </c>
    </row>
    <row r="5" spans="1:37">
      <c r="B5" t="s">
        <v>42</v>
      </c>
      <c r="C5" t="s">
        <v>34</v>
      </c>
      <c r="D5">
        <v>6</v>
      </c>
      <c r="E5">
        <f t="shared" si="0"/>
        <v>2.25</v>
      </c>
      <c r="F5">
        <f t="shared" si="1"/>
        <v>516</v>
      </c>
      <c r="G5">
        <v>0</v>
      </c>
      <c r="H5">
        <f t="shared" si="2"/>
        <v>117</v>
      </c>
      <c r="I5">
        <v>0</v>
      </c>
      <c r="J5">
        <f t="shared" si="3"/>
        <v>68</v>
      </c>
      <c r="K5">
        <v>0</v>
      </c>
      <c r="L5">
        <f t="shared" si="4"/>
        <v>117</v>
      </c>
      <c r="M5">
        <v>0</v>
      </c>
      <c r="N5">
        <f t="shared" si="5"/>
        <v>68</v>
      </c>
      <c r="O5">
        <v>0</v>
      </c>
      <c r="P5">
        <f t="shared" si="6"/>
        <v>6</v>
      </c>
      <c r="Q5">
        <v>0</v>
      </c>
      <c r="T5">
        <v>1</v>
      </c>
      <c r="U5" t="s">
        <v>45</v>
      </c>
      <c r="V5" t="s">
        <v>38</v>
      </c>
      <c r="W5">
        <v>13</v>
      </c>
      <c r="X5">
        <f t="shared" si="7"/>
        <v>4</v>
      </c>
      <c r="Y5">
        <f t="shared" si="8"/>
        <v>560</v>
      </c>
      <c r="Z5">
        <v>0</v>
      </c>
      <c r="AA5">
        <f t="shared" si="9"/>
        <v>104</v>
      </c>
      <c r="AB5">
        <v>0</v>
      </c>
      <c r="AC5">
        <f t="shared" si="10"/>
        <v>110</v>
      </c>
      <c r="AD5">
        <v>0</v>
      </c>
      <c r="AE5">
        <f t="shared" si="11"/>
        <v>104</v>
      </c>
      <c r="AF5">
        <v>0</v>
      </c>
      <c r="AG5">
        <f t="shared" si="12"/>
        <v>110</v>
      </c>
      <c r="AH5">
        <v>0</v>
      </c>
      <c r="AI5">
        <f t="shared" si="13"/>
        <v>8</v>
      </c>
      <c r="AJ5">
        <v>0</v>
      </c>
      <c r="AK5">
        <v>1</v>
      </c>
    </row>
    <row r="6" spans="1:37">
      <c r="A6" s="1" t="s">
        <v>0</v>
      </c>
    </row>
    <row r="7" spans="1:37">
      <c r="B7" t="s">
        <v>39</v>
      </c>
      <c r="C7" t="s">
        <v>30</v>
      </c>
      <c r="D7">
        <v>50</v>
      </c>
      <c r="E7">
        <f>1+(D7-1)*0.25</f>
        <v>13.25</v>
      </c>
      <c r="F7">
        <f>INT(200+POWER(E7+(G7*0.25)+1,2)*30)</f>
        <v>6291</v>
      </c>
      <c r="G7">
        <v>0</v>
      </c>
      <c r="H7">
        <f>INT(POWER(E7+(I7*0.25)+4,2)*3)</f>
        <v>892</v>
      </c>
      <c r="I7">
        <v>0</v>
      </c>
      <c r="J7">
        <f>INT(50+(E7+(K7*0.25)-1)*POWER(E7+(K7*0.25),0.5)*10)</f>
        <v>495</v>
      </c>
      <c r="K7">
        <v>0</v>
      </c>
      <c r="L7">
        <f>INT(POWER(E7+(M7*0.25)+4,2)*3)</f>
        <v>892</v>
      </c>
      <c r="M7">
        <v>0</v>
      </c>
      <c r="N7">
        <f>INT(50+(E7+(O7*0.25)-1)*POWER(E7+(O7*0.25),0.5)*10)</f>
        <v>495</v>
      </c>
      <c r="O7">
        <v>0</v>
      </c>
      <c r="P7">
        <f>INT(5+(E7+(Q7*0.25)-1)*POWER(E7+(Q7*0.25),0.2))</f>
        <v>25</v>
      </c>
      <c r="Q7">
        <v>0</v>
      </c>
      <c r="T7">
        <v>0</v>
      </c>
      <c r="U7" t="s">
        <v>43</v>
      </c>
      <c r="V7" t="s">
        <v>35</v>
      </c>
      <c r="W7">
        <v>2</v>
      </c>
      <c r="X7">
        <f>1+(W7-1)*0.25</f>
        <v>1.25</v>
      </c>
      <c r="Y7">
        <f>INT(POWER(X7+(Z7*0.25),2)*35)</f>
        <v>54</v>
      </c>
      <c r="Z7">
        <v>0</v>
      </c>
      <c r="AA7">
        <f>INT(POWER(X7+(AB7*0.25),3))+40</f>
        <v>41</v>
      </c>
      <c r="AB7">
        <v>0</v>
      </c>
      <c r="AC7">
        <f>INT(50+(X7+(AD7*0.25)-1)*POWER(X7+(AD7*0.25),0.5)*10)</f>
        <v>52</v>
      </c>
      <c r="AD7">
        <v>0</v>
      </c>
      <c r="AE7">
        <f>INT(POWER(X7+(AF7*0.25),3))+40</f>
        <v>41</v>
      </c>
      <c r="AF7">
        <v>0</v>
      </c>
      <c r="AG7">
        <f>INT(50+(X7+(AH7*0.25)-1)*POWER(X7+(AH7*0.25),0.5)*10)</f>
        <v>52</v>
      </c>
      <c r="AH7">
        <v>0</v>
      </c>
      <c r="AI7">
        <f>INT(5+(X7+(AJ7*0.25)-1)*POWER(X7+(AJ7*0.25),0.2))</f>
        <v>5</v>
      </c>
      <c r="AJ7">
        <v>0</v>
      </c>
      <c r="AK7">
        <v>0</v>
      </c>
    </row>
    <row r="8" spans="1:37">
      <c r="A8" s="1" t="s">
        <v>1</v>
      </c>
    </row>
    <row r="10" spans="1:37">
      <c r="A10" s="1" t="s">
        <v>2</v>
      </c>
    </row>
    <row r="12" spans="1:37">
      <c r="A12" s="1" t="s">
        <v>3</v>
      </c>
    </row>
    <row r="14" spans="1:37">
      <c r="A14" s="1" t="s">
        <v>31</v>
      </c>
    </row>
    <row r="16" spans="1:37">
      <c r="A16" s="1" t="s">
        <v>4</v>
      </c>
    </row>
    <row r="18" spans="1:1">
      <c r="A18" s="1" t="s">
        <v>5</v>
      </c>
    </row>
    <row r="20" spans="1:1">
      <c r="A20" s="1" t="s">
        <v>6</v>
      </c>
    </row>
    <row r="22" spans="1:1">
      <c r="A22" s="1" t="s">
        <v>7</v>
      </c>
    </row>
    <row r="24" spans="1:1">
      <c r="A24" s="1" t="s">
        <v>8</v>
      </c>
    </row>
    <row r="26" spans="1:1">
      <c r="A26" s="1" t="s">
        <v>9</v>
      </c>
    </row>
    <row r="28" spans="1:1">
      <c r="A28" s="1" t="s">
        <v>10</v>
      </c>
    </row>
    <row r="30" spans="1:1">
      <c r="A30" s="1" t="s">
        <v>11</v>
      </c>
    </row>
    <row r="32" spans="1:1">
      <c r="A32" s="1" t="s">
        <v>12</v>
      </c>
    </row>
    <row r="34" spans="1:1">
      <c r="A34" s="1" t="s">
        <v>13</v>
      </c>
    </row>
    <row r="36" spans="1:1">
      <c r="A36" s="1" t="s">
        <v>14</v>
      </c>
    </row>
    <row r="38" spans="1:1">
      <c r="A38" s="1" t="s">
        <v>15</v>
      </c>
    </row>
    <row r="40" spans="1:1">
      <c r="A40" s="1" t="s">
        <v>16</v>
      </c>
    </row>
    <row r="42" spans="1:1">
      <c r="A42" s="1" t="s">
        <v>17</v>
      </c>
    </row>
    <row r="44" spans="1:1">
      <c r="A44" s="1" t="s">
        <v>18</v>
      </c>
    </row>
    <row r="46" spans="1:1">
      <c r="A46" s="1" t="s">
        <v>19</v>
      </c>
    </row>
    <row r="48" spans="1:1">
      <c r="A48" s="1" t="s">
        <v>20</v>
      </c>
    </row>
    <row r="50" spans="1:1">
      <c r="A50" s="1" t="s">
        <v>21</v>
      </c>
    </row>
    <row r="52" spans="1:1">
      <c r="A52" s="1" t="s">
        <v>22</v>
      </c>
    </row>
    <row r="54" spans="1:1">
      <c r="A54" s="1" t="s">
        <v>23</v>
      </c>
    </row>
    <row r="56" spans="1:1">
      <c r="A56" s="1" t="s">
        <v>24</v>
      </c>
    </row>
    <row r="58" spans="1:1">
      <c r="A58" s="1" t="s">
        <v>25</v>
      </c>
    </row>
    <row r="60" spans="1:1">
      <c r="A60" s="1" t="s">
        <v>26</v>
      </c>
    </row>
    <row r="62" spans="1:1">
      <c r="A62" s="1" t="s">
        <v>27</v>
      </c>
    </row>
    <row r="64" spans="1:1">
      <c r="A64" s="1" t="s">
        <v>28</v>
      </c>
    </row>
    <row r="66" spans="1:1">
      <c r="A66" s="1" t="s">
        <v>29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D2" sqref="D2"/>
    </sheetView>
  </sheetViews>
  <sheetFormatPr baseColWidth="10" defaultRowHeight="15" x14ac:dyDescent="0"/>
  <cols>
    <col min="18" max="18" width="13.6640625" customWidth="1"/>
  </cols>
  <sheetData>
    <row r="1" spans="1:18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</row>
    <row r="2" spans="1:18">
      <c r="A2">
        <v>100001</v>
      </c>
      <c r="B2" t="s">
        <v>102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"/>
  <cols>
    <col min="3" max="3" width="13.33203125" customWidth="1"/>
    <col min="4" max="4" width="11.83203125" customWidth="1"/>
    <col min="8" max="9" width="15.6640625" customWidth="1"/>
    <col min="10" max="10" width="12.6640625" customWidth="1"/>
    <col min="12" max="12" width="14" customWidth="1"/>
    <col min="14" max="14" width="14" customWidth="1"/>
    <col min="16" max="16" width="14.33203125" customWidth="1"/>
    <col min="18" max="18" width="14" customWidth="1"/>
  </cols>
  <sheetData>
    <row r="1" spans="1:2">
      <c r="A1" t="s">
        <v>84</v>
      </c>
      <c r="B1" t="s">
        <v>103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区域角色数值</vt:lpstr>
      <vt:lpstr>兵器数值</vt:lpstr>
      <vt:lpstr>秘籍数值</vt:lpstr>
    </vt:vector>
  </TitlesOfParts>
  <Company>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guo 赵</cp:lastModifiedBy>
  <dcterms:created xsi:type="dcterms:W3CDTF">2016-09-20T15:22:24Z</dcterms:created>
  <dcterms:modified xsi:type="dcterms:W3CDTF">2016-09-24T15:18:24Z</dcterms:modified>
</cp:coreProperties>
</file>