
<file path=[Content_Types].xml><?xml version="1.0" encoding="utf-8"?>
<Types xmlns="http://schemas.openxmlformats.org/package/2006/content-types">
  <Override PartName="/xl/ctrlProps/ctrlProp78.xml" ContentType="application/vnd.ms-excel.controlproperties+xml"/>
  <Override PartName="/xl/ctrlProps/ctrlProp232.xml" ContentType="application/vnd.ms-excel.controlproperties+xml"/>
  <Override PartName="/xl/worksheets/sheet13.xml" ContentType="application/vnd.openxmlformats-officedocument.spreadsheetml.worksheet+xml"/>
  <Override PartName="/xl/styles.xml" ContentType="application/vnd.openxmlformats-officedocument.spreadsheetml.styles+xml"/>
  <Override PartName="/xl/ctrlProps/ctrlProp67.xml" ContentType="application/vnd.ms-excel.controlproperties+xml"/>
  <Override PartName="/xl/ctrlProps/ctrlProp221.xml" ContentType="application/vnd.ms-excel.controlproperties+xml"/>
  <Override PartName="/xl/ctrlProps/ctrlProp169.xml" ContentType="application/vnd.ms-excel.controlproperties+xml"/>
  <Override PartName="/xl/ctrlProps/ctrlProp158.xml" ContentType="application/vnd.ms-excel.controlproperties+xml"/>
  <Override PartName="/xl/ctrlProps/ctrlProp92.xml" ContentType="application/vnd.ms-excel.controlproperties+xml"/>
  <Override PartName="/xl/ctrlProps/ctrlProp45.xml" ContentType="application/vnd.ms-excel.controlproperties+xml"/>
  <Override PartName="/xl/ctrlProps/ctrlProp56.xml" ContentType="application/vnd.ms-excel.controlproperties+xml"/>
  <Override PartName="/xl/ctrlProps/ctrlProp210.xml" ContentType="application/vnd.ms-excel.controlproperties+xml"/>
  <Override PartName="/xl/ctrlProps/ctrlProp194.xml" ContentType="application/vnd.ms-excel.controlproperties+xml"/>
  <Override PartName="/xl/ctrlProps/ctrlProp147.xml" ContentType="application/vnd.ms-excel.controlproperties+xml"/>
  <Default Extension="xml" ContentType="application/xml"/>
  <Override PartName="/xl/drawings/drawing2.xml" ContentType="application/vnd.openxmlformats-officedocument.drawing+xml"/>
  <Override PartName="/xl/ctrlProps/ctrlProp81.xml" ContentType="application/vnd.ms-excel.controlproperties+xml"/>
  <Override PartName="/xl/ctrlProps/ctrlProp34.xml" ContentType="application/vnd.ms-excel.controlproperties+xml"/>
  <Override PartName="/xl/ctrlProps/ctrlProp183.xml" ContentType="application/vnd.ms-excel.controlproperties+xml"/>
  <Override PartName="/xl/ctrlProps/ctrlProp136.xml" ContentType="application/vnd.ms-excel.controlproperties+xml"/>
  <Override PartName="/xl/worksheets/sheet3.xml" ContentType="application/vnd.openxmlformats-officedocument.spreadsheetml.worksheet+xml"/>
  <Override PartName="/xl/ctrlProps/ctrlProp70.xml" ContentType="application/vnd.ms-excel.controlproperties+xml"/>
  <Override PartName="/xl/ctrlProps/ctrlProp23.xml" ContentType="application/vnd.ms-excel.controlproperties+xml"/>
  <Override PartName="/xl/ctrlProps/ctrlProp172.xml" ContentType="application/vnd.ms-excel.controlproperties+xml"/>
  <Override PartName="/xl/ctrlProps/ctrlProp125.xml" ContentType="application/vnd.ms-excel.controlproperties+xml"/>
  <Override PartName="/xl/ctrlProps/ctrlProp161.xml" ContentType="application/vnd.ms-excel.controlproperties+xml"/>
  <Override PartName="/xl/ctrlProps/ctrlProp12.xml" ContentType="application/vnd.ms-excel.controlproperties+xml"/>
  <Override PartName="/xl/ctrlProps/ctrlProp103.xml" ContentType="application/vnd.ms-excel.controlproperties+xml"/>
  <Override PartName="/xl/ctrlProps/ctrlProp150.xml" ContentType="application/vnd.ms-excel.controlproperties+xml"/>
  <Override PartName="/xl/ctrlProps/ctrlProp114.xml" ContentType="application/vnd.ms-excel.controlproperties+xml"/>
  <Override PartName="/xl/ctrlProps/ctrlProp237.xml" ContentType="application/vnd.ms-excel.controlproperties+xml"/>
  <Override PartName="/xl/worksheets/sheet18.xml" ContentType="application/vnd.openxmlformats-officedocument.spreadsheetml.worksheet+xml"/>
  <Override PartName="/xl/ctrlProps/ctrlProp2.xml" ContentType="application/vnd.ms-excel.controlproperties+xml"/>
  <Override PartName="/xl/ctrlProps/ctrlProp226.xml" ContentType="application/vnd.ms-excel.controlproperties+xml"/>
  <Override PartName="/xl/ctrlProps/ctrlProp215.xml" ContentType="application/vnd.ms-excel.controlproperties+xml"/>
  <Default Extension="png" ContentType="image/png"/>
  <Override PartName="/xl/ctrlProps/ctrlProp97.xml" ContentType="application/vnd.ms-excel.controlproperties+xml"/>
  <Override PartName="/xl/ctrlProps/ctrlProp204.xml" ContentType="application/vnd.ms-excel.controlproperties+xml"/>
  <Override PartName="/xl/ctrlProps/ctrlProp199.xml" ContentType="application/vnd.ms-excel.controlproperties+xml"/>
  <Override PartName="/xl/ctrlProps/ctrlProp75.xml" ContentType="application/vnd.ms-excel.controlproperties+xml"/>
  <Override PartName="/xl/ctrlProps/ctrlProp86.xml" ContentType="application/vnd.ms-excel.controlproperties+xml"/>
  <Override PartName="/xl/ctrlProps/ctrlProp39.xml" ContentType="application/vnd.ms-excel.controlproperties+xml"/>
  <Override PartName="/xl/ctrlProps/ctrlProp28.xml" ContentType="application/vnd.ms-excel.controlproperties+xml"/>
  <Override PartName="/xl/ctrlProps/ctrlProp177.xml" ContentType="application/vnd.ms-excel.controlproperties+xml"/>
  <Override PartName="/xl/ctrlProps/ctrlProp240.xml" ContentType="application/vnd.ms-excel.controlproperties+xml"/>
  <Override PartName="/xl/ctrlProps/ctrlProp188.xml" ContentType="application/vnd.ms-excel.controlproperties+xml"/>
  <Override PartName="/xl/worksheets/sheet8.xml" ContentType="application/vnd.openxmlformats-officedocument.spreadsheetml.worksheet+xml"/>
  <Override PartName="/xl/worksheets/sheet21.xml" ContentType="application/vnd.openxmlformats-officedocument.spreadsheetml.worksheet+xml"/>
  <Override PartName="/xl/ctrlProps/ctrlProp64.xml" ContentType="application/vnd.ms-excel.controlproperties+xml"/>
  <Override PartName="/xl/ctrlProps/ctrlProp17.xml" ContentType="application/vnd.ms-excel.controlproperties+xml"/>
  <Override PartName="/xl/ctrlProps/ctrlProp166.xml" ContentType="application/vnd.ms-excel.controlproperties+xml"/>
  <Override PartName="/xl/ctrlProps/ctrlProp119.xml" ContentType="application/vnd.ms-excel.controlproperties+xml"/>
  <Override PartName="/xl/worksheets/sheet10.xml" ContentType="application/vnd.openxmlformats-officedocument.spreadsheetml.worksheet+xml"/>
  <Override PartName="/xl/ctrlProps/ctrlProp155.xml" ContentType="application/vnd.ms-excel.controlproperties+xml"/>
  <Override PartName="/xl/ctrlProps/ctrlProp53.xml" ContentType="application/vnd.ms-excel.controlproperties+xml"/>
  <Override PartName="/xl/ctrlProps/ctrlProp108.xml" ContentType="application/vnd.ms-excel.controlproperties+xml"/>
  <Override PartName="/docProps/app.xml" ContentType="application/vnd.openxmlformats-officedocument.extended-properties+xml"/>
  <Override PartName="/xl/ctrlProps/ctrlProp42.xml" ContentType="application/vnd.ms-excel.controlproperties+xml"/>
  <Override PartName="/xl/ctrlProps/ctrlProp7.xml" ContentType="application/vnd.ms-excel.controlproperties+xml"/>
  <Override PartName="/xl/ctrlProps/ctrlProp191.xml" ContentType="application/vnd.ms-excel.controlproperties+xml"/>
  <Override PartName="/xl/ctrlProps/ctrlProp144.xml" ContentType="application/vnd.ms-excel.controlproperties+xml"/>
  <Override PartName="/xl/calcChain.xml" ContentType="application/vnd.openxmlformats-officedocument.spreadsheetml.calcChain+xml"/>
  <Override PartName="/xl/ctrlProps/ctrlProp31.xml" ContentType="application/vnd.ms-excel.controlproperties+xml"/>
  <Override PartName="/xl/ctrlProps/ctrlProp20.xml" ContentType="application/vnd.ms-excel.controlproperties+xml"/>
  <Override PartName="/xl/ctrlProps/ctrlProp180.xml" ContentType="application/vnd.ms-excel.controlproperties+xml"/>
  <Override PartName="/xl/ctrlProps/ctrlProp133.xml" ContentType="application/vnd.ms-excel.controlproperties+xml"/>
  <Override PartName="/xl/ctrlProps/ctrlProp122.xml" ContentType="application/vnd.ms-excel.controlproperties+xml"/>
  <Override PartName="/xl/ctrlProps/ctrlProp245.xml" ContentType="application/vnd.ms-excel.controlproperties+xml"/>
  <Override PartName="/xl/ctrlProps/ctrlProp209.xml" ContentType="application/vnd.ms-excel.controlproperties+xml"/>
  <Override PartName="/xl/ctrlProps/ctrlProp111.xml" ContentType="application/vnd.ms-excel.controlproperties+xml"/>
  <Override PartName="/xl/ctrlProps/ctrlProp100.xml" ContentType="application/vnd.ms-excel.controlproperties+xml"/>
  <Override PartName="/xl/ctrlProps/ctrlProp234.xml" ContentType="application/vnd.ms-excel.controlproperties+xml"/>
  <Override PartName="/xl/worksheets/sheet15.xml" ContentType="application/vnd.openxmlformats-officedocument.spreadsheetml.worksheet+xml"/>
  <Override PartName="/xl/ctrlProps/ctrlProp69.xml" ContentType="application/vnd.ms-excel.controlproperties+xml"/>
  <Override PartName="/xl/ctrlProps/ctrlProp87.xml" ContentType="application/vnd.ms-excel.controlproperties+xml"/>
  <Override PartName="/xl/ctrlProps/ctrlProp189.xml" ContentType="application/vnd.ms-excel.controlproperties+xml"/>
  <Override PartName="/xl/ctrlProps/ctrlProp205.xml" ContentType="application/vnd.ms-excel.controlproperties+xml"/>
  <Override PartName="/xl/ctrlProps/ctrlProp223.xml" ContentType="application/vnd.ms-excel.controlproperties+xml"/>
  <Override PartName="/xl/ctrlProps/ctrlProp241.xml" ContentType="application/vnd.ms-excel.controlproperties+xml"/>
  <Override PartName="/xl/worksheets/sheet9.xml" ContentType="application/vnd.openxmlformats-officedocument.spreadsheetml.worksheet+xml"/>
  <Override PartName="/xl/theme/theme1.xml" ContentType="application/vnd.openxmlformats-officedocument.theme+xml"/>
  <Override PartName="/xl/ctrlProps/ctrlProp94.xml" ContentType="application/vnd.ms-excel.controlproperties+xml"/>
  <Override PartName="/xl/ctrlProps/ctrlProp76.xml" ContentType="application/vnd.ms-excel.controlproperties+xml"/>
  <Override PartName="/xl/ctrlProps/ctrlProp58.xml" ContentType="application/vnd.ms-excel.controlproperties+xml"/>
  <Override PartName="/xl/ctrlProps/ctrlProp47.xml" ContentType="application/vnd.ms-excel.controlproperties+xml"/>
  <Override PartName="/xl/ctrlProps/ctrlProp29.xml" ContentType="application/vnd.ms-excel.controlproperties+xml"/>
  <Override PartName="/xl/ctrlProps/ctrlProp196.xml" ContentType="application/vnd.ms-excel.controlproperties+xml"/>
  <Override PartName="/xl/ctrlProps/ctrlProp230.xml" ContentType="application/vnd.ms-excel.controlproperties+xml"/>
  <Override PartName="/xl/ctrlProps/ctrlProp178.xml" ContentType="application/vnd.ms-excel.controlproperties+xml"/>
  <Override PartName="/xl/ctrlProps/ctrlProp212.xml" ContentType="application/vnd.ms-excel.controlproperties+xml"/>
  <Override PartName="/xl/ctrlProps/ctrlProp149.xml" ContentType="application/vnd.ms-excel.controlproperties+xml"/>
  <Override PartName="/xl/worksheets/sheet11.xml" ContentType="application/vnd.openxmlformats-officedocument.spreadsheetml.worksheet+xml"/>
  <Override PartName="/xl/drawings/drawing4.xml" ContentType="application/vnd.openxmlformats-officedocument.drawing+xml"/>
  <Override PartName="/xl/ctrlProps/ctrlProp83.xml" ContentType="application/vnd.ms-excel.controlproperties+xml"/>
  <Override PartName="/xl/ctrlProps/ctrlProp65.xml" ContentType="application/vnd.ms-excel.controlproperties+xml"/>
  <Override PartName="/xl/ctrlProps/ctrlProp36.xml" ContentType="application/vnd.ms-excel.controlproperties+xml"/>
  <Override PartName="/xl/ctrlProps/ctrlProp18.xml" ContentType="application/vnd.ms-excel.controlproperties+xml"/>
  <Override PartName="/xl/ctrlProps/ctrlProp167.xml" ContentType="application/vnd.ms-excel.controlproperties+xml"/>
  <Override PartName="/xl/ctrlProps/ctrlProp185.xml" ContentType="application/vnd.ms-excel.controlproperties+xml"/>
  <Override PartName="/xl/ctrlProps/ctrlProp201.xml" ContentType="application/vnd.ms-excel.controlproperties+xml"/>
  <Override PartName="/xl/ctrlProps/ctrlProp138.xml" ContentType="application/vnd.ms-excel.controlproperties+xml"/>
  <Default Extension="rels" ContentType="application/vnd.openxmlformats-package.relationships+xml"/>
  <Override PartName="/xl/worksheets/sheet5.xml" ContentType="application/vnd.openxmlformats-officedocument.spreadsheetml.worksheet+xml"/>
  <Override PartName="/xl/ctrlProps/ctrlProp156.xml" ContentType="application/vnd.ms-excel.controlproperties+xml"/>
  <Override PartName="/xl/ctrlProps/ctrlProp90.xml" ContentType="application/vnd.ms-excel.controlproperties+xml"/>
  <Override PartName="/xl/ctrlProps/ctrlProp72.xml" ContentType="application/vnd.ms-excel.controlproperties+xml"/>
  <Override PartName="/xl/ctrlProps/ctrlProp25.xml" ContentType="application/vnd.ms-excel.controlproperties+xml"/>
  <Override PartName="/xl/ctrlProps/ctrlProp43.xml" ContentType="application/vnd.ms-excel.controlproperties+xml"/>
  <Override PartName="/xl/ctrlProps/ctrlProp54.xml" ContentType="application/vnd.ms-excel.controlproperties+xml"/>
  <Override PartName="/xl/ctrlProps/ctrlProp192.xml" ContentType="application/vnd.ms-excel.controlproperties+xml"/>
  <Override PartName="/xl/ctrlProps/ctrlProp174.xml" ContentType="application/vnd.ms-excel.controlproperties+xml"/>
  <Override PartName="/xl/ctrlProps/ctrlProp145.xml" ContentType="application/vnd.ms-excel.controlproperties+xml"/>
  <Override PartName="/xl/ctrlProps/ctrlProp109.xml" ContentType="application/vnd.ms-excel.controlproperties+xml"/>
  <Override PartName="/xl/ctrlProps/ctrlProp127.xml" ContentType="application/vnd.ms-excel.controlproperties+xml"/>
  <Override PartName="/xl/ctrlProps/ctrlProp163.xml" ContentType="application/vnd.ms-excel.controlproperties+xml"/>
  <Override PartName="/xl/ctrlProps/ctrlProp152.xml" ContentType="application/vnd.ms-excel.controlproperties+xml"/>
  <Override PartName="/xl/ctrlProps/ctrlProp61.xml" ContentType="application/vnd.ms-excel.controlproperties+xml"/>
  <Override PartName="/xl/ctrlProps/ctrlProp32.xml" ContentType="application/vnd.ms-excel.controlproperties+xml"/>
  <Override PartName="/xl/ctrlProps/ctrlProp50.xml" ContentType="application/vnd.ms-excel.controlproperties+xml"/>
  <Override PartName="/xl/ctrlProps/ctrlProp14.xml" ContentType="application/vnd.ms-excel.controlproperties+xml"/>
  <Override PartName="/xl/ctrlProps/ctrlProp8.xml" ContentType="application/vnd.ms-excel.controlproperties+xml"/>
  <Override PartName="/xl/ctrlProps/ctrlProp181.xml" ContentType="application/vnd.ms-excel.controlproperties+xml"/>
  <Override PartName="/xl/ctrlProps/ctrlProp134.xml" ContentType="application/vnd.ms-excel.controlproperties+xml"/>
  <Override PartName="/xl/ctrlProps/ctrlProp116.xml" ContentType="application/vnd.ms-excel.controlproperties+xml"/>
  <Override PartName="/xl/ctrlProps/ctrlProp105.xml" ContentType="application/vnd.ms-excel.controlproperties+xml"/>
  <Override PartName="/xl/worksheets/sheet1.xml" ContentType="application/vnd.openxmlformats-officedocument.spreadsheetml.worksheet+xml"/>
  <Override PartName="/xl/ctrlProps/ctrlProp21.xml" ContentType="application/vnd.ms-excel.controlproperties+xml"/>
  <Override PartName="/xl/ctrlProps/ctrlProp239.xml" ContentType="application/vnd.ms-excel.controlproperties+xml"/>
  <Override PartName="/xl/ctrlProps/ctrlProp170.xml" ContentType="application/vnd.ms-excel.controlproperties+xml"/>
  <Override PartName="/xl/ctrlProps/ctrlProp141.xml" ContentType="application/vnd.ms-excel.controlproperties+xml"/>
  <Override PartName="/xl/ctrlProps/ctrlProp123.xml" ContentType="application/vnd.ms-excel.controlproperties+xml"/>
  <Override PartName="/xl/ctrlProps/ctrlProp101.xml" ContentType="application/vnd.ms-excel.controlproperties+xml"/>
  <Override PartName="/xl/ctrlProps/ctrlProp10.xml" ContentType="application/vnd.ms-excel.controlproperties+xml"/>
  <Override PartName="/xl/ctrlProps/ctrlProp4.xml" ContentType="application/vnd.ms-excel.controlproperties+xml"/>
  <Override PartName="/xl/ctrlProps/ctrlProp228.xml" ContentType="application/vnd.ms-excel.controlproperties+xml"/>
  <Override PartName="/xl/ctrlProps/ctrlProp217.xml" ContentType="application/vnd.ms-excel.controlproperties+xml"/>
  <Override PartName="/xl/ctrlProps/ctrlProp112.xml" ContentType="application/vnd.ms-excel.controlproperties+xml"/>
  <Override PartName="/xl/ctrlProps/ctrlProp130.xml" ContentType="application/vnd.ms-excel.controlproperties+xml"/>
  <Override PartName="/xl/ctrlProps/ctrlProp99.xml" ContentType="application/vnd.ms-excel.controlproperties+xml"/>
  <Override PartName="/xl/ctrlProps/ctrlProp206.xml" ContentType="application/vnd.ms-excel.controlproperties+xml"/>
  <Override PartName="/xl/ctrlProps/ctrlProp235.xml" ContentType="application/vnd.ms-excel.controlproperties+xml"/>
  <Override PartName="/xl/worksheets/sheet16.xml" ContentType="application/vnd.openxmlformats-officedocument.spreadsheetml.worksheet+xml"/>
  <Override PartName="/xl/ctrlProps/ctrlProp88.xml" ContentType="application/vnd.ms-excel.controlproperties+xml"/>
  <Override PartName="/xl/ctrlProps/ctrlProp77.xml" ContentType="application/vnd.ms-excel.controlproperties+xml"/>
  <Override PartName="/xl/ctrlProps/ctrlProp59.xml" ContentType="application/vnd.ms-excel.controlproperties+xml"/>
  <Override PartName="/xl/ctrlProps/ctrlProp213.xml" ContentType="application/vnd.ms-excel.controlproperties+xml"/>
  <Override PartName="/xl/ctrlProps/ctrlProp242.xml" ContentType="application/vnd.ms-excel.controlproperties+xml"/>
  <Override PartName="/xl/ctrlProps/ctrlProp224.xml" ContentType="application/vnd.ms-excel.controlproperties+xml"/>
  <Override PartName="/xl/ctrlProps/ctrlProp95.xml" ContentType="application/vnd.ms-excel.controlproperties+xml"/>
  <Override PartName="/xl/ctrlProps/ctrlProp66.xml" ContentType="application/vnd.ms-excel.controlproperties+xml"/>
  <Override PartName="/xl/ctrlProps/ctrlProp48.xml" ContentType="application/vnd.ms-excel.controlproperties+xml"/>
  <Override PartName="/xl/ctrlProps/ctrlProp19.xml" ContentType="application/vnd.ms-excel.controlproperties+xml"/>
  <Override PartName="/xl/ctrlProps/ctrlProp202.xml" ContentType="application/vnd.ms-excel.controlproperties+xml"/>
  <Override PartName="/xl/ctrlProps/ctrlProp197.xml" ContentType="application/vnd.ms-excel.controlproperties+xml"/>
  <Override PartName="/xl/ctrlProps/ctrlProp231.xml" ContentType="application/vnd.ms-excel.controlproperties+xml"/>
  <Override PartName="/xl/ctrlProps/ctrlProp179.xml" ContentType="application/vnd.ms-excel.controlproperties+xml"/>
  <Override PartName="/xl/ctrlProps/ctrlProp168.xml" ContentType="application/vnd.ms-excel.controlproperties+xml"/>
  <Override PartName="/xl/ctrlProps/ctrlProp220.xml" ContentType="application/vnd.ms-excel.controlproperties+xml"/>
  <Override PartName="/xl/worksheets/sheet6.xml" ContentType="application/vnd.openxmlformats-officedocument.spreadsheetml.worksheet+xml"/>
  <Override PartName="/xl/worksheets/sheet12.xml" ContentType="application/vnd.openxmlformats-officedocument.spreadsheetml.worksheet+xml"/>
  <Override PartName="/xl/drawings/drawing5.xml" ContentType="application/vnd.openxmlformats-officedocument.drawing+xml"/>
  <Override PartName="/xl/ctrlProps/ctrlProp157.xml" ContentType="application/vnd.ms-excel.controlproperties+xml"/>
  <Override PartName="/xl/ctrlProps/ctrlProp73.xml" ContentType="application/vnd.ms-excel.controlproperties+xml"/>
  <Override PartName="/xl/ctrlProps/ctrlProp84.xml" ContentType="application/vnd.ms-excel.controlproperties+xml"/>
  <Override PartName="/xl/ctrlProps/ctrlProp37.xml" ContentType="application/vnd.ms-excel.controlproperties+xml"/>
  <Override PartName="/xl/ctrlProps/ctrlProp26.xml" ContentType="application/vnd.ms-excel.controlproperties+xml"/>
  <Override PartName="/xl/ctrlProps/ctrlProp55.xml" ContentType="application/vnd.ms-excel.controlproperties+xml"/>
  <Override PartName="/xl/ctrlProps/ctrlProp175.xml" ContentType="application/vnd.ms-excel.controlproperties+xml"/>
  <Override PartName="/xl/ctrlProps/ctrlProp186.xml" ContentType="application/vnd.ms-excel.controlproperties+xml"/>
  <Override PartName="/xl/ctrlProps/ctrlProp139.xml" ContentType="application/vnd.ms-excel.controlproperties+xml"/>
  <Override PartName="/xl/ctrlProps/ctrlProp128.xml" ContentType="application/vnd.ms-excel.controlproperties+xml"/>
  <Override PartName="/xl/ctrlProps/ctrlProp164.xml" ContentType="application/vnd.ms-excel.controlproperties+xml"/>
  <Override PartName="/xl/ctrlProps/ctrlProp91.xml" ContentType="application/vnd.ms-excel.controlproperties+xml"/>
  <Override PartName="/xl/ctrlProps/ctrlProp62.xml" ContentType="application/vnd.ms-excel.controlproperties+xml"/>
  <Override PartName="/xl/ctrlProps/ctrlProp44.xml" ContentType="application/vnd.ms-excel.controlproperties+xml"/>
  <Override PartName="/xl/ctrlProps/ctrlProp15.xml" ContentType="application/vnd.ms-excel.controlproperties+xml"/>
  <Override PartName="/xl/ctrlProps/ctrlProp9.xml" ContentType="application/vnd.ms-excel.controlproperties+xml"/>
  <Override PartName="/xl/ctrlProps/ctrlProp193.xml" ContentType="application/vnd.ms-excel.controlproperties+xml"/>
  <Override PartName="/xl/ctrlProps/ctrlProp117.xml" ContentType="application/vnd.ms-excel.controlproperties+xml"/>
  <Override PartName="/xl/ctrlProps/ctrlProp146.xml" ContentType="application/vnd.ms-excel.controlproperties+xml"/>
  <Override PartName="/xl/worksheets/sheet2.xml" ContentType="application/vnd.openxmlformats-officedocument.spreadsheetml.worksheet+xml"/>
  <Override PartName="/xl/drawings/drawing1.xml" ContentType="application/vnd.openxmlformats-officedocument.drawing+xml"/>
  <Override PartName="/xl/ctrlProps/ctrlProp153.xml" ContentType="application/vnd.ms-excel.controlproperties+xml"/>
  <Override PartName="/xl/ctrlProps/ctrlProp80.xml" ContentType="application/vnd.ms-excel.controlproperties+xml"/>
  <Override PartName="/xl/ctrlProps/ctrlProp51.xml" ContentType="application/vnd.ms-excel.controlproperties+xml"/>
  <Override PartName="/xl/ctrlProps/ctrlProp33.xml" ContentType="application/vnd.ms-excel.controlproperties+xml"/>
  <Override PartName="/xl/ctrlProps/ctrlProp22.xml" ContentType="application/vnd.ms-excel.controlproperties+xml"/>
  <Override PartName="/xl/ctrlProps/ctrlProp182.xml" ContentType="application/vnd.ms-excel.controlproperties+xml"/>
  <Override PartName="/xl/ctrlProps/ctrlProp171.xml" ContentType="application/vnd.ms-excel.controlproperties+xml"/>
  <Override PartName="/xl/ctrlProps/ctrlProp106.xml" ContentType="application/vnd.ms-excel.controlproperties+xml"/>
  <Override PartName="/xl/ctrlProps/ctrlProp124.xml" ContentType="application/vnd.ms-excel.controlproperties+xml"/>
  <Override PartName="/xl/ctrlProps/ctrlProp135.xml" ContentType="application/vnd.ms-excel.controlproperties+xml"/>
  <Override PartName="/xl/ctrlProps/ctrlProp160.xml" ContentType="application/vnd.ms-excel.controlproperties+xml"/>
  <Override PartName="/xl/ctrlProps/ctrlProp40.xml" ContentType="application/vnd.ms-excel.controlproperties+xml"/>
  <Override PartName="/xl/ctrlProps/ctrlProp5.xml" ContentType="application/vnd.ms-excel.controlproperties+xml"/>
  <Override PartName="/xl/ctrlProps/ctrlProp11.xml" ContentType="application/vnd.ms-excel.controlproperties+xml"/>
  <Override PartName="/xl/ctrlProps/ctrlProp229.xml" ContentType="application/vnd.ms-excel.controlproperties+xml"/>
  <Override PartName="/xl/ctrlProps/ctrlProp113.xml" ContentType="application/vnd.ms-excel.controlproperties+xml"/>
  <Override PartName="/xl/ctrlProps/ctrlProp142.xml" ContentType="application/vnd.ms-excel.controlproperties+xml"/>
  <Override PartName="/xl/ctrlProps/ctrlProp102.xml" ContentType="application/vnd.ms-excel.controlproperties+xml"/>
  <Override PartName="/xl/ctrlProps/ctrlProp218.xml" ContentType="application/vnd.ms-excel.controlproperties+xml"/>
  <Override PartName="/xl/ctrlProps/ctrlProp236.xml" ContentType="application/vnd.ms-excel.controlproperties+xml"/>
  <Override PartName="/xl/ctrlProps/ctrlProp120.xml" ContentType="application/vnd.ms-excel.controlproperties+xml"/>
  <Override PartName="/xl/ctrlProps/ctrlProp131.xml" ContentType="application/vnd.ms-excel.controlproperties+xml"/>
  <Override PartName="/xl/worksheets/sheet17.xml" ContentType="application/vnd.openxmlformats-officedocument.spreadsheetml.worksheet+xml"/>
  <Override PartName="/xl/ctrlProps/ctrlProp89.xml" ContentType="application/vnd.ms-excel.controlproperties+xml"/>
  <Override PartName="/xl/ctrlProps/ctrlProp1.xml" ContentType="application/vnd.ms-excel.controlproperties+xml"/>
  <Override PartName="/xl/ctrlProps/ctrlProp207.xml" ContentType="application/vnd.ms-excel.controlproperties+xml"/>
  <Override PartName="/xl/ctrlProps/ctrlProp243.xml" ContentType="application/vnd.ms-excel.controlproperties+xml"/>
  <Override PartName="/xl/ctrlProps/ctrlProp225.xml" ContentType="application/vnd.ms-excel.controlproperties+xml"/>
  <Override PartName="/xl/ctrlProps/ctrlProp96.xml" ContentType="application/vnd.ms-excel.controlproperties+xml"/>
  <Override PartName="/xl/ctrlProps/ctrlProp49.xml" ContentType="application/vnd.ms-excel.controlproperties+xml"/>
  <Override PartName="/xl/ctrlProps/ctrlProp198.xml" ContentType="application/vnd.ms-excel.controlproperties+xml"/>
  <Override PartName="/xl/ctrlProps/ctrlProp214.xml" ContentType="application/vnd.ms-excel.controlproperties+xml"/>
  <Override PartName="/xl/drawings/drawing6.xml" ContentType="application/vnd.openxmlformats-officedocument.drawing+xml"/>
  <Override PartName="/xl/ctrlProps/ctrlProp85.xml" ContentType="application/vnd.ms-excel.controlproperties+xml"/>
  <Override PartName="/xl/ctrlProps/ctrlProp38.xml" ContentType="application/vnd.ms-excel.controlproperties+xml"/>
  <Override PartName="/xl/ctrlProps/ctrlProp187.xml" ContentType="application/vnd.ms-excel.controlproperties+xml"/>
  <Override PartName="/xl/ctrlProps/ctrlProp203.xml" ContentType="application/vnd.ms-excel.controlproperties+xml"/>
  <Override PartName="/xl/worksheets/sheet7.xml" ContentType="application/vnd.openxmlformats-officedocument.spreadsheetml.worksheet+xml"/>
  <Override PartName="/xl/worksheets/sheet20.xml" ContentType="application/vnd.openxmlformats-officedocument.spreadsheetml.worksheet+xml"/>
  <Override PartName="/xl/ctrlProps/ctrlProp74.xml" ContentType="application/vnd.ms-excel.controlproperties+xml"/>
  <Override PartName="/xl/ctrlProps/ctrlProp27.xml" ContentType="application/vnd.ms-excel.controlproperties+xml"/>
  <Override PartName="/xl/ctrlProps/ctrlProp176.xml" ContentType="application/vnd.ms-excel.controlproperties+xml"/>
  <Override PartName="/xl/ctrlProps/ctrlProp129.xml" ContentType="application/vnd.ms-excel.controlproperties+xml"/>
  <Override PartName="/xl/ctrlProps/ctrlProp165.xml" ContentType="application/vnd.ms-excel.controlproperties+xml"/>
  <Override PartName="/xl/ctrlProps/ctrlProp63.xml" ContentType="application/vnd.ms-excel.controlproperties+xml"/>
  <Override PartName="/xl/ctrlProps/ctrlProp52.xml" ContentType="application/vnd.ms-excel.controlproperties+xml"/>
  <Override PartName="/xl/ctrlProps/ctrlProp16.xml" ContentType="application/vnd.ms-excel.controlproperties+xml"/>
  <Override PartName="/xl/ctrlProps/ctrlProp118.xml" ContentType="application/vnd.ms-excel.controlproperties+xml"/>
  <Override PartName="/xl/ctrlProps/ctrlProp107.xml" ContentType="application/vnd.ms-excel.controlproperties+xml"/>
  <Override PartName="/xl/ctrlProps/ctrlProp154.xml" ContentType="application/vnd.ms-excel.controlproperties+xml"/>
  <Override PartName="/xl/ctrlProps/ctrlProp41.xml" ContentType="application/vnd.ms-excel.controlproperties+xml"/>
  <Override PartName="/xl/ctrlProps/ctrlProp190.xml" ContentType="application/vnd.ms-excel.controlproperties+xml"/>
  <Override PartName="/xl/ctrlProps/ctrlProp143.xml" ContentType="application/vnd.ms-excel.controlproperties+xml"/>
  <Override PartName="/xl/externalLinks/externalLink1.xml" ContentType="application/vnd.openxmlformats-officedocument.spreadsheetml.externalLink+xml"/>
  <Override PartName="/xl/ctrlProps/ctrlProp30.xml" ContentType="application/vnd.ms-excel.controlproperties+xml"/>
  <Override PartName="/xl/ctrlProps/ctrlProp6.xml" ContentType="application/vnd.ms-excel.controlproperties+xml"/>
  <Override PartName="/xl/ctrlProps/ctrlProp219.xml" ContentType="application/vnd.ms-excel.controlproperties+xml"/>
  <Override PartName="/xl/ctrlProps/ctrlProp132.xml" ContentType="application/vnd.ms-excel.controlproperties+xml"/>
  <Override PartName="/xl/sharedStrings.xml" ContentType="application/vnd.openxmlformats-officedocument.spreadsheetml.sharedStrings+xml"/>
  <Override PartName="/xl/ctrlProps/ctrlProp208.xml" ContentType="application/vnd.ms-excel.controlproperties+xml"/>
  <Override PartName="/xl/ctrlProps/ctrlProp121.xml" ContentType="application/vnd.ms-excel.controlproperties+xml"/>
  <Override PartName="/xl/ctrlProps/ctrlProp244.xml" ContentType="application/vnd.ms-excel.controlproperties+xml"/>
  <Override PartName="/xl/ctrlProps/ctrlProp110.xml" ContentType="application/vnd.ms-excel.controlproperties+xml"/>
  <Default Extension="bin" ContentType="application/vnd.openxmlformats-officedocument.spreadsheetml.printerSettings"/>
  <Override PartName="/xl/ctrlProps/ctrlProp79.xml" ContentType="application/vnd.ms-excel.controlproperties+xml"/>
  <Override PartName="/xl/ctrlProps/ctrlProp68.xml" ContentType="application/vnd.ms-excel.controlproperties+xml"/>
  <Override PartName="/xl/ctrlProps/ctrlProp222.xml" ContentType="application/vnd.ms-excel.controlproperties+xml"/>
  <Override PartName="/xl/ctrlProps/ctrlProp233.xml" ContentType="application/vnd.ms-excel.controlproperties+xml"/>
  <Override PartName="/xl/worksheets/sheet14.xml" ContentType="application/vnd.openxmlformats-officedocument.spreadsheetml.worksheet+xml"/>
  <Override PartName="/xl/ctrlProps/ctrlProp159.xml" ContentType="application/vnd.ms-excel.controlproperties+xml"/>
  <Override PartName="/xl/ctrlProps/ctrlProp57.xml" ContentType="application/vnd.ms-excel.controlproperties+xml"/>
  <Override PartName="/xl/ctrlProps/ctrlProp211.xml" ContentType="application/vnd.ms-excel.controlproperties+xml"/>
  <Override PartName="/xl/ctrlProps/ctrlProp93.xml" ContentType="application/vnd.ms-excel.controlproperties+xml"/>
  <Override PartName="/xl/ctrlProps/ctrlProp46.xml" ContentType="application/vnd.ms-excel.controlproperties+xml"/>
  <Override PartName="/xl/ctrlProps/ctrlProp195.xml" ContentType="application/vnd.ms-excel.controlproperties+xml"/>
  <Override PartName="/xl/ctrlProps/ctrlProp200.xml" ContentType="application/vnd.ms-excel.controlproperties+xml"/>
  <Override PartName="/xl/ctrlProps/ctrlProp148.xml" ContentType="application/vnd.ms-excel.controlproperties+xml"/>
  <Override PartName="/xl/workbook.xml" ContentType="application/vnd.openxmlformats-officedocument.spreadsheetml.sheet.main+xml"/>
  <Override PartName="/xl/worksheets/sheet4.xml" ContentType="application/vnd.openxmlformats-officedocument.spreadsheetml.worksheet+xml"/>
  <Override PartName="/xl/drawings/drawing3.xml" ContentType="application/vnd.openxmlformats-officedocument.drawing+xml"/>
  <Override PartName="/xl/ctrlProps/ctrlProp82.xml" ContentType="application/vnd.ms-excel.controlproperties+xml"/>
  <Override PartName="/xl/ctrlProps/ctrlProp71.xml" ContentType="application/vnd.ms-excel.controlproperties+xml"/>
  <Override PartName="/xl/ctrlProps/ctrlProp35.xml" ContentType="application/vnd.ms-excel.controlproperties+xml"/>
  <Override PartName="/xl/ctrlProps/ctrlProp24.xml" ContentType="application/vnd.ms-excel.controlproperties+xml"/>
  <Override PartName="/xl/ctrlProps/ctrlProp184.xml" ContentType="application/vnd.ms-excel.controlproperties+xml"/>
  <Override PartName="/xl/ctrlProps/ctrlProp173.xml" ContentType="application/vnd.ms-excel.controlproperties+xml"/>
  <Override PartName="/xl/ctrlProps/ctrlProp126.xml" ContentType="application/vnd.ms-excel.controlproperties+xml"/>
  <Override PartName="/xl/ctrlProps/ctrlProp137.xml" ContentType="application/vnd.ms-excel.controlproperties+xml"/>
  <Override PartName="/xl/ctrlProps/ctrlProp162.xml" ContentType="application/vnd.ms-excel.controlproperties+xml"/>
  <Override PartName="/xl/ctrlProps/ctrlProp60.xml" ContentType="application/vnd.ms-excel.controlproperties+xml"/>
  <Override PartName="/xl/ctrlProps/ctrlProp13.xml" ContentType="application/vnd.ms-excel.controlproperties+xml"/>
  <Override PartName="/xl/ctrlProps/ctrlProp115.xml" ContentType="application/vnd.ms-excel.controlproperties+xml"/>
  <Default Extension="vml" ContentType="application/vnd.openxmlformats-officedocument.vmlDrawing"/>
  <Override PartName="/xl/ctrlProps/ctrlProp151.xml" ContentType="application/vnd.ms-excel.controlproperties+xml"/>
  <Override PartName="/xl/ctrlProps/ctrlProp238.xml" ContentType="application/vnd.ms-excel.controlproperties+xml"/>
  <Override PartName="/xl/ctrlProps/ctrlProp104.xml" ContentType="application/vnd.ms-excel.controlproperties+xml"/>
  <Override PartName="/xl/worksheets/sheet19.xml" ContentType="application/vnd.openxmlformats-officedocument.spreadsheetml.worksheet+xml"/>
  <Override PartName="/xl/ctrlProps/ctrlProp3.xml" ContentType="application/vnd.ms-excel.controlproperties+xml"/>
  <Override PartName="/xl/ctrlProps/ctrlProp227.xml" ContentType="application/vnd.ms-excel.controlproperties+xml"/>
  <Override PartName="/xl/ctrlProps/ctrlProp140.xml" ContentType="application/vnd.ms-excel.controlproperties+xml"/>
  <Override PartName="/xl/ctrlProps/ctrlProp98.xml" ContentType="application/vnd.ms-excel.controlproperties+xml"/>
  <Override PartName="/xl/ctrlProps/ctrlProp216.xml" ContentType="application/vnd.ms-excel.contro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filterPrivacy="1" defaultThemeVersion="124226"/>
  <bookViews>
    <workbookView xWindow="90" yWindow="150" windowWidth="19200" windowHeight="7695" tabRatio="753" firstSheet="1" activeTab="16"/>
  </bookViews>
  <sheets>
    <sheet name="材值" sheetId="16" r:id="rId1"/>
    <sheet name="材表" sheetId="3" r:id="rId2"/>
    <sheet name="材炼" sheetId="13" r:id="rId3"/>
    <sheet name="物值" sheetId="18" r:id="rId4"/>
    <sheet name="物表" sheetId="1" r:id="rId5"/>
    <sheet name="饰表" sheetId="5" r:id="rId6"/>
    <sheet name="工" sheetId="14" r:id="rId7"/>
    <sheet name="灶" sheetId="19" r:id="rId8"/>
    <sheet name="装值" sheetId="21" r:id="rId9"/>
    <sheet name="装表" sheetId="7" r:id="rId10"/>
    <sheet name="缝" sheetId="15" r:id="rId11"/>
    <sheet name="铁" sheetId="20" r:id="rId12"/>
    <sheet name="珠" sheetId="22" r:id="rId13"/>
    <sheet name="卷值" sheetId="24" r:id="rId14"/>
    <sheet name="卷表" sheetId="2" r:id="rId15"/>
    <sheet name="书" sheetId="11" r:id="rId16"/>
    <sheet name="造表" sheetId="4" r:id="rId17"/>
    <sheet name="合表" sheetId="8" r:id="rId18"/>
    <sheet name="总参考" sheetId="23" r:id="rId19"/>
    <sheet name="Sheet1" sheetId="25" r:id="rId20"/>
    <sheet name="配方掉落" sheetId="26" r:id="rId21"/>
  </sheets>
  <externalReferences>
    <externalReference r:id="rId22"/>
  </externalReferences>
  <definedNames>
    <definedName name="_xlnm._FilterDatabase" localSheetId="1" hidden="1">材表!$A$1:$N$39</definedName>
    <definedName name="_xlnm._FilterDatabase" localSheetId="0" hidden="1">材值!$A$1:$C$49</definedName>
    <definedName name="_xlnm._FilterDatabase" localSheetId="14" hidden="1">卷表!$A$1:$U$614</definedName>
    <definedName name="_xlnm._FilterDatabase" localSheetId="4" hidden="1">物表!$A$1:$X$46</definedName>
    <definedName name="_xlnm._FilterDatabase" localSheetId="3" hidden="1">物值!$B$1:$B$79</definedName>
    <definedName name="_xlnm._FilterDatabase" localSheetId="9" hidden="1">装表!$A$1:$Q$150</definedName>
  </definedNames>
  <calcPr calcId="125725"/>
</workbook>
</file>

<file path=xl/calcChain.xml><?xml version="1.0" encoding="utf-8"?>
<calcChain xmlns="http://schemas.openxmlformats.org/spreadsheetml/2006/main">
  <c r="A45" i="1"/>
  <c r="A46"/>
  <c r="B3" i="26"/>
  <c r="B4"/>
  <c r="B5"/>
  <c r="B6"/>
  <c r="B7"/>
  <c r="B8"/>
  <c r="B9"/>
  <c r="B10"/>
  <c r="B11"/>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71"/>
  <c r="B72"/>
  <c r="B73"/>
  <c r="B74"/>
  <c r="B75"/>
  <c r="B76"/>
  <c r="B77"/>
  <c r="B78"/>
  <c r="B79"/>
  <c r="B80"/>
  <c r="B81"/>
  <c r="B82"/>
  <c r="B83"/>
  <c r="B84"/>
  <c r="B85"/>
  <c r="B86"/>
  <c r="B87"/>
  <c r="B88"/>
  <c r="B89"/>
  <c r="B90"/>
  <c r="B91"/>
  <c r="B92"/>
  <c r="B93"/>
  <c r="B94"/>
  <c r="B95"/>
  <c r="B96"/>
  <c r="B97"/>
  <c r="B98"/>
  <c r="B99"/>
  <c r="B100"/>
  <c r="B101"/>
  <c r="B102"/>
  <c r="B103"/>
  <c r="B104"/>
  <c r="B105"/>
  <c r="B106"/>
  <c r="B107"/>
  <c r="B108"/>
  <c r="B109"/>
  <c r="B110"/>
  <c r="B111"/>
  <c r="B112"/>
  <c r="B113"/>
  <c r="B114"/>
  <c r="B115"/>
  <c r="B116"/>
  <c r="B117"/>
  <c r="B118"/>
  <c r="B119"/>
  <c r="B120"/>
  <c r="B121"/>
  <c r="B122"/>
  <c r="B123"/>
  <c r="B124"/>
  <c r="B125"/>
  <c r="B126"/>
  <c r="B127"/>
  <c r="B128"/>
  <c r="B129"/>
  <c r="B130"/>
  <c r="B131"/>
  <c r="B132"/>
  <c r="B133"/>
  <c r="B134"/>
  <c r="B135"/>
  <c r="B136"/>
  <c r="B137"/>
  <c r="B138"/>
  <c r="B139"/>
  <c r="B140"/>
  <c r="B141"/>
  <c r="B142"/>
  <c r="B143"/>
  <c r="B144"/>
  <c r="B2"/>
  <c r="A3"/>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2"/>
  <c r="G77" i="25" l="1"/>
  <c r="G78"/>
  <c r="G79"/>
  <c r="G80"/>
  <c r="G81"/>
  <c r="G82"/>
  <c r="G83"/>
  <c r="G84"/>
  <c r="G85"/>
  <c r="G86"/>
  <c r="G87"/>
  <c r="G88"/>
  <c r="G89"/>
  <c r="G90"/>
  <c r="G91"/>
  <c r="G92"/>
  <c r="G93"/>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14"/>
  <c r="A44" i="1" l="1"/>
  <c r="A342" i="2"/>
  <c r="A343"/>
  <c r="A344"/>
  <c r="A345"/>
  <c r="A346"/>
  <c r="A347"/>
  <c r="A348"/>
  <c r="A349"/>
  <c r="A350"/>
  <c r="A351"/>
  <c r="A352"/>
  <c r="A353"/>
  <c r="A354"/>
  <c r="A355"/>
  <c r="A356"/>
  <c r="A357"/>
  <c r="A358"/>
  <c r="A359"/>
  <c r="A360"/>
  <c r="A361"/>
  <c r="A362"/>
  <c r="A363"/>
  <c r="A364"/>
  <c r="A365"/>
  <c r="A366"/>
  <c r="A367"/>
  <c r="A368"/>
  <c r="A369"/>
  <c r="A370"/>
  <c r="A371"/>
  <c r="A372"/>
  <c r="A373"/>
  <c r="A374"/>
  <c r="A375"/>
  <c r="A376"/>
  <c r="K5" i="13" l="1"/>
  <c r="A39" i="1" l="1"/>
  <c r="A40"/>
  <c r="A41"/>
  <c r="A42"/>
  <c r="A43"/>
  <c r="A37"/>
  <c r="A38"/>
  <c r="A35"/>
  <c r="A36"/>
  <c r="A34"/>
  <c r="A341" i="2"/>
  <c r="C88" i="18" l="1"/>
  <c r="G88" s="1"/>
  <c r="I66" i="14" s="1"/>
  <c r="C87" i="18"/>
  <c r="G87" s="1"/>
  <c r="I65" i="14" s="1"/>
  <c r="C86" i="18"/>
  <c r="G86" s="1"/>
  <c r="I64" i="14" s="1"/>
  <c r="C85" i="18"/>
  <c r="G85" s="1"/>
  <c r="I63" i="14" s="1"/>
  <c r="C84" i="18"/>
  <c r="G84" s="1"/>
  <c r="I62" i="14" s="1"/>
  <c r="C83" i="18"/>
  <c r="G83" s="1"/>
  <c r="I61" i="14" s="1"/>
  <c r="C82" i="18"/>
  <c r="G82" s="1"/>
  <c r="I60" i="14" s="1"/>
  <c r="C81" i="18"/>
  <c r="G81" s="1"/>
  <c r="I59" i="14" s="1"/>
  <c r="C80" i="18"/>
  <c r="G80" s="1"/>
  <c r="I58" i="14" s="1"/>
  <c r="C79" i="18"/>
  <c r="G79" s="1"/>
  <c r="I57" i="14" s="1"/>
  <c r="C78" i="18"/>
  <c r="G78" s="1"/>
  <c r="I56" i="14" s="1"/>
  <c r="C77" i="18"/>
  <c r="G77" s="1"/>
  <c r="I55" i="14" s="1"/>
  <c r="C76" i="18"/>
  <c r="G76" s="1"/>
  <c r="I54" i="14" s="1"/>
  <c r="C75" i="18"/>
  <c r="G75" s="1"/>
  <c r="I53" i="14" s="1"/>
  <c r="C74" i="18"/>
  <c r="G74" s="1"/>
  <c r="I52" i="14" s="1"/>
  <c r="C73" i="18"/>
  <c r="G73" s="1"/>
  <c r="I51" i="14" s="1"/>
  <c r="C72" i="18"/>
  <c r="G72" s="1"/>
  <c r="I50" i="14" s="1"/>
  <c r="C71" i="18"/>
  <c r="G71" s="1"/>
  <c r="I49" i="14" s="1"/>
  <c r="C70" i="18"/>
  <c r="G70" s="1"/>
  <c r="I48" i="14" s="1"/>
  <c r="C69" i="18"/>
  <c r="G69" s="1"/>
  <c r="I47" i="14" s="1"/>
  <c r="C68" i="18"/>
  <c r="G68" s="1"/>
  <c r="I46" i="14" s="1"/>
  <c r="C67" i="18"/>
  <c r="G67" s="1"/>
  <c r="I45" i="14" s="1"/>
  <c r="C66" i="18"/>
  <c r="G66" s="1"/>
  <c r="I44" i="14" s="1"/>
  <c r="C65" i="18"/>
  <c r="G65" s="1"/>
  <c r="I43" i="14" s="1"/>
  <c r="C64" i="18"/>
  <c r="G64" s="1"/>
  <c r="I42" i="14" s="1"/>
  <c r="C63" i="18"/>
  <c r="G63" s="1"/>
  <c r="I41" i="14" s="1"/>
  <c r="C62" i="18"/>
  <c r="G62" s="1"/>
  <c r="I40" i="14" s="1"/>
  <c r="C61" i="18"/>
  <c r="G61" s="1"/>
  <c r="I39" i="14" s="1"/>
  <c r="C60" i="18"/>
  <c r="G60" s="1"/>
  <c r="I38" i="14" s="1"/>
  <c r="C59" i="18"/>
  <c r="G59" s="1"/>
  <c r="I37" i="14" s="1"/>
  <c r="C58" i="18"/>
  <c r="G58" s="1"/>
  <c r="I36" i="14" s="1"/>
  <c r="C57" i="18"/>
  <c r="G57" s="1"/>
  <c r="I35" i="14" s="1"/>
  <c r="C56" i="18"/>
  <c r="G56" s="1"/>
  <c r="I34" i="14" s="1"/>
  <c r="C55" i="18"/>
  <c r="G55" s="1"/>
  <c r="I33" i="14" s="1"/>
  <c r="A58" i="1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F33" i="14"/>
  <c r="F34"/>
  <c r="F35"/>
  <c r="F36"/>
  <c r="F37"/>
  <c r="F38"/>
  <c r="F39"/>
  <c r="F40"/>
  <c r="F41"/>
  <c r="F42"/>
  <c r="F43"/>
  <c r="F44"/>
  <c r="F45"/>
  <c r="F46"/>
  <c r="F47"/>
  <c r="F48"/>
  <c r="F49"/>
  <c r="F50"/>
  <c r="F51"/>
  <c r="F52"/>
  <c r="F53"/>
  <c r="F54"/>
  <c r="F55"/>
  <c r="F56"/>
  <c r="F57"/>
  <c r="F58"/>
  <c r="F59"/>
  <c r="F60"/>
  <c r="F61"/>
  <c r="F62"/>
  <c r="F63"/>
  <c r="F64"/>
  <c r="F65"/>
  <c r="F66"/>
  <c r="E34"/>
  <c r="E35"/>
  <c r="E36"/>
  <c r="E37"/>
  <c r="E38"/>
  <c r="E39"/>
  <c r="E40"/>
  <c r="E41"/>
  <c r="E42"/>
  <c r="E43"/>
  <c r="E44"/>
  <c r="E45"/>
  <c r="E46"/>
  <c r="E47"/>
  <c r="E48"/>
  <c r="E49"/>
  <c r="E50"/>
  <c r="E51"/>
  <c r="E52"/>
  <c r="E53"/>
  <c r="E54"/>
  <c r="E55"/>
  <c r="E56"/>
  <c r="E57"/>
  <c r="E58"/>
  <c r="E59"/>
  <c r="E60"/>
  <c r="E61"/>
  <c r="E62"/>
  <c r="E63"/>
  <c r="E64"/>
  <c r="E65"/>
  <c r="E66"/>
  <c r="D33"/>
  <c r="D34"/>
  <c r="D35"/>
  <c r="D36"/>
  <c r="D37"/>
  <c r="D38"/>
  <c r="D39"/>
  <c r="D40"/>
  <c r="D41"/>
  <c r="D42"/>
  <c r="D43"/>
  <c r="D44"/>
  <c r="D45"/>
  <c r="D46"/>
  <c r="D47"/>
  <c r="D48"/>
  <c r="D49"/>
  <c r="D50"/>
  <c r="D51"/>
  <c r="D52"/>
  <c r="D53"/>
  <c r="D54"/>
  <c r="D55"/>
  <c r="D56"/>
  <c r="D57"/>
  <c r="D58"/>
  <c r="D59"/>
  <c r="D60"/>
  <c r="D61"/>
  <c r="D62"/>
  <c r="D63"/>
  <c r="D64"/>
  <c r="D65"/>
  <c r="D66"/>
  <c r="K41"/>
  <c r="K42"/>
  <c r="K43"/>
  <c r="K44"/>
  <c r="K45"/>
  <c r="K46"/>
  <c r="K47"/>
  <c r="K48"/>
  <c r="K49"/>
  <c r="K50"/>
  <c r="K51"/>
  <c r="K52"/>
  <c r="K53"/>
  <c r="K54"/>
  <c r="K55"/>
  <c r="K56"/>
  <c r="K57"/>
  <c r="K58"/>
  <c r="K59"/>
  <c r="K60"/>
  <c r="K61"/>
  <c r="K62"/>
  <c r="K63"/>
  <c r="K64"/>
  <c r="K65"/>
  <c r="K66"/>
  <c r="K33"/>
  <c r="K34"/>
  <c r="K35"/>
  <c r="K36"/>
  <c r="K37"/>
  <c r="K38"/>
  <c r="K39"/>
  <c r="K40"/>
  <c r="A339" i="2"/>
  <c r="A340"/>
  <c r="D88" i="18" l="1"/>
  <c r="D86"/>
  <c r="D84"/>
  <c r="D82"/>
  <c r="D80"/>
  <c r="D78"/>
  <c r="D76"/>
  <c r="D74"/>
  <c r="D72"/>
  <c r="D70"/>
  <c r="D68"/>
  <c r="D66"/>
  <c r="D64"/>
  <c r="D62"/>
  <c r="D60"/>
  <c r="D58"/>
  <c r="D56"/>
  <c r="F88"/>
  <c r="J66" i="14" s="1"/>
  <c r="F86" i="18"/>
  <c r="J64" i="14" s="1"/>
  <c r="F84" i="18"/>
  <c r="J62" i="14" s="1"/>
  <c r="F82" i="18"/>
  <c r="J60" i="14" s="1"/>
  <c r="F80" i="18"/>
  <c r="J58" i="14" s="1"/>
  <c r="F78" i="18"/>
  <c r="J56" i="14" s="1"/>
  <c r="F76" i="18"/>
  <c r="J54" i="14" s="1"/>
  <c r="F74" i="18"/>
  <c r="J52" i="14" s="1"/>
  <c r="F72" i="18"/>
  <c r="J50" i="14" s="1"/>
  <c r="F70" i="18"/>
  <c r="J48" i="14" s="1"/>
  <c r="F68" i="18"/>
  <c r="J46" i="14" s="1"/>
  <c r="F66" i="18"/>
  <c r="J44" i="14" s="1"/>
  <c r="F64" i="18"/>
  <c r="J42" i="14" s="1"/>
  <c r="F62" i="18"/>
  <c r="J40" i="14" s="1"/>
  <c r="F60" i="18"/>
  <c r="J38" i="14" s="1"/>
  <c r="F58" i="18"/>
  <c r="J36" i="14" s="1"/>
  <c r="F56" i="18"/>
  <c r="J34" i="14" s="1"/>
  <c r="D87" i="18"/>
  <c r="D85"/>
  <c r="D83"/>
  <c r="D81"/>
  <c r="D79"/>
  <c r="D77"/>
  <c r="D75"/>
  <c r="D73"/>
  <c r="D71"/>
  <c r="D69"/>
  <c r="D67"/>
  <c r="D65"/>
  <c r="D63"/>
  <c r="D61"/>
  <c r="D59"/>
  <c r="D57"/>
  <c r="D55"/>
  <c r="F87"/>
  <c r="J65" i="14" s="1"/>
  <c r="F85" i="18"/>
  <c r="J63" i="14" s="1"/>
  <c r="F83" i="18"/>
  <c r="J61" i="14" s="1"/>
  <c r="F81" i="18"/>
  <c r="J59" i="14" s="1"/>
  <c r="F79" i="18"/>
  <c r="J57" i="14" s="1"/>
  <c r="F77" i="18"/>
  <c r="J55" i="14" s="1"/>
  <c r="F75" i="18"/>
  <c r="J53" i="14" s="1"/>
  <c r="F73" i="18"/>
  <c r="J51" i="14" s="1"/>
  <c r="F71" i="18"/>
  <c r="J49" i="14" s="1"/>
  <c r="F69" i="18"/>
  <c r="J47" i="14" s="1"/>
  <c r="F67" i="18"/>
  <c r="J45" i="14" s="1"/>
  <c r="F65" i="18"/>
  <c r="J43" i="14" s="1"/>
  <c r="F63" i="18"/>
  <c r="J41" i="14" s="1"/>
  <c r="F61" i="18"/>
  <c r="J39" i="14" s="1"/>
  <c r="F59" i="18"/>
  <c r="J37" i="14" s="1"/>
  <c r="F57" i="18"/>
  <c r="J35" i="14" s="1"/>
  <c r="F55" i="18"/>
  <c r="J33" i="14" s="1"/>
  <c r="F28" i="5"/>
  <c r="F29"/>
  <c r="F30"/>
  <c r="F31"/>
  <c r="F32"/>
  <c r="F33"/>
  <c r="F34"/>
  <c r="F35"/>
  <c r="F36"/>
  <c r="F37"/>
  <c r="F38"/>
  <c r="F39"/>
  <c r="F40"/>
  <c r="F41"/>
  <c r="F42"/>
  <c r="F43"/>
  <c r="F44"/>
  <c r="F45"/>
  <c r="F46"/>
  <c r="F47"/>
  <c r="F48"/>
  <c r="F49"/>
  <c r="F50"/>
  <c r="F51"/>
  <c r="F52"/>
  <c r="F53"/>
  <c r="F54"/>
  <c r="F55"/>
  <c r="F56"/>
  <c r="F57"/>
  <c r="F58"/>
  <c r="F59"/>
  <c r="F60"/>
  <c r="F27"/>
  <c r="A27"/>
  <c r="C33" i="14" s="1"/>
  <c r="A28" i="5"/>
  <c r="C34" i="14" s="1"/>
  <c r="A29" i="5"/>
  <c r="C35" i="14" s="1"/>
  <c r="A30" i="5"/>
  <c r="C36" i="14" s="1"/>
  <c r="A31" i="5"/>
  <c r="C37" i="14" s="1"/>
  <c r="A32" i="5"/>
  <c r="C38" i="14" s="1"/>
  <c r="A33" i="5"/>
  <c r="C39" i="14" s="1"/>
  <c r="A34" i="5"/>
  <c r="C40" i="14" s="1"/>
  <c r="A35" i="5"/>
  <c r="C41" i="14" s="1"/>
  <c r="A36" i="5"/>
  <c r="C42" i="14" s="1"/>
  <c r="A37" i="5"/>
  <c r="C43" i="14" s="1"/>
  <c r="A38" i="5"/>
  <c r="C44" i="14" s="1"/>
  <c r="A39" i="5"/>
  <c r="C45" i="14" s="1"/>
  <c r="A40" i="5"/>
  <c r="C46" i="14" s="1"/>
  <c r="A41" i="5"/>
  <c r="C47" i="14" s="1"/>
  <c r="A42" i="5"/>
  <c r="C48" i="14" s="1"/>
  <c r="A43" i="5"/>
  <c r="C49" i="14" s="1"/>
  <c r="A44" i="5"/>
  <c r="C50" i="14" s="1"/>
  <c r="A45" i="5"/>
  <c r="C51" i="14" s="1"/>
  <c r="A46" i="5"/>
  <c r="C52" i="14" s="1"/>
  <c r="A47" i="5"/>
  <c r="C53" i="14" s="1"/>
  <c r="A48" i="5"/>
  <c r="C54" i="14" s="1"/>
  <c r="A49" i="5"/>
  <c r="C55" i="14" s="1"/>
  <c r="A50" i="5"/>
  <c r="C56" i="14" s="1"/>
  <c r="A51" i="5"/>
  <c r="C57" i="14" s="1"/>
  <c r="A52" i="5"/>
  <c r="C58" i="14" s="1"/>
  <c r="A53" i="5"/>
  <c r="C59" i="14" s="1"/>
  <c r="A54" i="5"/>
  <c r="C60" i="14" s="1"/>
  <c r="A55" i="5"/>
  <c r="C61" i="14" s="1"/>
  <c r="A56" i="5"/>
  <c r="C62" i="14" s="1"/>
  <c r="A57" i="5"/>
  <c r="C63" i="14" s="1"/>
  <c r="A58" i="5"/>
  <c r="C64" i="14" s="1"/>
  <c r="A59" i="5"/>
  <c r="C65" i="14" s="1"/>
  <c r="A60" i="5"/>
  <c r="C66" i="14" s="1"/>
  <c r="AA23"/>
  <c r="N33"/>
  <c r="O33"/>
  <c r="P33"/>
  <c r="Q33"/>
  <c r="R33"/>
  <c r="S33"/>
  <c r="T33"/>
  <c r="U33"/>
  <c r="V33"/>
  <c r="W33"/>
  <c r="X33"/>
  <c r="Y33"/>
  <c r="Z33"/>
  <c r="Q24"/>
  <c r="X24"/>
  <c r="T25"/>
  <c r="W25"/>
  <c r="W26"/>
  <c r="Q27"/>
  <c r="R27"/>
  <c r="Y28"/>
  <c r="V29"/>
  <c r="Y29"/>
  <c r="Q30"/>
  <c r="AA30" s="1"/>
  <c r="Q31"/>
  <c r="S31"/>
  <c r="V31"/>
  <c r="Q32"/>
  <c r="X32"/>
  <c r="AA22"/>
  <c r="Z22"/>
  <c r="Z1"/>
  <c r="P21"/>
  <c r="V20"/>
  <c r="Q20"/>
  <c r="AA20" s="1"/>
  <c r="X19"/>
  <c r="Q19"/>
  <c r="O18"/>
  <c r="AA18" s="1"/>
  <c r="W17"/>
  <c r="R17"/>
  <c r="AA24"/>
  <c r="AA25"/>
  <c r="AA26"/>
  <c r="AA27"/>
  <c r="AA28"/>
  <c r="AA29"/>
  <c r="AA31"/>
  <c r="AA32"/>
  <c r="O16"/>
  <c r="AA16" s="1"/>
  <c r="R16"/>
  <c r="O15"/>
  <c r="D32"/>
  <c r="F32"/>
  <c r="D15"/>
  <c r="D16"/>
  <c r="D17"/>
  <c r="D18"/>
  <c r="D19"/>
  <c r="D20"/>
  <c r="D21"/>
  <c r="D22"/>
  <c r="D23"/>
  <c r="D24"/>
  <c r="D25"/>
  <c r="D26"/>
  <c r="D27"/>
  <c r="D28"/>
  <c r="D29"/>
  <c r="D30"/>
  <c r="D31"/>
  <c r="F5"/>
  <c r="F6"/>
  <c r="F7"/>
  <c r="F8"/>
  <c r="F9"/>
  <c r="F10"/>
  <c r="F11"/>
  <c r="F12"/>
  <c r="F13"/>
  <c r="F14"/>
  <c r="F15"/>
  <c r="F16"/>
  <c r="F17"/>
  <c r="F18"/>
  <c r="F19"/>
  <c r="F20"/>
  <c r="F21"/>
  <c r="F22"/>
  <c r="F23"/>
  <c r="F24"/>
  <c r="F25"/>
  <c r="F26"/>
  <c r="F27"/>
  <c r="F28"/>
  <c r="F29"/>
  <c r="F30"/>
  <c r="F31"/>
  <c r="F4"/>
  <c r="C53" i="18"/>
  <c r="F53" s="1"/>
  <c r="J31" i="14" s="1"/>
  <c r="C51" i="18"/>
  <c r="G51" s="1"/>
  <c r="I29" i="14" s="1"/>
  <c r="C50" i="18"/>
  <c r="D50" s="1"/>
  <c r="AB28" i="14" s="1"/>
  <c r="C49" i="18"/>
  <c r="G49" s="1"/>
  <c r="I27" i="14" s="1"/>
  <c r="C46" i="18"/>
  <c r="G46" s="1"/>
  <c r="I24" i="14" s="1"/>
  <c r="C45" i="18"/>
  <c r="G45" s="1"/>
  <c r="I23" i="14" s="1"/>
  <c r="C44" i="18"/>
  <c r="G44" s="1"/>
  <c r="I22" i="14" s="1"/>
  <c r="C42" i="18"/>
  <c r="G42" s="1"/>
  <c r="I20" i="14" s="1"/>
  <c r="C41" i="18"/>
  <c r="G41" s="1"/>
  <c r="I19" i="14" s="1"/>
  <c r="C39" i="18"/>
  <c r="G39" s="1"/>
  <c r="I17" i="14" s="1"/>
  <c r="C38" i="18"/>
  <c r="G38" s="1"/>
  <c r="I16" i="14" s="1"/>
  <c r="F38" i="18"/>
  <c r="J16" i="14" s="1"/>
  <c r="F39" i="18"/>
  <c r="F42"/>
  <c r="J20" i="14" s="1"/>
  <c r="F44" i="18"/>
  <c r="F45"/>
  <c r="F46"/>
  <c r="F48"/>
  <c r="F49"/>
  <c r="F50"/>
  <c r="J28" i="14" s="1"/>
  <c r="F51" i="18"/>
  <c r="J29" i="14" s="1"/>
  <c r="C54" i="18"/>
  <c r="G54" s="1"/>
  <c r="I32" i="14" s="1"/>
  <c r="D53" i="18"/>
  <c r="AB31" i="14" s="1"/>
  <c r="C52" i="18"/>
  <c r="F52" s="1"/>
  <c r="J30" i="14" s="1"/>
  <c r="C48" i="18"/>
  <c r="G48" s="1"/>
  <c r="I26" i="14" s="1"/>
  <c r="C47" i="18"/>
  <c r="G47" s="1"/>
  <c r="I25" i="14" s="1"/>
  <c r="C43" i="18"/>
  <c r="D43" s="1"/>
  <c r="AB21" i="14" s="1"/>
  <c r="C40" i="18"/>
  <c r="F40" s="1"/>
  <c r="J18" i="14" s="1"/>
  <c r="D38" i="18"/>
  <c r="AB16" i="14" s="1"/>
  <c r="C37" i="18"/>
  <c r="D37" s="1"/>
  <c r="AB15" i="14" s="1"/>
  <c r="D39" i="18"/>
  <c r="AB17" i="14" s="1"/>
  <c r="D40" i="18"/>
  <c r="AB18" i="14" s="1"/>
  <c r="D41" i="18"/>
  <c r="AB19" i="14" s="1"/>
  <c r="D42" i="18"/>
  <c r="AB20" i="14" s="1"/>
  <c r="D44" i="18"/>
  <c r="AB22" i="14" s="1"/>
  <c r="D45" i="18"/>
  <c r="AB23" i="14" s="1"/>
  <c r="D46" i="18"/>
  <c r="AB24" i="14" s="1"/>
  <c r="D47" i="18"/>
  <c r="AB25" i="14" s="1"/>
  <c r="D48" i="18"/>
  <c r="AB26" i="14" s="1"/>
  <c r="D49" i="18"/>
  <c r="AB27" i="14" s="1"/>
  <c r="D51" i="18"/>
  <c r="AB29" i="14" s="1"/>
  <c r="D52" i="18"/>
  <c r="AB30" i="14" s="1"/>
  <c r="D54" i="18"/>
  <c r="AB32" i="14" s="1"/>
  <c r="A54" i="18"/>
  <c r="A55"/>
  <c r="A56"/>
  <c r="A57"/>
  <c r="A49"/>
  <c r="A50"/>
  <c r="A51"/>
  <c r="A52"/>
  <c r="A53"/>
  <c r="A37"/>
  <c r="A38"/>
  <c r="A39"/>
  <c r="A40"/>
  <c r="A41"/>
  <c r="A42"/>
  <c r="A43"/>
  <c r="A44"/>
  <c r="A45"/>
  <c r="A46"/>
  <c r="A47"/>
  <c r="A48"/>
  <c r="J17" i="14"/>
  <c r="J22"/>
  <c r="J23"/>
  <c r="J24"/>
  <c r="J26"/>
  <c r="J27"/>
  <c r="K27"/>
  <c r="K28"/>
  <c r="K29"/>
  <c r="K30"/>
  <c r="K31"/>
  <c r="K32"/>
  <c r="K15"/>
  <c r="K16"/>
  <c r="K17"/>
  <c r="K18"/>
  <c r="K19"/>
  <c r="K20"/>
  <c r="K21"/>
  <c r="K22"/>
  <c r="K23"/>
  <c r="K24"/>
  <c r="K25"/>
  <c r="K26"/>
  <c r="A9" i="5"/>
  <c r="C15" i="14" s="1"/>
  <c r="A10" i="5"/>
  <c r="C16" i="14" s="1"/>
  <c r="A11" i="5"/>
  <c r="C17" i="14" s="1"/>
  <c r="A12" i="5"/>
  <c r="C18" i="14" s="1"/>
  <c r="A13" i="5"/>
  <c r="C19" i="14" s="1"/>
  <c r="A14" i="5"/>
  <c r="C20" i="14" s="1"/>
  <c r="A15" i="5"/>
  <c r="C21" i="14" s="1"/>
  <c r="A16" i="5"/>
  <c r="C22" i="14" s="1"/>
  <c r="A17" i="5"/>
  <c r="C23" i="14" s="1"/>
  <c r="A18" i="5"/>
  <c r="C24" i="14" s="1"/>
  <c r="A19" i="5"/>
  <c r="C25" i="14" s="1"/>
  <c r="A20" i="5"/>
  <c r="C26" i="14" s="1"/>
  <c r="A21" i="5"/>
  <c r="C27" i="14" s="1"/>
  <c r="A22" i="5"/>
  <c r="C28" i="14" s="1"/>
  <c r="A23" i="5"/>
  <c r="C29" i="14" s="1"/>
  <c r="A24" i="5"/>
  <c r="C30" i="14" s="1"/>
  <c r="A25" i="5"/>
  <c r="C31" i="14" s="1"/>
  <c r="A26" i="5"/>
  <c r="C32" i="14" s="1"/>
  <c r="A33" i="1"/>
  <c r="N29" i="11"/>
  <c r="N54"/>
  <c r="N4"/>
  <c r="N40" i="15"/>
  <c r="F78" i="8" s="1"/>
  <c r="F54" i="18" l="1"/>
  <c r="J32" i="14" s="1"/>
  <c r="F47" i="18"/>
  <c r="J25" i="14" s="1"/>
  <c r="F43" i="18"/>
  <c r="J21" i="14" s="1"/>
  <c r="F41" i="18"/>
  <c r="J19" i="14" s="1"/>
  <c r="F37" i="18"/>
  <c r="J15" i="14" s="1"/>
  <c r="G52" i="18"/>
  <c r="I30" i="14" s="1"/>
  <c r="G50" i="18"/>
  <c r="I28" i="14" s="1"/>
  <c r="G40" i="18"/>
  <c r="I18" i="14" s="1"/>
  <c r="AA21"/>
  <c r="AA19"/>
  <c r="AA17"/>
  <c r="AA15"/>
  <c r="E33"/>
  <c r="G53" i="18"/>
  <c r="I31" i="14" s="1"/>
  <c r="G43" i="18"/>
  <c r="I21" i="14" s="1"/>
  <c r="G37" i="18"/>
  <c r="I15" i="14" s="1"/>
  <c r="AC29"/>
  <c r="AC25"/>
  <c r="AC30"/>
  <c r="AC26"/>
  <c r="AC22"/>
  <c r="AC18"/>
  <c r="AC21"/>
  <c r="AC17"/>
  <c r="AC31"/>
  <c r="AC27"/>
  <c r="AC23"/>
  <c r="AC19"/>
  <c r="AC15"/>
  <c r="AC32"/>
  <c r="AC28"/>
  <c r="AC24"/>
  <c r="AC20"/>
  <c r="AC16"/>
  <c r="A32" i="1"/>
  <c r="L20" i="14" l="1"/>
  <c r="M14" i="5"/>
  <c r="L28" i="14"/>
  <c r="M22" i="5"/>
  <c r="L15" i="14"/>
  <c r="M9" i="5"/>
  <c r="L23" i="14"/>
  <c r="M17" i="5"/>
  <c r="L31" i="14"/>
  <c r="M25" i="5"/>
  <c r="L21" i="14"/>
  <c r="M15" i="5"/>
  <c r="L22" i="14"/>
  <c r="M16" i="5"/>
  <c r="L30" i="14"/>
  <c r="M24" i="5"/>
  <c r="L29" i="14"/>
  <c r="M23" i="5"/>
  <c r="L16" i="14"/>
  <c r="M10" i="5"/>
  <c r="L24" i="14"/>
  <c r="M18" i="5"/>
  <c r="L32" i="14"/>
  <c r="M26" i="5"/>
  <c r="L19" i="14"/>
  <c r="M13" i="5"/>
  <c r="L27" i="14"/>
  <c r="M21" i="5"/>
  <c r="L17" i="14"/>
  <c r="M11" i="5"/>
  <c r="L18" i="14"/>
  <c r="M12" i="5"/>
  <c r="L26" i="14"/>
  <c r="M20" i="5"/>
  <c r="L25" i="14"/>
  <c r="M19" i="5"/>
  <c r="A337" i="2"/>
  <c r="A338"/>
  <c r="A303"/>
  <c r="A304"/>
  <c r="A305"/>
  <c r="A306"/>
  <c r="A307"/>
  <c r="A308"/>
  <c r="A309"/>
  <c r="A310"/>
  <c r="A311"/>
  <c r="A312"/>
  <c r="A313"/>
  <c r="A314"/>
  <c r="A315"/>
  <c r="A316"/>
  <c r="A317"/>
  <c r="A318"/>
  <c r="A319"/>
  <c r="A320"/>
  <c r="A321"/>
  <c r="A322"/>
  <c r="A323"/>
  <c r="A324"/>
  <c r="A325"/>
  <c r="A326"/>
  <c r="A327"/>
  <c r="A328"/>
  <c r="A329"/>
  <c r="A330"/>
  <c r="A331"/>
  <c r="A332"/>
  <c r="A333"/>
  <c r="A334"/>
  <c r="A335"/>
  <c r="A336"/>
  <c r="A302" l="1"/>
  <c r="A31" i="1" l="1"/>
  <c r="A29" l="1"/>
  <c r="A30"/>
  <c r="D167" i="23" l="1"/>
  <c r="D192"/>
  <c r="D142"/>
  <c r="D78"/>
  <c r="D3"/>
  <c r="D4"/>
  <c r="D5"/>
  <c r="D2"/>
  <c r="A223"/>
  <c r="A224"/>
  <c r="A225"/>
  <c r="A226"/>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298"/>
  <c r="A299"/>
  <c r="A300"/>
  <c r="A301"/>
  <c r="A302"/>
  <c r="A303"/>
  <c r="A304"/>
  <c r="A305"/>
  <c r="A306"/>
  <c r="A307"/>
  <c r="A308"/>
  <c r="A309"/>
  <c r="A310"/>
  <c r="A311"/>
  <c r="A312"/>
  <c r="A313"/>
  <c r="A314"/>
  <c r="A315"/>
  <c r="A316"/>
  <c r="A317"/>
  <c r="A318"/>
  <c r="A319"/>
  <c r="A320"/>
  <c r="A321"/>
  <c r="A322"/>
  <c r="A323"/>
  <c r="A324"/>
  <c r="A325"/>
  <c r="A326"/>
  <c r="A327"/>
  <c r="A328"/>
  <c r="A329"/>
  <c r="A330"/>
  <c r="A331"/>
  <c r="A332"/>
  <c r="A333"/>
  <c r="A334"/>
  <c r="A335"/>
  <c r="A336"/>
  <c r="A337"/>
  <c r="A338"/>
  <c r="O143" i="8"/>
  <c r="O144"/>
  <c r="O145"/>
  <c r="O146"/>
  <c r="O147"/>
  <c r="O148"/>
  <c r="O149"/>
  <c r="O150"/>
  <c r="O151"/>
  <c r="O152"/>
  <c r="O153"/>
  <c r="O154"/>
  <c r="O155"/>
  <c r="O156"/>
  <c r="O157"/>
  <c r="O158"/>
  <c r="O159"/>
  <c r="O160"/>
  <c r="O161"/>
  <c r="O162"/>
  <c r="O163"/>
  <c r="O164"/>
  <c r="O165"/>
  <c r="O166"/>
  <c r="O167"/>
  <c r="O168"/>
  <c r="O169"/>
  <c r="O170"/>
  <c r="O171"/>
  <c r="O172"/>
  <c r="O173"/>
  <c r="O174"/>
  <c r="O175"/>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217"/>
  <c r="O218"/>
  <c r="O219"/>
  <c r="O220"/>
  <c r="O221"/>
  <c r="O142"/>
  <c r="F167"/>
  <c r="F192"/>
  <c r="F142"/>
  <c r="E222"/>
  <c r="A222" i="23" s="1"/>
  <c r="B143" i="8"/>
  <c r="B144"/>
  <c r="B145"/>
  <c r="B146"/>
  <c r="B147"/>
  <c r="B148"/>
  <c r="B149"/>
  <c r="B150"/>
  <c r="B151"/>
  <c r="B152"/>
  <c r="B153"/>
  <c r="B154"/>
  <c r="B155"/>
  <c r="B156"/>
  <c r="B157"/>
  <c r="B158"/>
  <c r="B159"/>
  <c r="B160"/>
  <c r="B161"/>
  <c r="B162"/>
  <c r="B163"/>
  <c r="B164"/>
  <c r="B165"/>
  <c r="B166"/>
  <c r="B167"/>
  <c r="B168"/>
  <c r="B169"/>
  <c r="B170"/>
  <c r="B171"/>
  <c r="B172"/>
  <c r="B173"/>
  <c r="B174"/>
  <c r="B175"/>
  <c r="B176"/>
  <c r="B177"/>
  <c r="B178"/>
  <c r="B179"/>
  <c r="B180"/>
  <c r="B181"/>
  <c r="B182"/>
  <c r="B183"/>
  <c r="B184"/>
  <c r="B185"/>
  <c r="B186"/>
  <c r="B187"/>
  <c r="B188"/>
  <c r="B189"/>
  <c r="B190"/>
  <c r="B191"/>
  <c r="B192"/>
  <c r="B193"/>
  <c r="B194"/>
  <c r="B195"/>
  <c r="B196"/>
  <c r="B197"/>
  <c r="B198"/>
  <c r="B199"/>
  <c r="B200"/>
  <c r="B201"/>
  <c r="B202"/>
  <c r="B203"/>
  <c r="B204"/>
  <c r="B205"/>
  <c r="B206"/>
  <c r="B207"/>
  <c r="B208"/>
  <c r="B209"/>
  <c r="B210"/>
  <c r="B211"/>
  <c r="B212"/>
  <c r="B213"/>
  <c r="B214"/>
  <c r="B215"/>
  <c r="B216"/>
  <c r="B217"/>
  <c r="B218"/>
  <c r="B219"/>
  <c r="B220"/>
  <c r="B221"/>
  <c r="B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52"/>
  <c r="A253"/>
  <c r="A254"/>
  <c r="A255"/>
  <c r="A256"/>
  <c r="A142"/>
  <c r="A128"/>
  <c r="A129"/>
  <c r="A130"/>
  <c r="A131"/>
  <c r="A132"/>
  <c r="A133"/>
  <c r="A134"/>
  <c r="A135"/>
  <c r="A136"/>
  <c r="A137"/>
  <c r="A138"/>
  <c r="A139"/>
  <c r="A140"/>
  <c r="A141"/>
  <c r="A127"/>
  <c r="O80"/>
  <c r="O81"/>
  <c r="O82"/>
  <c r="O83"/>
  <c r="O84"/>
  <c r="O85"/>
  <c r="O86"/>
  <c r="O87"/>
  <c r="O88"/>
  <c r="O89"/>
  <c r="O90"/>
  <c r="O91"/>
  <c r="O92"/>
  <c r="O93"/>
  <c r="O94"/>
  <c r="O95"/>
  <c r="O96"/>
  <c r="O97"/>
  <c r="O98"/>
  <c r="O99"/>
  <c r="O100"/>
  <c r="O101"/>
  <c r="O102"/>
  <c r="O103"/>
  <c r="O104"/>
  <c r="O105"/>
  <c r="O106"/>
  <c r="O107"/>
  <c r="O108"/>
  <c r="O109"/>
  <c r="O110"/>
  <c r="O111"/>
  <c r="O112"/>
  <c r="O113"/>
  <c r="O114"/>
  <c r="O115"/>
  <c r="O116"/>
  <c r="O117"/>
  <c r="O118"/>
  <c r="O119"/>
  <c r="O120"/>
  <c r="O121"/>
  <c r="O122"/>
  <c r="O123"/>
  <c r="O124"/>
  <c r="O125"/>
  <c r="O126"/>
  <c r="O79"/>
  <c r="N80"/>
  <c r="N81"/>
  <c r="N82"/>
  <c r="N83"/>
  <c r="N84"/>
  <c r="N85"/>
  <c r="N86"/>
  <c r="N87"/>
  <c r="N88"/>
  <c r="N89"/>
  <c r="N90"/>
  <c r="N91"/>
  <c r="N92"/>
  <c r="N93"/>
  <c r="N94"/>
  <c r="N95"/>
  <c r="N96"/>
  <c r="N97"/>
  <c r="N98"/>
  <c r="N99"/>
  <c r="N100"/>
  <c r="N101"/>
  <c r="N102"/>
  <c r="N103"/>
  <c r="N104"/>
  <c r="N105"/>
  <c r="N106"/>
  <c r="N107"/>
  <c r="N108"/>
  <c r="N109"/>
  <c r="N110"/>
  <c r="N111"/>
  <c r="N112"/>
  <c r="N113"/>
  <c r="N114"/>
  <c r="N115"/>
  <c r="N116"/>
  <c r="N117"/>
  <c r="N118"/>
  <c r="N119"/>
  <c r="N120"/>
  <c r="N121"/>
  <c r="N122"/>
  <c r="N123"/>
  <c r="N124"/>
  <c r="N125"/>
  <c r="N126"/>
  <c r="N79"/>
  <c r="A114"/>
  <c r="A115"/>
  <c r="A116"/>
  <c r="A117"/>
  <c r="A118"/>
  <c r="A119"/>
  <c r="A120"/>
  <c r="A121"/>
  <c r="A122"/>
  <c r="A123"/>
  <c r="A124"/>
  <c r="A125"/>
  <c r="A126"/>
  <c r="A107"/>
  <c r="A108"/>
  <c r="A109"/>
  <c r="A110"/>
  <c r="A111"/>
  <c r="A112"/>
  <c r="A113"/>
  <c r="A80"/>
  <c r="A81"/>
  <c r="A82"/>
  <c r="A83"/>
  <c r="A84"/>
  <c r="A85"/>
  <c r="A86"/>
  <c r="A87"/>
  <c r="A88"/>
  <c r="A89"/>
  <c r="A90"/>
  <c r="A91"/>
  <c r="A92"/>
  <c r="A93"/>
  <c r="A94"/>
  <c r="A95"/>
  <c r="A96"/>
  <c r="A97"/>
  <c r="A98"/>
  <c r="A99"/>
  <c r="A100"/>
  <c r="A101"/>
  <c r="A102"/>
  <c r="A103"/>
  <c r="A104"/>
  <c r="A105"/>
  <c r="A106"/>
  <c r="A79"/>
  <c r="O43"/>
  <c r="O44"/>
  <c r="O45"/>
  <c r="O46"/>
  <c r="O47"/>
  <c r="O48"/>
  <c r="O49"/>
  <c r="O50"/>
  <c r="O51"/>
  <c r="O52"/>
  <c r="O53"/>
  <c r="O54"/>
  <c r="O55"/>
  <c r="O56"/>
  <c r="O57"/>
  <c r="O58"/>
  <c r="O59"/>
  <c r="O60"/>
  <c r="O61"/>
  <c r="O62"/>
  <c r="O63"/>
  <c r="O64"/>
  <c r="O65"/>
  <c r="O66"/>
  <c r="O67"/>
  <c r="O68"/>
  <c r="O69"/>
  <c r="O70"/>
  <c r="O71"/>
  <c r="O72"/>
  <c r="O73"/>
  <c r="O74"/>
  <c r="O75"/>
  <c r="O76"/>
  <c r="O77"/>
  <c r="O78"/>
  <c r="O42"/>
  <c r="N43"/>
  <c r="N44"/>
  <c r="N45"/>
  <c r="N46"/>
  <c r="N47"/>
  <c r="N48"/>
  <c r="N49"/>
  <c r="N50"/>
  <c r="N51"/>
  <c r="N52"/>
  <c r="N53"/>
  <c r="N54"/>
  <c r="N55"/>
  <c r="N56"/>
  <c r="N57"/>
  <c r="N58"/>
  <c r="N59"/>
  <c r="N60"/>
  <c r="N61"/>
  <c r="N62"/>
  <c r="N63"/>
  <c r="N64"/>
  <c r="N65"/>
  <c r="N66"/>
  <c r="N67"/>
  <c r="N68"/>
  <c r="N69"/>
  <c r="N70"/>
  <c r="N71"/>
  <c r="N72"/>
  <c r="N73"/>
  <c r="N74"/>
  <c r="N75"/>
  <c r="N76"/>
  <c r="N77"/>
  <c r="N78"/>
  <c r="N42"/>
  <c r="A43"/>
  <c r="A44"/>
  <c r="A45"/>
  <c r="A46"/>
  <c r="A47"/>
  <c r="A48"/>
  <c r="A49"/>
  <c r="A50"/>
  <c r="A51"/>
  <c r="A52"/>
  <c r="A53"/>
  <c r="A54"/>
  <c r="A55"/>
  <c r="A56"/>
  <c r="A57"/>
  <c r="A58"/>
  <c r="A59"/>
  <c r="A60"/>
  <c r="A61"/>
  <c r="A62"/>
  <c r="A63"/>
  <c r="A64"/>
  <c r="A65"/>
  <c r="A66"/>
  <c r="A67"/>
  <c r="A68"/>
  <c r="A69"/>
  <c r="A70"/>
  <c r="A71"/>
  <c r="A72"/>
  <c r="A73"/>
  <c r="A74"/>
  <c r="A75"/>
  <c r="A76"/>
  <c r="A77"/>
  <c r="A78"/>
  <c r="A42"/>
  <c r="O37"/>
  <c r="O38"/>
  <c r="O39"/>
  <c r="O40"/>
  <c r="O41"/>
  <c r="O36"/>
  <c r="O26"/>
  <c r="O27"/>
  <c r="O28"/>
  <c r="O29"/>
  <c r="O30"/>
  <c r="O31"/>
  <c r="O32"/>
  <c r="O33"/>
  <c r="O34"/>
  <c r="O35"/>
  <c r="O25"/>
  <c r="N37"/>
  <c r="N38"/>
  <c r="N39"/>
  <c r="N40"/>
  <c r="N41"/>
  <c r="N36"/>
  <c r="N26"/>
  <c r="N27"/>
  <c r="N28"/>
  <c r="N29"/>
  <c r="N30"/>
  <c r="N31"/>
  <c r="N32"/>
  <c r="N33"/>
  <c r="N34"/>
  <c r="N35"/>
  <c r="N25"/>
  <c r="A37"/>
  <c r="A38"/>
  <c r="A39"/>
  <c r="A40"/>
  <c r="A41"/>
  <c r="A36"/>
  <c r="C36" i="18"/>
  <c r="C35"/>
  <c r="C34"/>
  <c r="C33"/>
  <c r="C32"/>
  <c r="C31"/>
  <c r="C30"/>
  <c r="B26" i="8"/>
  <c r="B27"/>
  <c r="B28"/>
  <c r="B29"/>
  <c r="B30"/>
  <c r="B31"/>
  <c r="B32"/>
  <c r="B33"/>
  <c r="B34"/>
  <c r="B35"/>
  <c r="A26"/>
  <c r="A27"/>
  <c r="A28"/>
  <c r="A29"/>
  <c r="A30"/>
  <c r="A31"/>
  <c r="A32"/>
  <c r="A33"/>
  <c r="A34"/>
  <c r="A35"/>
  <c r="A25"/>
  <c r="B25"/>
  <c r="B21"/>
  <c r="B22"/>
  <c r="B23"/>
  <c r="B24"/>
  <c r="T6" i="11"/>
  <c r="U6"/>
  <c r="T7"/>
  <c r="U7"/>
  <c r="O9"/>
  <c r="P9"/>
  <c r="Q9"/>
  <c r="P14"/>
  <c r="Q14"/>
  <c r="Q4"/>
  <c r="O5"/>
  <c r="R5"/>
  <c r="S5"/>
  <c r="O6"/>
  <c r="O7"/>
  <c r="O8"/>
  <c r="T8"/>
  <c r="U8"/>
  <c r="O10"/>
  <c r="R10"/>
  <c r="S10"/>
  <c r="O11"/>
  <c r="T11"/>
  <c r="U11"/>
  <c r="O12"/>
  <c r="T12"/>
  <c r="U12"/>
  <c r="O13"/>
  <c r="T13"/>
  <c r="U13"/>
  <c r="O14"/>
  <c r="O15"/>
  <c r="R15"/>
  <c r="S15"/>
  <c r="O16"/>
  <c r="T16"/>
  <c r="U16"/>
  <c r="O17"/>
  <c r="T17"/>
  <c r="U17"/>
  <c r="O18"/>
  <c r="T18"/>
  <c r="U18"/>
  <c r="O19"/>
  <c r="P19"/>
  <c r="Q19"/>
  <c r="O20"/>
  <c r="R20"/>
  <c r="S20"/>
  <c r="O21"/>
  <c r="T21"/>
  <c r="U21"/>
  <c r="O22"/>
  <c r="T22"/>
  <c r="U22"/>
  <c r="O23"/>
  <c r="T23"/>
  <c r="U23"/>
  <c r="O24"/>
  <c r="P24"/>
  <c r="Q24"/>
  <c r="O25"/>
  <c r="R25"/>
  <c r="S25"/>
  <c r="O26"/>
  <c r="T26"/>
  <c r="U26"/>
  <c r="O27"/>
  <c r="T27"/>
  <c r="U27"/>
  <c r="O28"/>
  <c r="T28"/>
  <c r="U28"/>
  <c r="O29"/>
  <c r="P29"/>
  <c r="Q29"/>
  <c r="O30"/>
  <c r="R30"/>
  <c r="S30"/>
  <c r="O31"/>
  <c r="T31"/>
  <c r="U31"/>
  <c r="O32"/>
  <c r="T32"/>
  <c r="U32"/>
  <c r="O33"/>
  <c r="T33"/>
  <c r="U33"/>
  <c r="O34"/>
  <c r="P34"/>
  <c r="Q34"/>
  <c r="O35"/>
  <c r="R35"/>
  <c r="S35"/>
  <c r="O36"/>
  <c r="T36"/>
  <c r="U36"/>
  <c r="O37"/>
  <c r="T37"/>
  <c r="U37"/>
  <c r="O38"/>
  <c r="T38"/>
  <c r="U38"/>
  <c r="O39"/>
  <c r="P39"/>
  <c r="Q39"/>
  <c r="O40"/>
  <c r="R40"/>
  <c r="S40"/>
  <c r="O41"/>
  <c r="T41"/>
  <c r="U41"/>
  <c r="O42"/>
  <c r="T42"/>
  <c r="U42"/>
  <c r="O43"/>
  <c r="T43"/>
  <c r="U43"/>
  <c r="O44"/>
  <c r="P44"/>
  <c r="Q44"/>
  <c r="O45"/>
  <c r="R45"/>
  <c r="S45"/>
  <c r="O46"/>
  <c r="T46"/>
  <c r="U46"/>
  <c r="O47"/>
  <c r="T47"/>
  <c r="U47"/>
  <c r="O48"/>
  <c r="T48"/>
  <c r="U48"/>
  <c r="O49"/>
  <c r="P49"/>
  <c r="Q49"/>
  <c r="O50"/>
  <c r="R50"/>
  <c r="S50"/>
  <c r="O51"/>
  <c r="T51"/>
  <c r="U51"/>
  <c r="O52"/>
  <c r="T52"/>
  <c r="U52"/>
  <c r="O53"/>
  <c r="T53"/>
  <c r="U53"/>
  <c r="O54"/>
  <c r="P54"/>
  <c r="Q54"/>
  <c r="O55"/>
  <c r="R55"/>
  <c r="S55"/>
  <c r="O56"/>
  <c r="T56"/>
  <c r="U56"/>
  <c r="O57"/>
  <c r="T57"/>
  <c r="U57"/>
  <c r="O58"/>
  <c r="T58"/>
  <c r="U58"/>
  <c r="O59"/>
  <c r="P59"/>
  <c r="Q59"/>
  <c r="O60"/>
  <c r="R60"/>
  <c r="S60"/>
  <c r="O61"/>
  <c r="T61"/>
  <c r="U61"/>
  <c r="O62"/>
  <c r="T62"/>
  <c r="U62"/>
  <c r="O63"/>
  <c r="T63"/>
  <c r="U63"/>
  <c r="O64"/>
  <c r="P64"/>
  <c r="Q64"/>
  <c r="O65"/>
  <c r="R65"/>
  <c r="S65"/>
  <c r="O66"/>
  <c r="T66"/>
  <c r="U66"/>
  <c r="O67"/>
  <c r="T67"/>
  <c r="U67"/>
  <c r="O68"/>
  <c r="T68"/>
  <c r="U68"/>
  <c r="O69"/>
  <c r="P69"/>
  <c r="Q69"/>
  <c r="O70"/>
  <c r="R70"/>
  <c r="S70"/>
  <c r="O71"/>
  <c r="T71"/>
  <c r="U71"/>
  <c r="O72"/>
  <c r="T72"/>
  <c r="U72"/>
  <c r="O73"/>
  <c r="T73"/>
  <c r="U73"/>
  <c r="O74"/>
  <c r="P74"/>
  <c r="Q74"/>
  <c r="O75"/>
  <c r="R75"/>
  <c r="S75"/>
  <c r="O76"/>
  <c r="T76"/>
  <c r="U76"/>
  <c r="O77"/>
  <c r="T77"/>
  <c r="U77"/>
  <c r="O78"/>
  <c r="T78"/>
  <c r="U78"/>
  <c r="O79"/>
  <c r="P79"/>
  <c r="Q79"/>
  <c r="O80"/>
  <c r="R80"/>
  <c r="S80"/>
  <c r="O81"/>
  <c r="T81"/>
  <c r="U81"/>
  <c r="O82"/>
  <c r="T82"/>
  <c r="U82"/>
  <c r="O83"/>
  <c r="T83"/>
  <c r="U83"/>
  <c r="P4"/>
  <c r="O4"/>
  <c r="O1"/>
  <c r="A297" i="2"/>
  <c r="A298"/>
  <c r="A299"/>
  <c r="A300"/>
  <c r="A301"/>
  <c r="B297"/>
  <c r="B298"/>
  <c r="B299"/>
  <c r="B300"/>
  <c r="B301"/>
  <c r="B288"/>
  <c r="B289"/>
  <c r="B290"/>
  <c r="B291"/>
  <c r="B292"/>
  <c r="B293"/>
  <c r="B294"/>
  <c r="B295"/>
  <c r="B296"/>
  <c r="A288"/>
  <c r="A289"/>
  <c r="A290"/>
  <c r="A291"/>
  <c r="A292"/>
  <c r="A293"/>
  <c r="A294"/>
  <c r="A295"/>
  <c r="A296"/>
  <c r="B287"/>
  <c r="B240"/>
  <c r="B241"/>
  <c r="B242"/>
  <c r="B243"/>
  <c r="B244"/>
  <c r="B245"/>
  <c r="B246"/>
  <c r="B247"/>
  <c r="B248"/>
  <c r="B249"/>
  <c r="B250"/>
  <c r="B251"/>
  <c r="B252"/>
  <c r="B253"/>
  <c r="B254"/>
  <c r="B255"/>
  <c r="B256"/>
  <c r="B257"/>
  <c r="B258"/>
  <c r="B259"/>
  <c r="B260"/>
  <c r="B261"/>
  <c r="B262"/>
  <c r="B263"/>
  <c r="B264"/>
  <c r="B265"/>
  <c r="B266"/>
  <c r="B267"/>
  <c r="B268"/>
  <c r="B269"/>
  <c r="B270"/>
  <c r="B271"/>
  <c r="B272"/>
  <c r="B273"/>
  <c r="B274"/>
  <c r="B275"/>
  <c r="B276"/>
  <c r="B277"/>
  <c r="B278"/>
  <c r="B279"/>
  <c r="B280"/>
  <c r="B281"/>
  <c r="B282"/>
  <c r="B283"/>
  <c r="B284"/>
  <c r="B285"/>
  <c r="B286"/>
  <c r="B239"/>
  <c r="B233"/>
  <c r="B234"/>
  <c r="B235"/>
  <c r="B236"/>
  <c r="B237"/>
  <c r="B238"/>
  <c r="B228"/>
  <c r="B229"/>
  <c r="B230"/>
  <c r="B231"/>
  <c r="B232"/>
  <c r="B203"/>
  <c r="B204"/>
  <c r="B205"/>
  <c r="B206"/>
  <c r="B207"/>
  <c r="B208"/>
  <c r="B209"/>
  <c r="B210"/>
  <c r="B211"/>
  <c r="B212"/>
  <c r="B213"/>
  <c r="B214"/>
  <c r="B215"/>
  <c r="B216"/>
  <c r="B217"/>
  <c r="B218"/>
  <c r="B219"/>
  <c r="B220"/>
  <c r="B221"/>
  <c r="B222"/>
  <c r="B223"/>
  <c r="B224"/>
  <c r="B225"/>
  <c r="B226"/>
  <c r="B227"/>
  <c r="B202"/>
  <c r="B197"/>
  <c r="B198"/>
  <c r="B199"/>
  <c r="B200"/>
  <c r="B201"/>
  <c r="B196"/>
  <c r="B186"/>
  <c r="B187"/>
  <c r="B188"/>
  <c r="B189"/>
  <c r="B190"/>
  <c r="B191"/>
  <c r="B192"/>
  <c r="B193"/>
  <c r="B194"/>
  <c r="B195"/>
  <c r="B185"/>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177"/>
  <c r="A178"/>
  <c r="A179"/>
  <c r="A180"/>
  <c r="A181"/>
  <c r="A182"/>
  <c r="A183"/>
  <c r="A184"/>
  <c r="B163"/>
  <c r="B164"/>
  <c r="B165"/>
  <c r="B166"/>
  <c r="B167"/>
  <c r="B168"/>
  <c r="B169"/>
  <c r="B170"/>
  <c r="B171"/>
  <c r="B172"/>
  <c r="B173"/>
  <c r="B174"/>
  <c r="B175"/>
  <c r="B176"/>
  <c r="B177"/>
  <c r="B178"/>
  <c r="B179"/>
  <c r="B180"/>
  <c r="B181"/>
  <c r="B182"/>
  <c r="B183"/>
  <c r="B184"/>
  <c r="B162"/>
  <c r="A169"/>
  <c r="A170"/>
  <c r="A171"/>
  <c r="A172"/>
  <c r="A173"/>
  <c r="A174"/>
  <c r="A175"/>
  <c r="A176"/>
  <c r="A162"/>
  <c r="A163"/>
  <c r="A164"/>
  <c r="A165"/>
  <c r="A166"/>
  <c r="A167"/>
  <c r="A168"/>
  <c r="J5" i="11"/>
  <c r="N143" i="8" s="1"/>
  <c r="J6" i="11"/>
  <c r="N144" i="8" s="1"/>
  <c r="J7" i="11"/>
  <c r="N145" i="8" s="1"/>
  <c r="J8" i="11"/>
  <c r="N146" i="8" s="1"/>
  <c r="J9" i="11"/>
  <c r="N147" i="8" s="1"/>
  <c r="J10" i="11"/>
  <c r="N148" i="8" s="1"/>
  <c r="J11" i="11"/>
  <c r="N149" i="8" s="1"/>
  <c r="J12" i="11"/>
  <c r="N150" i="8" s="1"/>
  <c r="J13" i="11"/>
  <c r="N151" i="8" s="1"/>
  <c r="J14" i="11"/>
  <c r="N152" i="8" s="1"/>
  <c r="J15" i="11"/>
  <c r="N153" i="8" s="1"/>
  <c r="J16" i="11"/>
  <c r="N154" i="8" s="1"/>
  <c r="J17" i="11"/>
  <c r="N155" i="8" s="1"/>
  <c r="J18" i="11"/>
  <c r="N156" i="8" s="1"/>
  <c r="J19" i="11"/>
  <c r="N157" i="8" s="1"/>
  <c r="J20" i="11"/>
  <c r="N158" i="8" s="1"/>
  <c r="J21" i="11"/>
  <c r="N159" i="8" s="1"/>
  <c r="J22" i="11"/>
  <c r="N160" i="8" s="1"/>
  <c r="J23" i="11"/>
  <c r="N161" i="8" s="1"/>
  <c r="J24" i="11"/>
  <c r="N162" i="8" s="1"/>
  <c r="J25" i="11"/>
  <c r="N163" i="8" s="1"/>
  <c r="J26" i="11"/>
  <c r="N164" i="8" s="1"/>
  <c r="J27" i="11"/>
  <c r="N165" i="8" s="1"/>
  <c r="J28" i="11"/>
  <c r="N166" i="8" s="1"/>
  <c r="J29" i="11"/>
  <c r="N167" i="8" s="1"/>
  <c r="J30" i="11"/>
  <c r="N168" i="8" s="1"/>
  <c r="J31" i="11"/>
  <c r="N169" i="8" s="1"/>
  <c r="J32" i="11"/>
  <c r="N170" i="8" s="1"/>
  <c r="J33" i="11"/>
  <c r="N171" i="8" s="1"/>
  <c r="J34" i="11"/>
  <c r="N172" i="8" s="1"/>
  <c r="J35" i="11"/>
  <c r="N173" i="8" s="1"/>
  <c r="J36" i="11"/>
  <c r="N174" i="8" s="1"/>
  <c r="J37" i="11"/>
  <c r="N175" i="8" s="1"/>
  <c r="J38" i="11"/>
  <c r="N176" i="8" s="1"/>
  <c r="J39" i="11"/>
  <c r="N177" i="8" s="1"/>
  <c r="J40" i="11"/>
  <c r="N178" i="8" s="1"/>
  <c r="J41" i="11"/>
  <c r="N179" i="8" s="1"/>
  <c r="J42" i="11"/>
  <c r="N180" i="8" s="1"/>
  <c r="J43" i="11"/>
  <c r="N181" i="8" s="1"/>
  <c r="J44" i="11"/>
  <c r="N182" i="8" s="1"/>
  <c r="J45" i="11"/>
  <c r="N183" i="8" s="1"/>
  <c r="J46" i="11"/>
  <c r="N184" i="8" s="1"/>
  <c r="J47" i="11"/>
  <c r="N185" i="8" s="1"/>
  <c r="J48" i="11"/>
  <c r="N186" i="8" s="1"/>
  <c r="J49" i="11"/>
  <c r="N187" i="8" s="1"/>
  <c r="J50" i="11"/>
  <c r="N188" i="8" s="1"/>
  <c r="J51" i="11"/>
  <c r="N189" i="8" s="1"/>
  <c r="J52" i="11"/>
  <c r="N190" i="8" s="1"/>
  <c r="J53" i="11"/>
  <c r="N191" i="8" s="1"/>
  <c r="J54" i="11"/>
  <c r="N192" i="8" s="1"/>
  <c r="J55" i="11"/>
  <c r="N193" i="8" s="1"/>
  <c r="J56" i="11"/>
  <c r="N194" i="8" s="1"/>
  <c r="J57" i="11"/>
  <c r="N195" i="8" s="1"/>
  <c r="J58" i="11"/>
  <c r="N196" i="8" s="1"/>
  <c r="J59" i="11"/>
  <c r="N197" i="8" s="1"/>
  <c r="J60" i="11"/>
  <c r="N198" i="8" s="1"/>
  <c r="J61" i="11"/>
  <c r="N199" i="8" s="1"/>
  <c r="J62" i="11"/>
  <c r="N200" i="8" s="1"/>
  <c r="J63" i="11"/>
  <c r="N201" i="8" s="1"/>
  <c r="J64" i="11"/>
  <c r="N202" i="8" s="1"/>
  <c r="J65" i="11"/>
  <c r="N203" i="8" s="1"/>
  <c r="J66" i="11"/>
  <c r="N204" i="8" s="1"/>
  <c r="J67" i="11"/>
  <c r="N205" i="8" s="1"/>
  <c r="J68" i="11"/>
  <c r="N206" i="8" s="1"/>
  <c r="J69" i="11"/>
  <c r="N207" i="8" s="1"/>
  <c r="J70" i="11"/>
  <c r="N208" i="8" s="1"/>
  <c r="J71" i="11"/>
  <c r="N209" i="8" s="1"/>
  <c r="J72" i="11"/>
  <c r="N210" i="8" s="1"/>
  <c r="J73" i="11"/>
  <c r="N211" i="8" s="1"/>
  <c r="J74" i="11"/>
  <c r="N212" i="8" s="1"/>
  <c r="J75" i="11"/>
  <c r="N213" i="8" s="1"/>
  <c r="J76" i="11"/>
  <c r="N214" i="8" s="1"/>
  <c r="J77" i="11"/>
  <c r="N215" i="8" s="1"/>
  <c r="J78" i="11"/>
  <c r="N216" i="8" s="1"/>
  <c r="J79" i="11"/>
  <c r="N217" i="8" s="1"/>
  <c r="J80" i="11"/>
  <c r="N218" i="8" s="1"/>
  <c r="J81" i="11"/>
  <c r="N219" i="8" s="1"/>
  <c r="J82" i="11"/>
  <c r="N220" i="8" s="1"/>
  <c r="J83" i="11"/>
  <c r="N221" i="8" s="1"/>
  <c r="J4" i="11"/>
  <c r="N142" i="8" s="1"/>
  <c r="H5" i="11"/>
  <c r="L143" i="8" s="1"/>
  <c r="H6" i="11"/>
  <c r="L144" i="8" s="1"/>
  <c r="H7" i="11"/>
  <c r="L145" i="8" s="1"/>
  <c r="H8" i="11"/>
  <c r="L146" i="8" s="1"/>
  <c r="H9" i="11"/>
  <c r="L147" i="8" s="1"/>
  <c r="H10" i="11"/>
  <c r="L148" i="8" s="1"/>
  <c r="H11" i="11"/>
  <c r="L149" i="8" s="1"/>
  <c r="H12" i="11"/>
  <c r="L150" i="8" s="1"/>
  <c r="H13" i="11"/>
  <c r="L151" i="8" s="1"/>
  <c r="H14" i="11"/>
  <c r="L152" i="8" s="1"/>
  <c r="H15" i="11"/>
  <c r="L153" i="8" s="1"/>
  <c r="H16" i="11"/>
  <c r="L154" i="8" s="1"/>
  <c r="H17" i="11"/>
  <c r="L155" i="8" s="1"/>
  <c r="H18" i="11"/>
  <c r="L156" i="8" s="1"/>
  <c r="H19" i="11"/>
  <c r="L157" i="8" s="1"/>
  <c r="H20" i="11"/>
  <c r="L158" i="8" s="1"/>
  <c r="H21" i="11"/>
  <c r="L159" i="8" s="1"/>
  <c r="H22" i="11"/>
  <c r="L160" i="8" s="1"/>
  <c r="H23" i="11"/>
  <c r="L161" i="8" s="1"/>
  <c r="H24" i="11"/>
  <c r="L162" i="8" s="1"/>
  <c r="H25" i="11"/>
  <c r="L163" i="8" s="1"/>
  <c r="H26" i="11"/>
  <c r="L164" i="8" s="1"/>
  <c r="H27" i="11"/>
  <c r="L165" i="8" s="1"/>
  <c r="H28" i="11"/>
  <c r="L166" i="8" s="1"/>
  <c r="H29" i="11"/>
  <c r="L167" i="8" s="1"/>
  <c r="H30" i="11"/>
  <c r="L168" i="8" s="1"/>
  <c r="H31" i="11"/>
  <c r="L169" i="8" s="1"/>
  <c r="H32" i="11"/>
  <c r="L170" i="8" s="1"/>
  <c r="H33" i="11"/>
  <c r="L171" i="8" s="1"/>
  <c r="H34" i="11"/>
  <c r="L172" i="8" s="1"/>
  <c r="H35" i="11"/>
  <c r="L173" i="8" s="1"/>
  <c r="H36" i="11"/>
  <c r="L174" i="8" s="1"/>
  <c r="H37" i="11"/>
  <c r="L175" i="8" s="1"/>
  <c r="H38" i="11"/>
  <c r="L176" i="8" s="1"/>
  <c r="H39" i="11"/>
  <c r="L177" i="8" s="1"/>
  <c r="H40" i="11"/>
  <c r="L178" i="8" s="1"/>
  <c r="H41" i="11"/>
  <c r="L179" i="8" s="1"/>
  <c r="H42" i="11"/>
  <c r="L180" i="8" s="1"/>
  <c r="H43" i="11"/>
  <c r="L181" i="8" s="1"/>
  <c r="H44" i="11"/>
  <c r="L182" i="8" s="1"/>
  <c r="H45" i="11"/>
  <c r="L183" i="8" s="1"/>
  <c r="H46" i="11"/>
  <c r="L184" i="8" s="1"/>
  <c r="H47" i="11"/>
  <c r="L185" i="8" s="1"/>
  <c r="H48" i="11"/>
  <c r="L186" i="8" s="1"/>
  <c r="H49" i="11"/>
  <c r="L187" i="8" s="1"/>
  <c r="H50" i="11"/>
  <c r="L188" i="8" s="1"/>
  <c r="H51" i="11"/>
  <c r="L189" i="8" s="1"/>
  <c r="H52" i="11"/>
  <c r="L190" i="8" s="1"/>
  <c r="H53" i="11"/>
  <c r="L191" i="8" s="1"/>
  <c r="H54" i="11"/>
  <c r="L192" i="8" s="1"/>
  <c r="H55" i="11"/>
  <c r="L193" i="8" s="1"/>
  <c r="H56" i="11"/>
  <c r="L194" i="8" s="1"/>
  <c r="H57" i="11"/>
  <c r="L195" i="8" s="1"/>
  <c r="H58" i="11"/>
  <c r="L196" i="8" s="1"/>
  <c r="H59" i="11"/>
  <c r="L197" i="8" s="1"/>
  <c r="H60" i="11"/>
  <c r="L198" i="8" s="1"/>
  <c r="H61" i="11"/>
  <c r="L199" i="8" s="1"/>
  <c r="H62" i="11"/>
  <c r="L200" i="8" s="1"/>
  <c r="H63" i="11"/>
  <c r="L201" i="8" s="1"/>
  <c r="H64" i="11"/>
  <c r="L202" i="8" s="1"/>
  <c r="H65" i="11"/>
  <c r="L203" i="8" s="1"/>
  <c r="H66" i="11"/>
  <c r="L204" i="8" s="1"/>
  <c r="H67" i="11"/>
  <c r="L205" i="8" s="1"/>
  <c r="H68" i="11"/>
  <c r="L206" i="8" s="1"/>
  <c r="H69" i="11"/>
  <c r="L207" i="8" s="1"/>
  <c r="H70" i="11"/>
  <c r="L208" i="8" s="1"/>
  <c r="H71" i="11"/>
  <c r="L209" i="8" s="1"/>
  <c r="H72" i="11"/>
  <c r="L210" i="8" s="1"/>
  <c r="H73" i="11"/>
  <c r="L211" i="8" s="1"/>
  <c r="H74" i="11"/>
  <c r="L212" i="8" s="1"/>
  <c r="H75" i="11"/>
  <c r="L213" i="8" s="1"/>
  <c r="H76" i="11"/>
  <c r="L214" i="8" s="1"/>
  <c r="H77" i="11"/>
  <c r="L215" i="8" s="1"/>
  <c r="H78" i="11"/>
  <c r="L216" i="8" s="1"/>
  <c r="H79" i="11"/>
  <c r="L217" i="8" s="1"/>
  <c r="H80" i="11"/>
  <c r="L218" i="8" s="1"/>
  <c r="H81" i="11"/>
  <c r="L219" i="8" s="1"/>
  <c r="H82" i="11"/>
  <c r="L220" i="8" s="1"/>
  <c r="H83" i="11"/>
  <c r="L221" i="8" s="1"/>
  <c r="H4" i="11"/>
  <c r="L142" i="8" s="1"/>
  <c r="D5" i="11"/>
  <c r="D143" i="8" s="1"/>
  <c r="D6" i="11"/>
  <c r="D144" i="8" s="1"/>
  <c r="D7" i="11"/>
  <c r="D145" i="8" s="1"/>
  <c r="D8" i="11"/>
  <c r="D146" i="8" s="1"/>
  <c r="D9" i="11"/>
  <c r="D147" i="8" s="1"/>
  <c r="D10" i="11"/>
  <c r="D148" i="8" s="1"/>
  <c r="D11" i="11"/>
  <c r="D149" i="8" s="1"/>
  <c r="D12" i="11"/>
  <c r="D150" i="8" s="1"/>
  <c r="D13" i="11"/>
  <c r="D151" i="8" s="1"/>
  <c r="D14" i="11"/>
  <c r="D152" i="8" s="1"/>
  <c r="D15" i="11"/>
  <c r="D153" i="8" s="1"/>
  <c r="D16" i="11"/>
  <c r="D154" i="8" s="1"/>
  <c r="D17" i="11"/>
  <c r="D155" i="8" s="1"/>
  <c r="D18" i="11"/>
  <c r="D156" i="8" s="1"/>
  <c r="D19" i="11"/>
  <c r="D157" i="8" s="1"/>
  <c r="D20" i="11"/>
  <c r="D158" i="8" s="1"/>
  <c r="D21" i="11"/>
  <c r="D159" i="8" s="1"/>
  <c r="D22" i="11"/>
  <c r="D160" i="8" s="1"/>
  <c r="D23" i="11"/>
  <c r="D161" i="8" s="1"/>
  <c r="D24" i="11"/>
  <c r="D162" i="8" s="1"/>
  <c r="D25" i="11"/>
  <c r="D163" i="8" s="1"/>
  <c r="D26" i="11"/>
  <c r="D164" i="8" s="1"/>
  <c r="D27" i="11"/>
  <c r="D165" i="8" s="1"/>
  <c r="D28" i="11"/>
  <c r="D166" i="8" s="1"/>
  <c r="D29" i="11"/>
  <c r="D167" i="8" s="1"/>
  <c r="D30" i="11"/>
  <c r="D168" i="8" s="1"/>
  <c r="D31" i="11"/>
  <c r="D169" i="8" s="1"/>
  <c r="D32" i="11"/>
  <c r="D170" i="8" s="1"/>
  <c r="D33" i="11"/>
  <c r="D171" i="8" s="1"/>
  <c r="D34" i="11"/>
  <c r="D172" i="8" s="1"/>
  <c r="D35" i="11"/>
  <c r="D173" i="8" s="1"/>
  <c r="D36" i="11"/>
  <c r="D174" i="8" s="1"/>
  <c r="D37" i="11"/>
  <c r="D175" i="8" s="1"/>
  <c r="D38" i="11"/>
  <c r="D176" i="8" s="1"/>
  <c r="D39" i="11"/>
  <c r="D177" i="8" s="1"/>
  <c r="D40" i="11"/>
  <c r="D178" i="8" s="1"/>
  <c r="D41" i="11"/>
  <c r="D179" i="8" s="1"/>
  <c r="D42" i="11"/>
  <c r="D180" i="8" s="1"/>
  <c r="D43" i="11"/>
  <c r="D181" i="8" s="1"/>
  <c r="D44" i="11"/>
  <c r="D182" i="8" s="1"/>
  <c r="D45" i="11"/>
  <c r="D183" i="8" s="1"/>
  <c r="D46" i="11"/>
  <c r="D184" i="8" s="1"/>
  <c r="D47" i="11"/>
  <c r="D185" i="8" s="1"/>
  <c r="D48" i="11"/>
  <c r="D186" i="8" s="1"/>
  <c r="D49" i="11"/>
  <c r="D187" i="8" s="1"/>
  <c r="D50" i="11"/>
  <c r="D188" i="8" s="1"/>
  <c r="D51" i="11"/>
  <c r="D189" i="8" s="1"/>
  <c r="D52" i="11"/>
  <c r="D190" i="8" s="1"/>
  <c r="D53" i="11"/>
  <c r="D191" i="8" s="1"/>
  <c r="D54" i="11"/>
  <c r="D192" i="8" s="1"/>
  <c r="D55" i="11"/>
  <c r="D193" i="8" s="1"/>
  <c r="D56" i="11"/>
  <c r="D194" i="8" s="1"/>
  <c r="D57" i="11"/>
  <c r="D195" i="8" s="1"/>
  <c r="D58" i="11"/>
  <c r="D196" i="8" s="1"/>
  <c r="D59" i="11"/>
  <c r="D197" i="8" s="1"/>
  <c r="D60" i="11"/>
  <c r="D198" i="8" s="1"/>
  <c r="D61" i="11"/>
  <c r="D199" i="8" s="1"/>
  <c r="D62" i="11"/>
  <c r="D200" i="8" s="1"/>
  <c r="D63" i="11"/>
  <c r="D201" i="8" s="1"/>
  <c r="D64" i="11"/>
  <c r="D202" i="8" s="1"/>
  <c r="D65" i="11"/>
  <c r="D203" i="8" s="1"/>
  <c r="D66" i="11"/>
  <c r="D204" i="8" s="1"/>
  <c r="D67" i="11"/>
  <c r="D205" i="8" s="1"/>
  <c r="D68" i="11"/>
  <c r="D206" i="8" s="1"/>
  <c r="D69" i="11"/>
  <c r="D207" i="8" s="1"/>
  <c r="D70" i="11"/>
  <c r="D208" i="8" s="1"/>
  <c r="D71" i="11"/>
  <c r="D209" i="8" s="1"/>
  <c r="D72" i="11"/>
  <c r="D210" i="8" s="1"/>
  <c r="D73" i="11"/>
  <c r="D211" i="8" s="1"/>
  <c r="D74" i="11"/>
  <c r="D212" i="8" s="1"/>
  <c r="D75" i="11"/>
  <c r="D213" i="8" s="1"/>
  <c r="D76" i="11"/>
  <c r="D214" i="8" s="1"/>
  <c r="D77" i="11"/>
  <c r="D215" i="8" s="1"/>
  <c r="D78" i="11"/>
  <c r="D216" i="8" s="1"/>
  <c r="D79" i="11"/>
  <c r="D217" i="8" s="1"/>
  <c r="D80" i="11"/>
  <c r="D218" i="8" s="1"/>
  <c r="D81" i="11"/>
  <c r="D219" i="8" s="1"/>
  <c r="D82" i="11"/>
  <c r="D220" i="8" s="1"/>
  <c r="D83" i="11"/>
  <c r="D221" i="8" s="1"/>
  <c r="D4" i="11"/>
  <c r="D142" i="8" s="1"/>
  <c r="E83" i="2"/>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82"/>
  <c r="B83"/>
  <c r="B84"/>
  <c r="B85"/>
  <c r="B86"/>
  <c r="B87"/>
  <c r="B88"/>
  <c r="B89"/>
  <c r="B90"/>
  <c r="B91"/>
  <c r="B92"/>
  <c r="B93"/>
  <c r="B94"/>
  <c r="B95"/>
  <c r="B96"/>
  <c r="B97"/>
  <c r="B98"/>
  <c r="B99"/>
  <c r="B100"/>
  <c r="B101"/>
  <c r="B102"/>
  <c r="B103"/>
  <c r="B104"/>
  <c r="B105"/>
  <c r="B106"/>
  <c r="B107"/>
  <c r="B108"/>
  <c r="B109"/>
  <c r="B110"/>
  <c r="B111"/>
  <c r="B112"/>
  <c r="B113"/>
  <c r="B114"/>
  <c r="B115"/>
  <c r="B116"/>
  <c r="B117"/>
  <c r="B118"/>
  <c r="B119"/>
  <c r="B120"/>
  <c r="B121"/>
  <c r="B122"/>
  <c r="B123"/>
  <c r="B124"/>
  <c r="B125"/>
  <c r="B126"/>
  <c r="B127"/>
  <c r="B128"/>
  <c r="B129"/>
  <c r="B130"/>
  <c r="B131"/>
  <c r="B132"/>
  <c r="B133"/>
  <c r="B134"/>
  <c r="B135"/>
  <c r="B136"/>
  <c r="B137"/>
  <c r="B138"/>
  <c r="B139"/>
  <c r="B140"/>
  <c r="B141"/>
  <c r="B142"/>
  <c r="B143"/>
  <c r="B144"/>
  <c r="B145"/>
  <c r="B146"/>
  <c r="B147"/>
  <c r="B148"/>
  <c r="B149"/>
  <c r="B150"/>
  <c r="B151"/>
  <c r="B152"/>
  <c r="B153"/>
  <c r="B154"/>
  <c r="B155"/>
  <c r="B156"/>
  <c r="B157"/>
  <c r="B158"/>
  <c r="B159"/>
  <c r="B160"/>
  <c r="B161"/>
  <c r="B82"/>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85"/>
  <c r="A86"/>
  <c r="A87"/>
  <c r="A88"/>
  <c r="A89"/>
  <c r="A90"/>
  <c r="A91"/>
  <c r="A92"/>
  <c r="A93"/>
  <c r="A94"/>
  <c r="A82"/>
  <c r="A83"/>
  <c r="A84"/>
  <c r="AE1" i="11"/>
  <c r="AD1"/>
  <c r="AC1"/>
  <c r="AB1"/>
  <c r="U1"/>
  <c r="S1"/>
  <c r="V1"/>
  <c r="R1"/>
  <c r="T1"/>
  <c r="Q1"/>
  <c r="P1"/>
  <c r="C78" i="24"/>
  <c r="F78" s="1"/>
  <c r="L80" i="11" s="1"/>
  <c r="M218" i="8" s="1"/>
  <c r="B218" i="23" s="1"/>
  <c r="C79" i="24"/>
  <c r="F79" s="1"/>
  <c r="L81" i="11" s="1"/>
  <c r="M219" i="8" s="1"/>
  <c r="B219" i="23" s="1"/>
  <c r="C80" i="24"/>
  <c r="F80" s="1"/>
  <c r="L82" i="11" s="1"/>
  <c r="M220" i="8" s="1"/>
  <c r="B220" i="23" s="1"/>
  <c r="C81" i="24"/>
  <c r="F81" s="1"/>
  <c r="L83" i="11" s="1"/>
  <c r="M221" i="8" s="1"/>
  <c r="B221" i="23" s="1"/>
  <c r="C77" i="24"/>
  <c r="F77" s="1"/>
  <c r="L79" i="11" s="1"/>
  <c r="M217" i="8" s="1"/>
  <c r="B217" i="23" s="1"/>
  <c r="C73" i="24"/>
  <c r="G73" s="1"/>
  <c r="K75" i="11" s="1"/>
  <c r="K213" i="8" s="1"/>
  <c r="C213" i="23" s="1"/>
  <c r="C74" i="24"/>
  <c r="G74" s="1"/>
  <c r="K76" i="11" s="1"/>
  <c r="K214" i="8" s="1"/>
  <c r="C214" i="23" s="1"/>
  <c r="C75" i="24"/>
  <c r="F75" s="1"/>
  <c r="L77" i="11" s="1"/>
  <c r="M215" i="8" s="1"/>
  <c r="B215" i="23" s="1"/>
  <c r="C76" i="24"/>
  <c r="D76" s="1"/>
  <c r="AC78" i="11" s="1"/>
  <c r="C72" i="24"/>
  <c r="F72" s="1"/>
  <c r="L74" i="11" s="1"/>
  <c r="M212" i="8" s="1"/>
  <c r="B212" i="23" s="1"/>
  <c r="C68" i="24"/>
  <c r="D68" s="1"/>
  <c r="AC70" i="11" s="1"/>
  <c r="C69" i="24"/>
  <c r="F69" s="1"/>
  <c r="L71" i="11" s="1"/>
  <c r="M209" i="8" s="1"/>
  <c r="B209" i="23" s="1"/>
  <c r="C70" i="24"/>
  <c r="G70" s="1"/>
  <c r="K72" i="11" s="1"/>
  <c r="K210" i="8" s="1"/>
  <c r="C210" i="23" s="1"/>
  <c r="C71" i="24"/>
  <c r="G71" s="1"/>
  <c r="K73" i="11" s="1"/>
  <c r="K211" i="8" s="1"/>
  <c r="C211" i="23" s="1"/>
  <c r="C67" i="24"/>
  <c r="F67" s="1"/>
  <c r="L69" i="11" s="1"/>
  <c r="M207" i="8" s="1"/>
  <c r="B207" i="23" s="1"/>
  <c r="C63" i="24"/>
  <c r="F63" s="1"/>
  <c r="L65" i="11" s="1"/>
  <c r="M203" i="8" s="1"/>
  <c r="B203" i="23" s="1"/>
  <c r="C64" i="24"/>
  <c r="C65"/>
  <c r="F65" s="1"/>
  <c r="L67" i="11" s="1"/>
  <c r="M205" i="8" s="1"/>
  <c r="B205" i="23" s="1"/>
  <c r="C66" i="24"/>
  <c r="D66" s="1"/>
  <c r="AC68" i="11" s="1"/>
  <c r="C62" i="24"/>
  <c r="F62" s="1"/>
  <c r="L64" i="11" s="1"/>
  <c r="M202" i="8" s="1"/>
  <c r="B202" i="23" s="1"/>
  <c r="C58" i="24"/>
  <c r="D58" s="1"/>
  <c r="AC60" i="11" s="1"/>
  <c r="C59" i="24"/>
  <c r="F59" s="1"/>
  <c r="L61" i="11" s="1"/>
  <c r="M199" i="8" s="1"/>
  <c r="B199" i="23" s="1"/>
  <c r="C60" i="24"/>
  <c r="F60" s="1"/>
  <c r="L62" i="11" s="1"/>
  <c r="M200" i="8" s="1"/>
  <c r="B200" i="23" s="1"/>
  <c r="C61" i="24"/>
  <c r="F61" s="1"/>
  <c r="L63" i="11" s="1"/>
  <c r="M201" i="8" s="1"/>
  <c r="B201" i="23" s="1"/>
  <c r="C57" i="24"/>
  <c r="F57" s="1"/>
  <c r="L59" i="11" s="1"/>
  <c r="M197" i="8" s="1"/>
  <c r="B197" i="23" s="1"/>
  <c r="C53" i="24"/>
  <c r="F53" s="1"/>
  <c r="L55" i="11" s="1"/>
  <c r="M193" i="8" s="1"/>
  <c r="B193" i="23" s="1"/>
  <c r="C54" i="24"/>
  <c r="F54" s="1"/>
  <c r="L56" i="11" s="1"/>
  <c r="M194" i="8" s="1"/>
  <c r="B194" i="23" s="1"/>
  <c r="C55" i="24"/>
  <c r="C56"/>
  <c r="G56" s="1"/>
  <c r="K58" i="11" s="1"/>
  <c r="K196" i="8" s="1"/>
  <c r="C196" i="23" s="1"/>
  <c r="C52" i="24"/>
  <c r="F52" s="1"/>
  <c r="L54" i="11" s="1"/>
  <c r="M192" i="8" s="1"/>
  <c r="B192" i="23" s="1"/>
  <c r="C48" i="24"/>
  <c r="G48" s="1"/>
  <c r="K50" i="11" s="1"/>
  <c r="K188" i="8" s="1"/>
  <c r="C188" i="23" s="1"/>
  <c r="C49" i="24"/>
  <c r="F49" s="1"/>
  <c r="L51" i="11" s="1"/>
  <c r="M189" i="8" s="1"/>
  <c r="B189" i="23" s="1"/>
  <c r="C50" i="24"/>
  <c r="D50" s="1"/>
  <c r="AC52" i="11" s="1"/>
  <c r="C51" i="24"/>
  <c r="F51" s="1"/>
  <c r="L53" i="11" s="1"/>
  <c r="M191" i="8" s="1"/>
  <c r="B191" i="23" s="1"/>
  <c r="C47" i="24"/>
  <c r="F47" s="1"/>
  <c r="L49" i="11" s="1"/>
  <c r="M187" i="8" s="1"/>
  <c r="B187" i="23" s="1"/>
  <c r="C43" i="24"/>
  <c r="F43" s="1"/>
  <c r="L45" i="11" s="1"/>
  <c r="M183" i="8" s="1"/>
  <c r="B183" i="23" s="1"/>
  <c r="C44" i="24"/>
  <c r="F44" s="1"/>
  <c r="L46" i="11" s="1"/>
  <c r="M184" i="8" s="1"/>
  <c r="B184" i="23" s="1"/>
  <c r="C45" i="24"/>
  <c r="F45" s="1"/>
  <c r="L47" i="11" s="1"/>
  <c r="M185" i="8" s="1"/>
  <c r="B185" i="23" s="1"/>
  <c r="C46" i="24"/>
  <c r="G46" s="1"/>
  <c r="K48" i="11" s="1"/>
  <c r="K186" i="8" s="1"/>
  <c r="C186" i="23" s="1"/>
  <c r="C42" i="24"/>
  <c r="F42" s="1"/>
  <c r="L44" i="11" s="1"/>
  <c r="M182" i="8" s="1"/>
  <c r="B182" i="23" s="1"/>
  <c r="C40" i="24"/>
  <c r="F40" s="1"/>
  <c r="L42" i="11" s="1"/>
  <c r="M180" i="8" s="1"/>
  <c r="B180" i="23" s="1"/>
  <c r="C41" i="24"/>
  <c r="F41" s="1"/>
  <c r="L43" i="11" s="1"/>
  <c r="M181" i="8" s="1"/>
  <c r="B181" i="23" s="1"/>
  <c r="C39" i="24"/>
  <c r="C38"/>
  <c r="F38" s="1"/>
  <c r="L40" i="11" s="1"/>
  <c r="M178" i="8" s="1"/>
  <c r="B178" i="23" s="1"/>
  <c r="C37" i="24"/>
  <c r="F37" s="1"/>
  <c r="L39" i="11" s="1"/>
  <c r="M177" i="8" s="1"/>
  <c r="B177" i="23" s="1"/>
  <c r="C36" i="24"/>
  <c r="F36" s="1"/>
  <c r="L38" i="11" s="1"/>
  <c r="M176" i="8" s="1"/>
  <c r="B176" i="23" s="1"/>
  <c r="C35" i="24"/>
  <c r="F35" s="1"/>
  <c r="L37" i="11" s="1"/>
  <c r="M175" i="8" s="1"/>
  <c r="B175" i="23" s="1"/>
  <c r="C34" i="24"/>
  <c r="G34" s="1"/>
  <c r="K36" i="11" s="1"/>
  <c r="K174" i="8" s="1"/>
  <c r="C174" i="23" s="1"/>
  <c r="C33" i="24"/>
  <c r="F33" s="1"/>
  <c r="L35" i="11" s="1"/>
  <c r="M173" i="8" s="1"/>
  <c r="B173" i="23" s="1"/>
  <c r="C32" i="24"/>
  <c r="F32" s="1"/>
  <c r="L34" i="11" s="1"/>
  <c r="M172" i="8" s="1"/>
  <c r="B172" i="23" s="1"/>
  <c r="C31" i="24"/>
  <c r="F31" s="1"/>
  <c r="L33" i="11" s="1"/>
  <c r="M171" i="8" s="1"/>
  <c r="B171" i="23" s="1"/>
  <c r="C30" i="24"/>
  <c r="F30" s="1"/>
  <c r="L32" i="11" s="1"/>
  <c r="M170" i="8" s="1"/>
  <c r="B170" i="23" s="1"/>
  <c r="C29" i="24"/>
  <c r="F29" s="1"/>
  <c r="L31" i="11" s="1"/>
  <c r="M169" i="8" s="1"/>
  <c r="B169" i="23" s="1"/>
  <c r="C28" i="24"/>
  <c r="F28" s="1"/>
  <c r="L30" i="11" s="1"/>
  <c r="M168" i="8" s="1"/>
  <c r="B168" i="23" s="1"/>
  <c r="C27" i="24"/>
  <c r="F27" s="1"/>
  <c r="L29" i="11" s="1"/>
  <c r="M167" i="8" s="1"/>
  <c r="B167" i="23" s="1"/>
  <c r="C26" i="24"/>
  <c r="F26" s="1"/>
  <c r="L28" i="11" s="1"/>
  <c r="M166" i="8" s="1"/>
  <c r="B166" i="23" s="1"/>
  <c r="C25" i="24"/>
  <c r="F25" s="1"/>
  <c r="L27" i="11" s="1"/>
  <c r="M165" i="8" s="1"/>
  <c r="B165" i="23" s="1"/>
  <c r="C24" i="24"/>
  <c r="F24" s="1"/>
  <c r="L26" i="11" s="1"/>
  <c r="M164" i="8" s="1"/>
  <c r="B164" i="23" s="1"/>
  <c r="C23" i="24"/>
  <c r="C22"/>
  <c r="C21"/>
  <c r="F21" s="1"/>
  <c r="L23" i="11" s="1"/>
  <c r="M161" i="8" s="1"/>
  <c r="B161" i="23" s="1"/>
  <c r="C20" i="24"/>
  <c r="F20" s="1"/>
  <c r="L22" i="11" s="1"/>
  <c r="M160" i="8" s="1"/>
  <c r="B160" i="23" s="1"/>
  <c r="C19" i="24"/>
  <c r="F19" s="1"/>
  <c r="L21" i="11" s="1"/>
  <c r="M159" i="8" s="1"/>
  <c r="B159" i="23" s="1"/>
  <c r="C18" i="24"/>
  <c r="G18" s="1"/>
  <c r="K20" i="11" s="1"/>
  <c r="K158" i="8" s="1"/>
  <c r="C158" i="23" s="1"/>
  <c r="C17" i="24"/>
  <c r="F17" s="1"/>
  <c r="L19" i="11" s="1"/>
  <c r="M157" i="8" s="1"/>
  <c r="B157" i="23" s="1"/>
  <c r="C16" i="24"/>
  <c r="F16" s="1"/>
  <c r="L18" i="11" s="1"/>
  <c r="M156" i="8" s="1"/>
  <c r="B156" i="23" s="1"/>
  <c r="C15" i="24"/>
  <c r="F15" s="1"/>
  <c r="L17" i="11" s="1"/>
  <c r="M155" i="8" s="1"/>
  <c r="B155" i="23" s="1"/>
  <c r="C14" i="24"/>
  <c r="C13"/>
  <c r="F13" s="1"/>
  <c r="L15" i="11" s="1"/>
  <c r="M153" i="8" s="1"/>
  <c r="B153" i="23" s="1"/>
  <c r="C12" i="24"/>
  <c r="F12" s="1"/>
  <c r="L14" i="11" s="1"/>
  <c r="M152" i="8" s="1"/>
  <c r="B152" i="23" s="1"/>
  <c r="C11" i="24"/>
  <c r="D11" s="1"/>
  <c r="AC13" i="11" s="1"/>
  <c r="C10" i="24"/>
  <c r="F10" s="1"/>
  <c r="L12" i="11" s="1"/>
  <c r="M150" i="8" s="1"/>
  <c r="B150" i="23" s="1"/>
  <c r="C9" i="24"/>
  <c r="G9" s="1"/>
  <c r="K11" i="11" s="1"/>
  <c r="K149" i="8" s="1"/>
  <c r="C149" i="23" s="1"/>
  <c r="C8" i="24"/>
  <c r="F8" s="1"/>
  <c r="L10" i="11" s="1"/>
  <c r="M148" i="8" s="1"/>
  <c r="B148" i="23" s="1"/>
  <c r="C7" i="24"/>
  <c r="C6"/>
  <c r="C5"/>
  <c r="F5" s="1"/>
  <c r="L7" i="11" s="1"/>
  <c r="M145" i="8" s="1"/>
  <c r="B145" i="23" s="1"/>
  <c r="C4" i="24"/>
  <c r="F4" s="1"/>
  <c r="L6" i="11" s="1"/>
  <c r="M144" i="8" s="1"/>
  <c r="B144" i="23" s="1"/>
  <c r="C3" i="24"/>
  <c r="G3" s="1"/>
  <c r="K5" i="11" s="1"/>
  <c r="K143" i="8" s="1"/>
  <c r="C143" i="23" s="1"/>
  <c r="C2" i="24"/>
  <c r="F2" s="1"/>
  <c r="L4" i="11" s="1"/>
  <c r="M142" i="8" s="1"/>
  <c r="B142" i="23" s="1"/>
  <c r="A3" i="24"/>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2"/>
  <c r="M23"/>
  <c r="M22"/>
  <c r="M21"/>
  <c r="M20"/>
  <c r="M19"/>
  <c r="M18"/>
  <c r="M17"/>
  <c r="M16"/>
  <c r="M15"/>
  <c r="M14"/>
  <c r="M13"/>
  <c r="M12"/>
  <c r="M11"/>
  <c r="M10"/>
  <c r="M9"/>
  <c r="M8"/>
  <c r="M7"/>
  <c r="M6"/>
  <c r="M5"/>
  <c r="M4"/>
  <c r="M3"/>
  <c r="M2"/>
  <c r="L24" i="8"/>
  <c r="N24"/>
  <c r="O24"/>
  <c r="D24"/>
  <c r="A24"/>
  <c r="N27" i="13"/>
  <c r="O27"/>
  <c r="P27"/>
  <c r="Q27"/>
  <c r="R27"/>
  <c r="S27"/>
  <c r="T27"/>
  <c r="U27"/>
  <c r="V27"/>
  <c r="W27"/>
  <c r="X27"/>
  <c r="Y27"/>
  <c r="Z27"/>
  <c r="K26"/>
  <c r="O3" i="8"/>
  <c r="O4"/>
  <c r="O5"/>
  <c r="O6"/>
  <c r="O7"/>
  <c r="O8"/>
  <c r="O9"/>
  <c r="O10"/>
  <c r="O11"/>
  <c r="O12"/>
  <c r="O13"/>
  <c r="O14"/>
  <c r="O15"/>
  <c r="O16"/>
  <c r="O17"/>
  <c r="O18"/>
  <c r="O19"/>
  <c r="O20"/>
  <c r="O21"/>
  <c r="O22"/>
  <c r="O23"/>
  <c r="O2"/>
  <c r="D23"/>
  <c r="M82" i="11" l="1"/>
  <c r="E220" i="8" s="1"/>
  <c r="A220" i="23" s="1"/>
  <c r="M78" i="11"/>
  <c r="E216" i="8" s="1"/>
  <c r="A216" i="23" s="1"/>
  <c r="M74" i="11"/>
  <c r="E212" i="8" s="1"/>
  <c r="A212" i="23" s="1"/>
  <c r="M70" i="11"/>
  <c r="E208" i="8" s="1"/>
  <c r="A208" i="23" s="1"/>
  <c r="M66" i="11"/>
  <c r="E204" i="8" s="1"/>
  <c r="A204" i="23" s="1"/>
  <c r="M62" i="11"/>
  <c r="E200" i="8" s="1"/>
  <c r="A200" i="23" s="1"/>
  <c r="M58" i="11"/>
  <c r="E196" i="8" s="1"/>
  <c r="A196" i="23" s="1"/>
  <c r="M54" i="11"/>
  <c r="E192" i="8" s="1"/>
  <c r="A192" i="23" s="1"/>
  <c r="M50" i="11"/>
  <c r="E188" i="8" s="1"/>
  <c r="A188" i="23" s="1"/>
  <c r="M46" i="11"/>
  <c r="E184" i="8" s="1"/>
  <c r="A184" i="23" s="1"/>
  <c r="M42" i="11"/>
  <c r="E180" i="8" s="1"/>
  <c r="A180" i="23" s="1"/>
  <c r="M38" i="11"/>
  <c r="E176" i="8" s="1"/>
  <c r="A176" i="23" s="1"/>
  <c r="M34" i="11"/>
  <c r="E172" i="8" s="1"/>
  <c r="A172" i="23" s="1"/>
  <c r="M30" i="11"/>
  <c r="E168" i="8" s="1"/>
  <c r="A168" i="23" s="1"/>
  <c r="M26" i="11"/>
  <c r="E164" i="8" s="1"/>
  <c r="A164" i="23" s="1"/>
  <c r="M22" i="11"/>
  <c r="E160" i="8" s="1"/>
  <c r="A160" i="23" s="1"/>
  <c r="M18" i="11"/>
  <c r="E156" i="8" s="1"/>
  <c r="A156" i="23" s="1"/>
  <c r="M14" i="11"/>
  <c r="E152" i="8" s="1"/>
  <c r="A152" i="23" s="1"/>
  <c r="M10" i="11"/>
  <c r="E148" i="8" s="1"/>
  <c r="A148" i="23" s="1"/>
  <c r="M6" i="11"/>
  <c r="E144" i="8" s="1"/>
  <c r="A144" i="23" s="1"/>
  <c r="M83" i="11"/>
  <c r="E221" i="8" s="1"/>
  <c r="A221" i="23" s="1"/>
  <c r="M79" i="11"/>
  <c r="E217" i="8" s="1"/>
  <c r="A217" i="23" s="1"/>
  <c r="M75" i="11"/>
  <c r="E213" i="8" s="1"/>
  <c r="A213" i="23" s="1"/>
  <c r="M71" i="11"/>
  <c r="E209" i="8" s="1"/>
  <c r="A209" i="23" s="1"/>
  <c r="M67" i="11"/>
  <c r="E205" i="8" s="1"/>
  <c r="A205" i="23" s="1"/>
  <c r="M63" i="11"/>
  <c r="E201" i="8" s="1"/>
  <c r="A201" i="23" s="1"/>
  <c r="M59" i="11"/>
  <c r="E197" i="8" s="1"/>
  <c r="A197" i="23" s="1"/>
  <c r="M55" i="11"/>
  <c r="E193" i="8" s="1"/>
  <c r="A193" i="23" s="1"/>
  <c r="M51" i="11"/>
  <c r="E189" i="8" s="1"/>
  <c r="A189" i="23" s="1"/>
  <c r="M47" i="11"/>
  <c r="E185" i="8" s="1"/>
  <c r="A185" i="23" s="1"/>
  <c r="M43" i="11"/>
  <c r="E181" i="8" s="1"/>
  <c r="A181" i="23" s="1"/>
  <c r="M39" i="11"/>
  <c r="E177" i="8" s="1"/>
  <c r="A177" i="23" s="1"/>
  <c r="M35" i="11"/>
  <c r="E173" i="8" s="1"/>
  <c r="A173" i="23" s="1"/>
  <c r="M31" i="11"/>
  <c r="E169" i="8" s="1"/>
  <c r="A169" i="23" s="1"/>
  <c r="M27" i="11"/>
  <c r="E165" i="8" s="1"/>
  <c r="A165" i="23" s="1"/>
  <c r="M23" i="11"/>
  <c r="E161" i="8" s="1"/>
  <c r="A161" i="23" s="1"/>
  <c r="M19" i="11"/>
  <c r="E157" i="8" s="1"/>
  <c r="A157" i="23" s="1"/>
  <c r="M15" i="11"/>
  <c r="E153" i="8" s="1"/>
  <c r="A153" i="23" s="1"/>
  <c r="M11" i="11"/>
  <c r="E149" i="8" s="1"/>
  <c r="A149" i="23" s="1"/>
  <c r="M7" i="11"/>
  <c r="E145" i="8" s="1"/>
  <c r="A145" i="23" s="1"/>
  <c r="M4" i="11"/>
  <c r="E142" i="8" s="1"/>
  <c r="A142" i="23" s="1"/>
  <c r="M80" i="11"/>
  <c r="E218" i="8" s="1"/>
  <c r="A218" i="23" s="1"/>
  <c r="M76" i="11"/>
  <c r="E214" i="8" s="1"/>
  <c r="A214" i="23" s="1"/>
  <c r="M72" i="11"/>
  <c r="E210" i="8" s="1"/>
  <c r="A210" i="23" s="1"/>
  <c r="M68" i="11"/>
  <c r="E206" i="8" s="1"/>
  <c r="A206" i="23" s="1"/>
  <c r="M64" i="11"/>
  <c r="E202" i="8" s="1"/>
  <c r="A202" i="23" s="1"/>
  <c r="M60" i="11"/>
  <c r="E198" i="8" s="1"/>
  <c r="A198" i="23" s="1"/>
  <c r="M56" i="11"/>
  <c r="E194" i="8" s="1"/>
  <c r="A194" i="23" s="1"/>
  <c r="M52" i="11"/>
  <c r="E190" i="8" s="1"/>
  <c r="A190" i="23" s="1"/>
  <c r="M48" i="11"/>
  <c r="E186" i="8" s="1"/>
  <c r="A186" i="23" s="1"/>
  <c r="M44" i="11"/>
  <c r="E182" i="8" s="1"/>
  <c r="A182" i="23" s="1"/>
  <c r="M40" i="11"/>
  <c r="E178" i="8" s="1"/>
  <c r="A178" i="23" s="1"/>
  <c r="M36" i="11"/>
  <c r="E174" i="8" s="1"/>
  <c r="A174" i="23" s="1"/>
  <c r="M32" i="11"/>
  <c r="E170" i="8" s="1"/>
  <c r="A170" i="23" s="1"/>
  <c r="M28" i="11"/>
  <c r="E166" i="8" s="1"/>
  <c r="A166" i="23" s="1"/>
  <c r="M24" i="11"/>
  <c r="E162" i="8" s="1"/>
  <c r="A162" i="23" s="1"/>
  <c r="M20" i="11"/>
  <c r="E158" i="8" s="1"/>
  <c r="A158" i="23" s="1"/>
  <c r="M16" i="11"/>
  <c r="E154" i="8" s="1"/>
  <c r="A154" i="23" s="1"/>
  <c r="M12" i="11"/>
  <c r="E150" i="8" s="1"/>
  <c r="A150" i="23" s="1"/>
  <c r="M8" i="11"/>
  <c r="E146" i="8" s="1"/>
  <c r="A146" i="23" s="1"/>
  <c r="M81" i="11"/>
  <c r="E219" i="8" s="1"/>
  <c r="A219" i="23" s="1"/>
  <c r="M77" i="11"/>
  <c r="E215" i="8" s="1"/>
  <c r="A215" i="23" s="1"/>
  <c r="M73" i="11"/>
  <c r="E211" i="8" s="1"/>
  <c r="A211" i="23" s="1"/>
  <c r="M69" i="11"/>
  <c r="E207" i="8" s="1"/>
  <c r="A207" i="23" s="1"/>
  <c r="M65" i="11"/>
  <c r="E203" i="8" s="1"/>
  <c r="A203" i="23" s="1"/>
  <c r="M61" i="11"/>
  <c r="E199" i="8" s="1"/>
  <c r="A199" i="23" s="1"/>
  <c r="M57" i="11"/>
  <c r="E195" i="8" s="1"/>
  <c r="A195" i="23" s="1"/>
  <c r="M53" i="11"/>
  <c r="E191" i="8" s="1"/>
  <c r="A191" i="23" s="1"/>
  <c r="M49" i="11"/>
  <c r="E187" i="8" s="1"/>
  <c r="A187" i="23" s="1"/>
  <c r="M45" i="11"/>
  <c r="E183" i="8" s="1"/>
  <c r="A183" i="23" s="1"/>
  <c r="M41" i="11"/>
  <c r="E179" i="8" s="1"/>
  <c r="A179" i="23" s="1"/>
  <c r="M37" i="11"/>
  <c r="E175" i="8" s="1"/>
  <c r="A175" i="23" s="1"/>
  <c r="M33" i="11"/>
  <c r="E171" i="8" s="1"/>
  <c r="A171" i="23" s="1"/>
  <c r="M29" i="11"/>
  <c r="E167" i="8" s="1"/>
  <c r="A167" i="23" s="1"/>
  <c r="M25" i="11"/>
  <c r="E163" i="8" s="1"/>
  <c r="A163" i="23" s="1"/>
  <c r="M21" i="11"/>
  <c r="E159" i="8" s="1"/>
  <c r="A159" i="23" s="1"/>
  <c r="M17" i="11"/>
  <c r="E155" i="8" s="1"/>
  <c r="A155" i="23" s="1"/>
  <c r="M13" i="11"/>
  <c r="E151" i="8" s="1"/>
  <c r="A151" i="23" s="1"/>
  <c r="M9" i="11"/>
  <c r="E147" i="8" s="1"/>
  <c r="A147" i="23" s="1"/>
  <c r="M5" i="11"/>
  <c r="E143" i="8" s="1"/>
  <c r="A143" i="23" s="1"/>
  <c r="D77" i="24"/>
  <c r="AC79" i="11" s="1"/>
  <c r="D28" i="24"/>
  <c r="AC30" i="11" s="1"/>
  <c r="F74" i="24"/>
  <c r="L76" i="11" s="1"/>
  <c r="M214" i="8" s="1"/>
  <c r="B214" i="23" s="1"/>
  <c r="G81" i="24"/>
  <c r="K83" i="11" s="1"/>
  <c r="K221" i="8" s="1"/>
  <c r="C221" i="23" s="1"/>
  <c r="G59" i="24"/>
  <c r="K61" i="11" s="1"/>
  <c r="K199" i="8" s="1"/>
  <c r="C199" i="23" s="1"/>
  <c r="D52" i="24"/>
  <c r="AC54" i="11" s="1"/>
  <c r="D4" i="24"/>
  <c r="AC6" i="11" s="1"/>
  <c r="F73" i="24"/>
  <c r="L75" i="11" s="1"/>
  <c r="M213" i="8" s="1"/>
  <c r="B213" i="23" s="1"/>
  <c r="G60" i="24"/>
  <c r="K62" i="11" s="1"/>
  <c r="K200" i="8" s="1"/>
  <c r="C200" i="23" s="1"/>
  <c r="AB45" i="11"/>
  <c r="AB21"/>
  <c r="F11" i="24"/>
  <c r="L13" i="11" s="1"/>
  <c r="M151" i="8" s="1"/>
  <c r="B151" i="23" s="1"/>
  <c r="G45" i="24"/>
  <c r="K47" i="11" s="1"/>
  <c r="K185" i="8" s="1"/>
  <c r="C185" i="23" s="1"/>
  <c r="D29" i="24"/>
  <c r="AC31" i="11" s="1"/>
  <c r="G44" i="24"/>
  <c r="K46" i="11" s="1"/>
  <c r="K184" i="8" s="1"/>
  <c r="C184" i="23" s="1"/>
  <c r="F56" i="24"/>
  <c r="L58" i="11" s="1"/>
  <c r="M196" i="8" s="1"/>
  <c r="B196" i="23" s="1"/>
  <c r="G13" i="24"/>
  <c r="K15" i="11" s="1"/>
  <c r="K153" i="8" s="1"/>
  <c r="C153" i="23" s="1"/>
  <c r="D35" i="24"/>
  <c r="AC37" i="11" s="1"/>
  <c r="F48" i="24"/>
  <c r="L50" i="11" s="1"/>
  <c r="M188" i="8" s="1"/>
  <c r="B188" i="23" s="1"/>
  <c r="G11" i="24"/>
  <c r="K13" i="11" s="1"/>
  <c r="K151" i="8" s="1"/>
  <c r="C151" i="23" s="1"/>
  <c r="G26" i="24"/>
  <c r="K28" i="11" s="1"/>
  <c r="K166" i="8" s="1"/>
  <c r="C166" i="23" s="1"/>
  <c r="G5" i="24"/>
  <c r="K7" i="11" s="1"/>
  <c r="K145" i="8" s="1"/>
  <c r="C145" i="23" s="1"/>
  <c r="F50" i="24"/>
  <c r="L52" i="11" s="1"/>
  <c r="M190" i="8" s="1"/>
  <c r="B190" i="23" s="1"/>
  <c r="G50" i="24"/>
  <c r="K52" i="11" s="1"/>
  <c r="K190" i="8" s="1"/>
  <c r="C190" i="23" s="1"/>
  <c r="D75" i="24"/>
  <c r="AC77" i="11" s="1"/>
  <c r="D26" i="24"/>
  <c r="AC28" i="11" s="1"/>
  <c r="AB78"/>
  <c r="AB70"/>
  <c r="AB62"/>
  <c r="AB46"/>
  <c r="AB38"/>
  <c r="AB25"/>
  <c r="D74" i="24"/>
  <c r="AC76" i="11" s="1"/>
  <c r="D20" i="24"/>
  <c r="AC22" i="11" s="1"/>
  <c r="F71" i="24"/>
  <c r="L73" i="11" s="1"/>
  <c r="M211" i="8" s="1"/>
  <c r="B211" i="23" s="1"/>
  <c r="G77" i="24"/>
  <c r="K79" i="11" s="1"/>
  <c r="K217" i="8" s="1"/>
  <c r="C217" i="23" s="1"/>
  <c r="G29" i="24"/>
  <c r="K31" i="11" s="1"/>
  <c r="K169" i="8" s="1"/>
  <c r="C169" i="23" s="1"/>
  <c r="G2" i="24"/>
  <c r="K4" i="11" s="1"/>
  <c r="K142" i="8" s="1"/>
  <c r="C142" i="23" s="1"/>
  <c r="AB73" i="11"/>
  <c r="D73" i="24"/>
  <c r="AC75" i="11" s="1"/>
  <c r="D17" i="24"/>
  <c r="AC19" i="11" s="1"/>
  <c r="G28" i="24"/>
  <c r="K30" i="11" s="1"/>
  <c r="K168" i="8" s="1"/>
  <c r="C168" i="23" s="1"/>
  <c r="D67" i="24"/>
  <c r="AC69" i="11" s="1"/>
  <c r="D13" i="24"/>
  <c r="AC15" i="11" s="1"/>
  <c r="F58" i="24"/>
  <c r="L60" i="11" s="1"/>
  <c r="M198" i="8" s="1"/>
  <c r="B198" i="23" s="1"/>
  <c r="G66" i="24"/>
  <c r="K68" i="11" s="1"/>
  <c r="K206" i="8" s="1"/>
  <c r="C206" i="23" s="1"/>
  <c r="G27" i="24"/>
  <c r="K29" i="11" s="1"/>
  <c r="K167" i="8" s="1"/>
  <c r="C167" i="23" s="1"/>
  <c r="AB74" i="11"/>
  <c r="AB34"/>
  <c r="D53" i="24"/>
  <c r="AC55" i="11" s="1"/>
  <c r="AB9"/>
  <c r="D33" i="24"/>
  <c r="AC35" i="11" s="1"/>
  <c r="D19" i="24"/>
  <c r="AC21" i="11" s="1"/>
  <c r="D3" i="24"/>
  <c r="AC5" i="11" s="1"/>
  <c r="G65" i="24"/>
  <c r="K67" i="11" s="1"/>
  <c r="K205" i="8" s="1"/>
  <c r="C205" i="23" s="1"/>
  <c r="G12" i="24"/>
  <c r="K14" i="11" s="1"/>
  <c r="K152" i="8" s="1"/>
  <c r="C152" i="23" s="1"/>
  <c r="AB10" i="11"/>
  <c r="D51" i="24"/>
  <c r="AC53" i="11" s="1"/>
  <c r="G43" i="24"/>
  <c r="K45" i="11" s="1"/>
  <c r="K183" i="8" s="1"/>
  <c r="C183" i="23" s="1"/>
  <c r="D81" i="24"/>
  <c r="AC83" i="11" s="1"/>
  <c r="D61" i="24"/>
  <c r="AC63" i="11" s="1"/>
  <c r="D45" i="24"/>
  <c r="AC47" i="11" s="1"/>
  <c r="D27" i="24"/>
  <c r="AC29" i="11" s="1"/>
  <c r="D12" i="24"/>
  <c r="AC14" i="11" s="1"/>
  <c r="F9" i="24"/>
  <c r="L11" i="11" s="1"/>
  <c r="M149" i="8" s="1"/>
  <c r="B149" i="23" s="1"/>
  <c r="F70" i="24"/>
  <c r="L72" i="11" s="1"/>
  <c r="M210" i="8" s="1"/>
  <c r="B210" i="23" s="1"/>
  <c r="G58" i="24"/>
  <c r="K60" i="11" s="1"/>
  <c r="K198" i="8" s="1"/>
  <c r="C198" i="23" s="1"/>
  <c r="G41" i="24"/>
  <c r="K43" i="11" s="1"/>
  <c r="K181" i="8" s="1"/>
  <c r="C181" i="23" s="1"/>
  <c r="G25" i="24"/>
  <c r="K27" i="11" s="1"/>
  <c r="K165" i="8" s="1"/>
  <c r="C165" i="23" s="1"/>
  <c r="G4" i="24"/>
  <c r="K6" i="11" s="1"/>
  <c r="K144" i="8" s="1"/>
  <c r="C144" i="23" s="1"/>
  <c r="D60" i="24"/>
  <c r="AC62" i="11" s="1"/>
  <c r="D44" i="24"/>
  <c r="AC46" i="11" s="1"/>
  <c r="F3" i="24"/>
  <c r="L5" i="11" s="1"/>
  <c r="M143" i="8" s="1"/>
  <c r="B143" i="23" s="1"/>
  <c r="F66" i="24"/>
  <c r="L68" i="11" s="1"/>
  <c r="M206" i="8" s="1"/>
  <c r="B206" i="23" s="1"/>
  <c r="F46" i="24"/>
  <c r="L48" i="11" s="1"/>
  <c r="M186" i="8" s="1"/>
  <c r="B186" i="23" s="1"/>
  <c r="G57" i="24"/>
  <c r="K59" i="11" s="1"/>
  <c r="K197" i="8" s="1"/>
  <c r="C197" i="23" s="1"/>
  <c r="G37" i="24"/>
  <c r="K39" i="11" s="1"/>
  <c r="K177" i="8" s="1"/>
  <c r="C177" i="23" s="1"/>
  <c r="G21" i="24"/>
  <c r="K23" i="11" s="1"/>
  <c r="K161" i="8" s="1"/>
  <c r="C161" i="23" s="1"/>
  <c r="D65" i="24"/>
  <c r="AC67" i="11" s="1"/>
  <c r="D59" i="24"/>
  <c r="AC61" i="11" s="1"/>
  <c r="D37" i="24"/>
  <c r="AC39" i="11" s="1"/>
  <c r="D25" i="24"/>
  <c r="AC27" i="11" s="1"/>
  <c r="D9" i="24"/>
  <c r="AC11" i="11" s="1"/>
  <c r="G69" i="24"/>
  <c r="K71" i="11" s="1"/>
  <c r="K209" i="8" s="1"/>
  <c r="C209" i="23" s="1"/>
  <c r="G52" i="24"/>
  <c r="K54" i="11" s="1"/>
  <c r="K192" i="8" s="1"/>
  <c r="C192" i="23" s="1"/>
  <c r="G36" i="24"/>
  <c r="K38" i="11" s="1"/>
  <c r="K176" i="8" s="1"/>
  <c r="C176" i="23" s="1"/>
  <c r="G20" i="24"/>
  <c r="K22" i="11" s="1"/>
  <c r="K160" i="8" s="1"/>
  <c r="C160" i="23" s="1"/>
  <c r="AB65" i="11"/>
  <c r="AB17"/>
  <c r="D36" i="24"/>
  <c r="AC38" i="11" s="1"/>
  <c r="D21" i="24"/>
  <c r="AC23" i="11" s="1"/>
  <c r="D5" i="24"/>
  <c r="AC7" i="11" s="1"/>
  <c r="G67" i="24"/>
  <c r="K69" i="11" s="1"/>
  <c r="K207" i="8" s="1"/>
  <c r="C207" i="23" s="1"/>
  <c r="G51" i="24"/>
  <c r="K53" i="11" s="1"/>
  <c r="K191" i="8" s="1"/>
  <c r="C191" i="23" s="1"/>
  <c r="G35" i="24"/>
  <c r="K37" i="11" s="1"/>
  <c r="K175" i="8" s="1"/>
  <c r="C175" i="23" s="1"/>
  <c r="G19" i="24"/>
  <c r="K21" i="11" s="1"/>
  <c r="K159" i="8" s="1"/>
  <c r="C159" i="23" s="1"/>
  <c r="AB30" i="11"/>
  <c r="F6" i="24"/>
  <c r="L8" i="11" s="1"/>
  <c r="M146" i="8" s="1"/>
  <c r="B146" i="23" s="1"/>
  <c r="G6" i="24"/>
  <c r="K8" i="11" s="1"/>
  <c r="K146" i="8" s="1"/>
  <c r="C146" i="23" s="1"/>
  <c r="D6" i="24"/>
  <c r="AC8" i="11" s="1"/>
  <c r="G22" i="24"/>
  <c r="K24" i="11" s="1"/>
  <c r="K162" i="8" s="1"/>
  <c r="C162" i="23" s="1"/>
  <c r="D22" i="24"/>
  <c r="AC24" i="11" s="1"/>
  <c r="G30" i="24"/>
  <c r="K32" i="11" s="1"/>
  <c r="K170" i="8" s="1"/>
  <c r="C170" i="23" s="1"/>
  <c r="D30" i="24"/>
  <c r="AC32" i="11" s="1"/>
  <c r="D10" i="24"/>
  <c r="AC12" i="11" s="1"/>
  <c r="G61" i="24"/>
  <c r="K63" i="11" s="1"/>
  <c r="K201" i="8" s="1"/>
  <c r="C201" i="23" s="1"/>
  <c r="D2" i="24"/>
  <c r="AC4" i="11" s="1"/>
  <c r="G40" i="24"/>
  <c r="K42" i="11" s="1"/>
  <c r="K180" i="8" s="1"/>
  <c r="C180" i="23" s="1"/>
  <c r="D40" i="24"/>
  <c r="AC42" i="11" s="1"/>
  <c r="G64" i="24"/>
  <c r="K66" i="11" s="1"/>
  <c r="K204" i="8" s="1"/>
  <c r="C204" i="23" s="1"/>
  <c r="D64" i="24"/>
  <c r="AC66" i="11" s="1"/>
  <c r="F76" i="24"/>
  <c r="L78" i="11" s="1"/>
  <c r="M216" i="8" s="1"/>
  <c r="B216" i="23" s="1"/>
  <c r="G76" i="24"/>
  <c r="K78" i="11" s="1"/>
  <c r="K216" i="8" s="1"/>
  <c r="C216" i="23" s="1"/>
  <c r="G78" i="24"/>
  <c r="K80" i="11" s="1"/>
  <c r="K218" i="8" s="1"/>
  <c r="C218" i="23" s="1"/>
  <c r="D78" i="24"/>
  <c r="AC80" i="11" s="1"/>
  <c r="D57" i="24"/>
  <c r="AC59" i="11" s="1"/>
  <c r="D43" i="24"/>
  <c r="AC45" i="11" s="1"/>
  <c r="D18" i="24"/>
  <c r="AC20" i="11" s="1"/>
  <c r="F22" i="24"/>
  <c r="L24" i="11" s="1"/>
  <c r="M162" i="8" s="1"/>
  <c r="B162" i="23" s="1"/>
  <c r="G33" i="24"/>
  <c r="K35" i="11" s="1"/>
  <c r="K173" i="8" s="1"/>
  <c r="C173" i="23" s="1"/>
  <c r="E24" i="8"/>
  <c r="A24" i="23" s="1"/>
  <c r="E184" i="2"/>
  <c r="G63" i="24"/>
  <c r="K65" i="11" s="1"/>
  <c r="K203" i="8" s="1"/>
  <c r="C203" i="23" s="1"/>
  <c r="D63" i="24"/>
  <c r="AC65" i="11" s="1"/>
  <c r="D42" i="24"/>
  <c r="AC44" i="11" s="1"/>
  <c r="F34" i="24"/>
  <c r="L36" i="11" s="1"/>
  <c r="M174" i="8" s="1"/>
  <c r="B174" i="23" s="1"/>
  <c r="F18" i="24"/>
  <c r="L20" i="11" s="1"/>
  <c r="M158" i="8" s="1"/>
  <c r="B158" i="23" s="1"/>
  <c r="D41" i="24"/>
  <c r="AC43" i="11" s="1"/>
  <c r="F64" i="24"/>
  <c r="L66" i="11" s="1"/>
  <c r="M204" i="8" s="1"/>
  <c r="B204" i="23" s="1"/>
  <c r="G53" i="24"/>
  <c r="K55" i="11" s="1"/>
  <c r="K193" i="8" s="1"/>
  <c r="C193" i="23" s="1"/>
  <c r="G42" i="24"/>
  <c r="K44" i="11" s="1"/>
  <c r="K182" i="8" s="1"/>
  <c r="C182" i="23" s="1"/>
  <c r="G17" i="24"/>
  <c r="K19" i="11" s="1"/>
  <c r="K157" i="8" s="1"/>
  <c r="C157" i="23" s="1"/>
  <c r="AB66" i="11"/>
  <c r="AB58"/>
  <c r="AB50"/>
  <c r="AB26"/>
  <c r="AB18"/>
  <c r="F14" i="24"/>
  <c r="L16" i="11" s="1"/>
  <c r="M154" i="8" s="1"/>
  <c r="B154" i="23" s="1"/>
  <c r="G14" i="24"/>
  <c r="K16" i="11" s="1"/>
  <c r="K154" i="8" s="1"/>
  <c r="C154" i="23" s="1"/>
  <c r="D14" i="24"/>
  <c r="AC16" i="11" s="1"/>
  <c r="G38" i="24"/>
  <c r="K40" i="11" s="1"/>
  <c r="K178" i="8" s="1"/>
  <c r="C178" i="23" s="1"/>
  <c r="D38" i="24"/>
  <c r="AC40" i="11" s="1"/>
  <c r="D49" i="24"/>
  <c r="AC51" i="11" s="1"/>
  <c r="G7" i="24"/>
  <c r="K9" i="11" s="1"/>
  <c r="K147" i="8" s="1"/>
  <c r="C147" i="23" s="1"/>
  <c r="D7" i="24"/>
  <c r="AC9" i="11" s="1"/>
  <c r="G15" i="24"/>
  <c r="K17" i="11" s="1"/>
  <c r="K155" i="8" s="1"/>
  <c r="C155" i="23" s="1"/>
  <c r="D15" i="24"/>
  <c r="AC17" i="11" s="1"/>
  <c r="G23" i="24"/>
  <c r="K25" i="11" s="1"/>
  <c r="K163" i="8" s="1"/>
  <c r="C163" i="23" s="1"/>
  <c r="D23" i="24"/>
  <c r="AC25" i="11" s="1"/>
  <c r="G31" i="24"/>
  <c r="K33" i="11" s="1"/>
  <c r="K171" i="8" s="1"/>
  <c r="C171" i="23" s="1"/>
  <c r="D31" i="24"/>
  <c r="AC33" i="11" s="1"/>
  <c r="G39" i="24"/>
  <c r="K41" i="11" s="1"/>
  <c r="K179" i="8" s="1"/>
  <c r="C179" i="23" s="1"/>
  <c r="D39" i="24"/>
  <c r="AC41" i="11" s="1"/>
  <c r="G47" i="24"/>
  <c r="K49" i="11" s="1"/>
  <c r="K187" i="8" s="1"/>
  <c r="C187" i="23" s="1"/>
  <c r="D47" i="24"/>
  <c r="AC49" i="11" s="1"/>
  <c r="G54" i="24"/>
  <c r="K56" i="11" s="1"/>
  <c r="K194" i="8" s="1"/>
  <c r="C194" i="23" s="1"/>
  <c r="D54" i="24"/>
  <c r="AC56" i="11" s="1"/>
  <c r="F68" i="24"/>
  <c r="L70" i="11" s="1"/>
  <c r="M208" i="8" s="1"/>
  <c r="B208" i="23" s="1"/>
  <c r="G68" i="24"/>
  <c r="K70" i="11" s="1"/>
  <c r="K208" i="8" s="1"/>
  <c r="C208" i="23" s="1"/>
  <c r="G80" i="24"/>
  <c r="K82" i="11" s="1"/>
  <c r="K220" i="8" s="1"/>
  <c r="C220" i="23" s="1"/>
  <c r="D80" i="24"/>
  <c r="AC82" i="11" s="1"/>
  <c r="D34" i="24"/>
  <c r="AC36" i="11" s="1"/>
  <c r="G75" i="24"/>
  <c r="K77" i="11" s="1"/>
  <c r="K215" i="8" s="1"/>
  <c r="C215" i="23" s="1"/>
  <c r="G49" i="24"/>
  <c r="K51" i="11" s="1"/>
  <c r="K189" i="8" s="1"/>
  <c r="C189" i="23" s="1"/>
  <c r="G10" i="24"/>
  <c r="K12" i="11" s="1"/>
  <c r="K150" i="8" s="1"/>
  <c r="C150" i="23" s="1"/>
  <c r="G55" i="24"/>
  <c r="K57" i="11" s="1"/>
  <c r="K195" i="8" s="1"/>
  <c r="C195" i="23" s="1"/>
  <c r="D55" i="24"/>
  <c r="AC57" i="11" s="1"/>
  <c r="G62" i="24"/>
  <c r="K64" i="11" s="1"/>
  <c r="K202" i="8" s="1"/>
  <c r="C202" i="23" s="1"/>
  <c r="D62" i="24"/>
  <c r="AC64" i="11" s="1"/>
  <c r="G8" i="24"/>
  <c r="K10" i="11" s="1"/>
  <c r="K148" i="8" s="1"/>
  <c r="C148" i="23" s="1"/>
  <c r="D8" i="24"/>
  <c r="AC10" i="11" s="1"/>
  <c r="G16" i="24"/>
  <c r="K18" i="11" s="1"/>
  <c r="K156" i="8" s="1"/>
  <c r="C156" i="23" s="1"/>
  <c r="D16" i="24"/>
  <c r="AC18" i="11" s="1"/>
  <c r="G24" i="24"/>
  <c r="K26" i="11" s="1"/>
  <c r="K164" i="8" s="1"/>
  <c r="C164" i="23" s="1"/>
  <c r="D24" i="24"/>
  <c r="AC26" i="11" s="1"/>
  <c r="G32" i="24"/>
  <c r="K34" i="11" s="1"/>
  <c r="K172" i="8" s="1"/>
  <c r="C172" i="23" s="1"/>
  <c r="D32" i="24"/>
  <c r="AC34" i="11" s="1"/>
  <c r="G72" i="24"/>
  <c r="K74" i="11" s="1"/>
  <c r="K212" i="8" s="1"/>
  <c r="C212" i="23" s="1"/>
  <c r="D72" i="24"/>
  <c r="AC74" i="11" s="1"/>
  <c r="G79" i="24"/>
  <c r="K81" i="11" s="1"/>
  <c r="K219" i="8" s="1"/>
  <c r="C219" i="23" s="1"/>
  <c r="D79" i="24"/>
  <c r="AC81" i="11" s="1"/>
  <c r="D69" i="24"/>
  <c r="AC71" i="11" s="1"/>
  <c r="F7" i="24"/>
  <c r="L9" i="11" s="1"/>
  <c r="M147" i="8" s="1"/>
  <c r="B147" i="23" s="1"/>
  <c r="F55" i="24"/>
  <c r="L57" i="11" s="1"/>
  <c r="M195" i="8" s="1"/>
  <c r="B195" i="23" s="1"/>
  <c r="F39" i="24"/>
  <c r="L41" i="11" s="1"/>
  <c r="M179" i="8" s="1"/>
  <c r="B179" i="23" s="1"/>
  <c r="F23" i="24"/>
  <c r="L25" i="11" s="1"/>
  <c r="M163" i="8" s="1"/>
  <c r="B163" i="23" s="1"/>
  <c r="D70" i="24"/>
  <c r="AC72" i="11" s="1"/>
  <c r="D46" i="24"/>
  <c r="AC48" i="11" s="1"/>
  <c r="AB49"/>
  <c r="AB83"/>
  <c r="AD83" s="1"/>
  <c r="AB75"/>
  <c r="AD75" s="1"/>
  <c r="AB67"/>
  <c r="AB59"/>
  <c r="AD59" s="1"/>
  <c r="AB51"/>
  <c r="AB43"/>
  <c r="AB35"/>
  <c r="AD35" s="1"/>
  <c r="AB27"/>
  <c r="AB19"/>
  <c r="AB80"/>
  <c r="AB72"/>
  <c r="AB64"/>
  <c r="AB56"/>
  <c r="AB48"/>
  <c r="AB40"/>
  <c r="AB32"/>
  <c r="AB24"/>
  <c r="AB16"/>
  <c r="D56" i="24"/>
  <c r="AC58" i="11" s="1"/>
  <c r="D48" i="24"/>
  <c r="AC50" i="11" s="1"/>
  <c r="AB71"/>
  <c r="AB63"/>
  <c r="AB55"/>
  <c r="AB39"/>
  <c r="AB31"/>
  <c r="AB23"/>
  <c r="AB15"/>
  <c r="AD15" s="1"/>
  <c r="AB12"/>
  <c r="D71" i="24"/>
  <c r="AC73" i="11" s="1"/>
  <c r="AB76"/>
  <c r="AB68"/>
  <c r="AB60"/>
  <c r="AB52"/>
  <c r="AD52" s="1"/>
  <c r="AB36"/>
  <c r="AB28"/>
  <c r="AB22"/>
  <c r="AB20"/>
  <c r="AB14"/>
  <c r="AD14" s="1"/>
  <c r="AB8"/>
  <c r="AB82"/>
  <c r="AB81"/>
  <c r="AB79"/>
  <c r="AD79" s="1"/>
  <c r="AB77"/>
  <c r="AD77" s="1"/>
  <c r="AB69"/>
  <c r="AB61"/>
  <c r="AD61" s="1"/>
  <c r="AB57"/>
  <c r="AB54"/>
  <c r="AB53"/>
  <c r="AB47"/>
  <c r="AB44"/>
  <c r="AB42"/>
  <c r="AB41"/>
  <c r="AB37"/>
  <c r="AB29"/>
  <c r="AB13"/>
  <c r="AD13" s="1"/>
  <c r="AB11"/>
  <c r="AB6"/>
  <c r="AB5"/>
  <c r="AB7"/>
  <c r="AD7" s="1"/>
  <c r="AB33"/>
  <c r="AB4"/>
  <c r="N3" i="8"/>
  <c r="N4"/>
  <c r="N5"/>
  <c r="N6"/>
  <c r="N7"/>
  <c r="N8"/>
  <c r="N9"/>
  <c r="N10"/>
  <c r="N11"/>
  <c r="N12"/>
  <c r="N13"/>
  <c r="N14"/>
  <c r="N15"/>
  <c r="N16"/>
  <c r="N17"/>
  <c r="N18"/>
  <c r="N19"/>
  <c r="N20"/>
  <c r="N21"/>
  <c r="N22"/>
  <c r="N23"/>
  <c r="N2"/>
  <c r="L3"/>
  <c r="L4"/>
  <c r="L5"/>
  <c r="L6"/>
  <c r="L7"/>
  <c r="L8"/>
  <c r="L9"/>
  <c r="L10"/>
  <c r="L11"/>
  <c r="L12"/>
  <c r="L13"/>
  <c r="L14"/>
  <c r="L15"/>
  <c r="L16"/>
  <c r="L17"/>
  <c r="L18"/>
  <c r="L19"/>
  <c r="L20"/>
  <c r="L21"/>
  <c r="L22"/>
  <c r="L23"/>
  <c r="L2"/>
  <c r="B3"/>
  <c r="B4"/>
  <c r="B5"/>
  <c r="B6"/>
  <c r="B7"/>
  <c r="B8"/>
  <c r="B9"/>
  <c r="B10"/>
  <c r="B11"/>
  <c r="B12"/>
  <c r="B13"/>
  <c r="B14"/>
  <c r="B15"/>
  <c r="B16"/>
  <c r="B17"/>
  <c r="B18"/>
  <c r="B19"/>
  <c r="B20"/>
  <c r="B2"/>
  <c r="A3"/>
  <c r="A4"/>
  <c r="A5"/>
  <c r="A6"/>
  <c r="A7"/>
  <c r="A8"/>
  <c r="A9"/>
  <c r="A10"/>
  <c r="A11"/>
  <c r="A12"/>
  <c r="A13"/>
  <c r="A14"/>
  <c r="A15"/>
  <c r="A16"/>
  <c r="A17"/>
  <c r="A18"/>
  <c r="A19"/>
  <c r="A20"/>
  <c r="A21"/>
  <c r="A22"/>
  <c r="A23"/>
  <c r="A2"/>
  <c r="F3"/>
  <c r="F4"/>
  <c r="F5"/>
  <c r="V18" i="22"/>
  <c r="T13"/>
  <c r="T14"/>
  <c r="T15"/>
  <c r="W8"/>
  <c r="W9"/>
  <c r="W7"/>
  <c r="P10"/>
  <c r="P11"/>
  <c r="P12"/>
  <c r="W1"/>
  <c r="O19"/>
  <c r="P19"/>
  <c r="Q19"/>
  <c r="R19"/>
  <c r="S19"/>
  <c r="T19"/>
  <c r="U19"/>
  <c r="V19"/>
  <c r="W19"/>
  <c r="X19"/>
  <c r="Y19"/>
  <c r="Z19"/>
  <c r="Q5"/>
  <c r="R5"/>
  <c r="Q6"/>
  <c r="R6"/>
  <c r="O7"/>
  <c r="AB7" s="1"/>
  <c r="O8"/>
  <c r="O9"/>
  <c r="O10"/>
  <c r="O11"/>
  <c r="O12"/>
  <c r="O13"/>
  <c r="S13"/>
  <c r="O14"/>
  <c r="S14"/>
  <c r="O15"/>
  <c r="S15"/>
  <c r="O16"/>
  <c r="V16"/>
  <c r="O17"/>
  <c r="U17"/>
  <c r="O18"/>
  <c r="S18"/>
  <c r="T18"/>
  <c r="U18"/>
  <c r="Q1"/>
  <c r="O1"/>
  <c r="Q4"/>
  <c r="V1"/>
  <c r="U1"/>
  <c r="T1"/>
  <c r="S1"/>
  <c r="R1"/>
  <c r="B49" i="16"/>
  <c r="E49" s="1"/>
  <c r="J26" i="13" s="1"/>
  <c r="M24" i="8" s="1"/>
  <c r="B24" i="23" s="1"/>
  <c r="A49" i="16"/>
  <c r="A48" i="3"/>
  <c r="C26" i="13" s="1"/>
  <c r="C24" i="8" s="1"/>
  <c r="B48" i="16"/>
  <c r="F48" s="1"/>
  <c r="B47"/>
  <c r="B46"/>
  <c r="C46" s="1"/>
  <c r="B45"/>
  <c r="F45" s="1"/>
  <c r="A45"/>
  <c r="A46"/>
  <c r="A47"/>
  <c r="A48"/>
  <c r="A45" i="3"/>
  <c r="T2" i="22" s="1"/>
  <c r="A46" i="3"/>
  <c r="U2" i="22" s="1"/>
  <c r="A47" i="3"/>
  <c r="V2" i="22" s="1"/>
  <c r="A44" i="3"/>
  <c r="S2" i="22" s="1"/>
  <c r="R4"/>
  <c r="P1"/>
  <c r="H5"/>
  <c r="L128" i="8" s="1"/>
  <c r="I5" i="22"/>
  <c r="O128" i="8" s="1"/>
  <c r="J5" i="22"/>
  <c r="N128" i="8" s="1"/>
  <c r="H6" i="22"/>
  <c r="L129" i="8" s="1"/>
  <c r="I6" i="22"/>
  <c r="O129" i="8" s="1"/>
  <c r="J6" i="22"/>
  <c r="N129" i="8" s="1"/>
  <c r="H7" i="22"/>
  <c r="L130" i="8" s="1"/>
  <c r="I7" i="22"/>
  <c r="O130" i="8" s="1"/>
  <c r="J7" i="22"/>
  <c r="N130" i="8" s="1"/>
  <c r="H8" i="22"/>
  <c r="L131" i="8" s="1"/>
  <c r="I8" i="22"/>
  <c r="O131" i="8" s="1"/>
  <c r="J8" i="22"/>
  <c r="N131" i="8" s="1"/>
  <c r="H9" i="22"/>
  <c r="L132" i="8" s="1"/>
  <c r="I9" i="22"/>
  <c r="O132" i="8" s="1"/>
  <c r="J9" i="22"/>
  <c r="N132" i="8" s="1"/>
  <c r="H10" i="22"/>
  <c r="L133" i="8" s="1"/>
  <c r="I10" i="22"/>
  <c r="O133" i="8" s="1"/>
  <c r="J10" i="22"/>
  <c r="N133" i="8" s="1"/>
  <c r="H11" i="22"/>
  <c r="L134" i="8" s="1"/>
  <c r="I11" i="22"/>
  <c r="O134" i="8" s="1"/>
  <c r="J11" i="22"/>
  <c r="N134" i="8" s="1"/>
  <c r="H12" i="22"/>
  <c r="L135" i="8" s="1"/>
  <c r="I12" i="22"/>
  <c r="O135" i="8" s="1"/>
  <c r="J12" i="22"/>
  <c r="N135" i="8" s="1"/>
  <c r="H13" i="22"/>
  <c r="L136" i="8" s="1"/>
  <c r="I13" i="22"/>
  <c r="O136" i="8" s="1"/>
  <c r="J13" i="22"/>
  <c r="N136" i="8" s="1"/>
  <c r="H14" i="22"/>
  <c r="L137" i="8" s="1"/>
  <c r="I14" i="22"/>
  <c r="O137" i="8" s="1"/>
  <c r="J14" i="22"/>
  <c r="N137" i="8" s="1"/>
  <c r="H15" i="22"/>
  <c r="L138" i="8" s="1"/>
  <c r="I15" i="22"/>
  <c r="O138" i="8" s="1"/>
  <c r="J15" i="22"/>
  <c r="N138" i="8" s="1"/>
  <c r="H16" i="22"/>
  <c r="L139" i="8" s="1"/>
  <c r="I16" i="22"/>
  <c r="O139" i="8" s="1"/>
  <c r="J16" i="22"/>
  <c r="N139" i="8" s="1"/>
  <c r="H17" i="22"/>
  <c r="L140" i="8" s="1"/>
  <c r="I17" i="22"/>
  <c r="O140" i="8" s="1"/>
  <c r="J17" i="22"/>
  <c r="N140" i="8" s="1"/>
  <c r="H18" i="22"/>
  <c r="L141" i="8" s="1"/>
  <c r="I18" i="22"/>
  <c r="O141" i="8" s="1"/>
  <c r="J18" i="22"/>
  <c r="N141" i="8" s="1"/>
  <c r="I4" i="22"/>
  <c r="O127" i="8" s="1"/>
  <c r="J4" i="22"/>
  <c r="N127" i="8" s="1"/>
  <c r="H4" i="22"/>
  <c r="L127" i="8" s="1"/>
  <c r="D5" i="22"/>
  <c r="D128" i="8" s="1"/>
  <c r="D6" i="22"/>
  <c r="D129" i="8" s="1"/>
  <c r="D7" i="22"/>
  <c r="D130" i="8" s="1"/>
  <c r="D8" i="22"/>
  <c r="D131" i="8" s="1"/>
  <c r="D9" i="22"/>
  <c r="D132" i="8" s="1"/>
  <c r="D10" i="22"/>
  <c r="D133" i="8" s="1"/>
  <c r="D11" i="22"/>
  <c r="D134" i="8" s="1"/>
  <c r="D12" i="22"/>
  <c r="D135" i="8" s="1"/>
  <c r="D13" i="22"/>
  <c r="D136" i="8" s="1"/>
  <c r="D14" i="22"/>
  <c r="D137" i="8" s="1"/>
  <c r="D15" i="22"/>
  <c r="D138" i="8" s="1"/>
  <c r="D16" i="22"/>
  <c r="D139" i="8" s="1"/>
  <c r="D17" i="22"/>
  <c r="D140" i="8" s="1"/>
  <c r="D18" i="22"/>
  <c r="D141" i="8" s="1"/>
  <c r="D4" i="22"/>
  <c r="D127" i="8" s="1"/>
  <c r="A3" i="3"/>
  <c r="A4"/>
  <c r="A5"/>
  <c r="A6"/>
  <c r="Q2" i="22" s="1"/>
  <c r="A7" i="3"/>
  <c r="A8"/>
  <c r="N2" i="19" s="1"/>
  <c r="A9" i="3"/>
  <c r="A10"/>
  <c r="A11"/>
  <c r="Z2" i="14" s="1"/>
  <c r="A12" i="3"/>
  <c r="A13"/>
  <c r="A14"/>
  <c r="O2" i="19" s="1"/>
  <c r="A15" i="3"/>
  <c r="A16"/>
  <c r="P2" i="11" s="1"/>
  <c r="A17" i="3"/>
  <c r="Q2" i="15" s="1"/>
  <c r="A18" i="3"/>
  <c r="O2" i="15" s="1"/>
  <c r="A19" i="3"/>
  <c r="P2" i="19" s="1"/>
  <c r="A20" i="3"/>
  <c r="R2" i="15" s="1"/>
  <c r="A21" i="3"/>
  <c r="Q2" i="11" s="1"/>
  <c r="A22" i="3"/>
  <c r="A23"/>
  <c r="A24"/>
  <c r="A25"/>
  <c r="A26"/>
  <c r="W2" i="22" s="1"/>
  <c r="A27" i="3"/>
  <c r="P2" i="22" s="1"/>
  <c r="A28" i="3"/>
  <c r="A29"/>
  <c r="Z2" i="13" s="1"/>
  <c r="A30" i="3"/>
  <c r="A31"/>
  <c r="Q2" i="19" s="1"/>
  <c r="A32" i="3"/>
  <c r="O2" i="11" s="1"/>
  <c r="A33" i="3"/>
  <c r="T2" i="15" s="1"/>
  <c r="A34" i="3"/>
  <c r="A35"/>
  <c r="T2" i="11" s="1"/>
  <c r="A36" i="3"/>
  <c r="R2" i="19" s="1"/>
  <c r="A37" i="3"/>
  <c r="A38"/>
  <c r="R2" i="22" s="1"/>
  <c r="A39" i="3"/>
  <c r="C21" i="13" s="1"/>
  <c r="C19" i="8" s="1"/>
  <c r="A40" i="3"/>
  <c r="C22" i="13" s="1"/>
  <c r="C20" i="8" s="1"/>
  <c r="A41" i="3"/>
  <c r="U2" i="11" s="1"/>
  <c r="A42" i="3"/>
  <c r="Q2" i="20" s="1"/>
  <c r="A43" i="3"/>
  <c r="A23" i="7"/>
  <c r="A24"/>
  <c r="C16" i="20" s="1"/>
  <c r="C91" i="8" s="1"/>
  <c r="A25" i="7"/>
  <c r="A26"/>
  <c r="A27"/>
  <c r="C17" i="20" s="1"/>
  <c r="C92" i="8" s="1"/>
  <c r="A28" i="7"/>
  <c r="C18" i="20" s="1"/>
  <c r="C93" i="8" s="1"/>
  <c r="A29" i="7"/>
  <c r="C19" i="20" s="1"/>
  <c r="C94" i="8" s="1"/>
  <c r="A30" i="7"/>
  <c r="C20" i="20" s="1"/>
  <c r="C95" i="8" s="1"/>
  <c r="A31" i="7"/>
  <c r="A32"/>
  <c r="A33"/>
  <c r="C21" i="20" s="1"/>
  <c r="C96" i="8" s="1"/>
  <c r="A34" i="7"/>
  <c r="A35"/>
  <c r="A36"/>
  <c r="A37"/>
  <c r="C23" i="20" s="1"/>
  <c r="C98" i="8" s="1"/>
  <c r="A38" i="7"/>
  <c r="C24" i="20" s="1"/>
  <c r="A39" i="7"/>
  <c r="A40"/>
  <c r="C16" i="15" s="1"/>
  <c r="A41" i="7"/>
  <c r="A42"/>
  <c r="A43"/>
  <c r="C18" i="15" s="1"/>
  <c r="A44" i="7"/>
  <c r="A45"/>
  <c r="C27" i="20" s="1"/>
  <c r="C102" i="8" s="1"/>
  <c r="A46" i="7"/>
  <c r="A47"/>
  <c r="A48"/>
  <c r="C30" i="20" s="1"/>
  <c r="C105" i="8" s="1"/>
  <c r="A49" i="7"/>
  <c r="A50"/>
  <c r="C21" i="15" s="1"/>
  <c r="A51" i="7"/>
  <c r="A52"/>
  <c r="C22" i="15" s="1"/>
  <c r="A53" i="7"/>
  <c r="C23" i="15" s="1"/>
  <c r="A54" i="7"/>
  <c r="C32" i="20" s="1"/>
  <c r="C107" i="8" s="1"/>
  <c r="A55" i="7"/>
  <c r="C33" i="20" s="1"/>
  <c r="C108" i="8" s="1"/>
  <c r="A56" i="7"/>
  <c r="C34" i="20" s="1"/>
  <c r="C109" i="8" s="1"/>
  <c r="A57" i="7"/>
  <c r="C35" i="20" s="1"/>
  <c r="C110" i="8" s="1"/>
  <c r="A58" i="7"/>
  <c r="C24" i="15" s="1"/>
  <c r="C62" i="8" s="1"/>
  <c r="A59" i="7"/>
  <c r="C25" i="15" s="1"/>
  <c r="C63" i="8" s="1"/>
  <c r="A60" i="7"/>
  <c r="C36" i="20" s="1"/>
  <c r="C111" i="8" s="1"/>
  <c r="A61" i="7"/>
  <c r="C26" i="15" s="1"/>
  <c r="C64" i="8" s="1"/>
  <c r="A62" i="7"/>
  <c r="A63"/>
  <c r="A64"/>
  <c r="C38" i="20" s="1"/>
  <c r="C113" i="8" s="1"/>
  <c r="A65" i="7"/>
  <c r="C39" i="20" s="1"/>
  <c r="A66" i="7"/>
  <c r="A67"/>
  <c r="C28" i="15" s="1"/>
  <c r="A68" i="7"/>
  <c r="C29" i="15" s="1"/>
  <c r="A69" i="7"/>
  <c r="C41" i="20" s="1"/>
  <c r="C116" i="8" s="1"/>
  <c r="A70" i="7"/>
  <c r="A71"/>
  <c r="C31" i="15" s="1"/>
  <c r="A72" i="7"/>
  <c r="A73"/>
  <c r="C43" i="20" s="1"/>
  <c r="A74" i="7"/>
  <c r="C44" i="20" s="1"/>
  <c r="C119" i="8" s="1"/>
  <c r="A75" i="7"/>
  <c r="A76"/>
  <c r="C32" i="15" s="1"/>
  <c r="A77" i="7"/>
  <c r="C33" i="15" s="1"/>
  <c r="A78" i="7"/>
  <c r="A79"/>
  <c r="C34" i="15" s="1"/>
  <c r="A80" i="7"/>
  <c r="C35" i="15" s="1"/>
  <c r="A81" i="7"/>
  <c r="C47" i="20" s="1"/>
  <c r="C122" i="8" s="1"/>
  <c r="A82" i="7"/>
  <c r="C48" i="20" s="1"/>
  <c r="C123" i="8" s="1"/>
  <c r="A83" i="7"/>
  <c r="C49" i="20" s="1"/>
  <c r="C124" i="8" s="1"/>
  <c r="A84" i="7"/>
  <c r="C50" i="20" s="1"/>
  <c r="C125" i="8" s="1"/>
  <c r="A85" i="7"/>
  <c r="C51" i="20" s="1"/>
  <c r="C126" i="8" s="1"/>
  <c r="A86" i="7"/>
  <c r="A87"/>
  <c r="A88"/>
  <c r="C38" i="15" s="1"/>
  <c r="C76" i="8" s="1"/>
  <c r="A89" i="7"/>
  <c r="A90"/>
  <c r="C4" i="22" s="1"/>
  <c r="C127" i="8" s="1"/>
  <c r="A91" i="7"/>
  <c r="C5" i="22" s="1"/>
  <c r="C128" i="8" s="1"/>
  <c r="A92" i="7"/>
  <c r="C6" i="22" s="1"/>
  <c r="C129" i="8" s="1"/>
  <c r="A93" i="7"/>
  <c r="C7" i="22" s="1"/>
  <c r="C130" i="8" s="1"/>
  <c r="A94" i="7"/>
  <c r="C8" i="22" s="1"/>
  <c r="C131" i="8" s="1"/>
  <c r="A95" i="7"/>
  <c r="C9" i="22" s="1"/>
  <c r="C132" i="8" s="1"/>
  <c r="A96" i="7"/>
  <c r="C10" i="22" s="1"/>
  <c r="C133" i="8" s="1"/>
  <c r="A97" i="7"/>
  <c r="C11" i="22" s="1"/>
  <c r="C134" i="8" s="1"/>
  <c r="A98" i="7"/>
  <c r="C12" i="22" s="1"/>
  <c r="C135" i="8" s="1"/>
  <c r="A99" i="7"/>
  <c r="C13" i="22" s="1"/>
  <c r="C136" i="8" s="1"/>
  <c r="A100" i="7"/>
  <c r="C14" i="22" s="1"/>
  <c r="C137" i="8" s="1"/>
  <c r="A101" i="7"/>
  <c r="C15" i="22" s="1"/>
  <c r="C138" i="8" s="1"/>
  <c r="A102" i="7"/>
  <c r="C16" i="22" s="1"/>
  <c r="C139" i="8" s="1"/>
  <c r="A103" i="7"/>
  <c r="C17" i="22" s="1"/>
  <c r="C140" i="8" s="1"/>
  <c r="A104" i="7"/>
  <c r="C18" i="22" s="1"/>
  <c r="C141" i="8" s="1"/>
  <c r="A105" i="7"/>
  <c r="A106"/>
  <c r="A107"/>
  <c r="A108"/>
  <c r="C40" i="15" s="1"/>
  <c r="C78" i="8" s="1"/>
  <c r="A3" i="7"/>
  <c r="A4"/>
  <c r="A5"/>
  <c r="A6"/>
  <c r="C4" i="20" s="1"/>
  <c r="C79" i="8" s="1"/>
  <c r="A7" i="7"/>
  <c r="C5" i="20" s="1"/>
  <c r="C80" i="8" s="1"/>
  <c r="A8" i="7"/>
  <c r="C6" i="20" s="1"/>
  <c r="C81" i="8" s="1"/>
  <c r="A9" i="7"/>
  <c r="C7" i="20" s="1"/>
  <c r="C82" i="8" s="1"/>
  <c r="A10" i="7"/>
  <c r="A11"/>
  <c r="C5" i="15" s="1"/>
  <c r="A12" i="7"/>
  <c r="C8" i="20" s="1"/>
  <c r="C83" i="8" s="1"/>
  <c r="A13" i="7"/>
  <c r="A14"/>
  <c r="A15"/>
  <c r="C11" i="20" s="1"/>
  <c r="A16" i="7"/>
  <c r="C6" i="15" s="1"/>
  <c r="A17" i="7"/>
  <c r="C7" i="15" s="1"/>
  <c r="A18" i="7"/>
  <c r="C12" i="20" s="1"/>
  <c r="C87" i="8" s="1"/>
  <c r="A19" i="7"/>
  <c r="C13" i="20" s="1"/>
  <c r="C88" i="8" s="1"/>
  <c r="A20" i="7"/>
  <c r="A21"/>
  <c r="A22"/>
  <c r="M5" i="22"/>
  <c r="M6"/>
  <c r="M7"/>
  <c r="M8"/>
  <c r="M9"/>
  <c r="M10"/>
  <c r="M11"/>
  <c r="M12"/>
  <c r="M13"/>
  <c r="M14"/>
  <c r="M15"/>
  <c r="M16"/>
  <c r="M17"/>
  <c r="M18"/>
  <c r="M4"/>
  <c r="AE1"/>
  <c r="AD1"/>
  <c r="AC1"/>
  <c r="AB1"/>
  <c r="AA1"/>
  <c r="Q17" i="20"/>
  <c r="AB17" s="1"/>
  <c r="Q18"/>
  <c r="AB18" s="1"/>
  <c r="Q19"/>
  <c r="AB19" s="1"/>
  <c r="Q20"/>
  <c r="AB20" s="1"/>
  <c r="S7"/>
  <c r="AB7" s="1"/>
  <c r="S5"/>
  <c r="AB5" s="1"/>
  <c r="S6"/>
  <c r="AB6" s="1"/>
  <c r="P8"/>
  <c r="AB8" s="1"/>
  <c r="P9"/>
  <c r="AB9" s="1"/>
  <c r="P10"/>
  <c r="AB10" s="1"/>
  <c r="P11"/>
  <c r="AB11" s="1"/>
  <c r="P12"/>
  <c r="AB12" s="1"/>
  <c r="P13"/>
  <c r="AB13" s="1"/>
  <c r="P14"/>
  <c r="AB14" s="1"/>
  <c r="P15"/>
  <c r="AB15" s="1"/>
  <c r="P16"/>
  <c r="AB16" s="1"/>
  <c r="Q21"/>
  <c r="AB21" s="1"/>
  <c r="Q22"/>
  <c r="AB22" s="1"/>
  <c r="Q23"/>
  <c r="AB23" s="1"/>
  <c r="Q24"/>
  <c r="AB24" s="1"/>
  <c r="Q25"/>
  <c r="AB25" s="1"/>
  <c r="Q26"/>
  <c r="AB26" s="1"/>
  <c r="Q27"/>
  <c r="AB27" s="1"/>
  <c r="Q28"/>
  <c r="AB28" s="1"/>
  <c r="Q29"/>
  <c r="AB29" s="1"/>
  <c r="Q30"/>
  <c r="AB30" s="1"/>
  <c r="Q31"/>
  <c r="AB31" s="1"/>
  <c r="Q32"/>
  <c r="R32"/>
  <c r="Q33"/>
  <c r="R33"/>
  <c r="Q34"/>
  <c r="R34"/>
  <c r="Q35"/>
  <c r="R35"/>
  <c r="Q36"/>
  <c r="R36"/>
  <c r="AB36" s="1"/>
  <c r="R37"/>
  <c r="AB37" s="1"/>
  <c r="R38"/>
  <c r="AB38" s="1"/>
  <c r="R39"/>
  <c r="AB39" s="1"/>
  <c r="R40"/>
  <c r="AB40" s="1"/>
  <c r="R41"/>
  <c r="AB41" s="1"/>
  <c r="R42"/>
  <c r="AB42" s="1"/>
  <c r="R43"/>
  <c r="AB43" s="1"/>
  <c r="R44"/>
  <c r="AB44" s="1"/>
  <c r="R45"/>
  <c r="AB45" s="1"/>
  <c r="R46"/>
  <c r="AB46" s="1"/>
  <c r="R47"/>
  <c r="AB47" s="1"/>
  <c r="R48"/>
  <c r="AB48" s="1"/>
  <c r="R49"/>
  <c r="AB49" s="1"/>
  <c r="R50"/>
  <c r="AB50" s="1"/>
  <c r="R51"/>
  <c r="AB51" s="1"/>
  <c r="S4"/>
  <c r="AB4" s="1"/>
  <c r="H5"/>
  <c r="L80" i="8" s="1"/>
  <c r="H6" i="20"/>
  <c r="L81" i="8" s="1"/>
  <c r="H7" i="20"/>
  <c r="L82" i="8" s="1"/>
  <c r="H8" i="20"/>
  <c r="L83" i="8" s="1"/>
  <c r="H9" i="20"/>
  <c r="L84" i="8" s="1"/>
  <c r="H10" i="20"/>
  <c r="L85" i="8" s="1"/>
  <c r="H11" i="20"/>
  <c r="L86" i="8" s="1"/>
  <c r="H12" i="20"/>
  <c r="L87" i="8" s="1"/>
  <c r="H13" i="20"/>
  <c r="L88" i="8" s="1"/>
  <c r="H14" i="20"/>
  <c r="L89" i="8" s="1"/>
  <c r="H15" i="20"/>
  <c r="L90" i="8" s="1"/>
  <c r="H16" i="20"/>
  <c r="L91" i="8" s="1"/>
  <c r="H17" i="20"/>
  <c r="L92" i="8" s="1"/>
  <c r="H18" i="20"/>
  <c r="L93" i="8" s="1"/>
  <c r="H19" i="20"/>
  <c r="L94" i="8" s="1"/>
  <c r="H20" i="20"/>
  <c r="L95" i="8" s="1"/>
  <c r="H21" i="20"/>
  <c r="L96" i="8" s="1"/>
  <c r="H22" i="20"/>
  <c r="L97" i="8" s="1"/>
  <c r="H23" i="20"/>
  <c r="L98" i="8" s="1"/>
  <c r="H24" i="20"/>
  <c r="L99" i="8" s="1"/>
  <c r="H25" i="20"/>
  <c r="L100" i="8" s="1"/>
  <c r="H26" i="20"/>
  <c r="L101" i="8" s="1"/>
  <c r="H27" i="20"/>
  <c r="L102" i="8" s="1"/>
  <c r="H28" i="20"/>
  <c r="L103" i="8" s="1"/>
  <c r="H29" i="20"/>
  <c r="L104" i="8" s="1"/>
  <c r="H30" i="20"/>
  <c r="L105" i="8" s="1"/>
  <c r="H31" i="20"/>
  <c r="L106" i="8" s="1"/>
  <c r="H32" i="20"/>
  <c r="L107" i="8" s="1"/>
  <c r="H33" i="20"/>
  <c r="L108" i="8" s="1"/>
  <c r="H34" i="20"/>
  <c r="L109" i="8" s="1"/>
  <c r="H35" i="20"/>
  <c r="L110" i="8" s="1"/>
  <c r="H36" i="20"/>
  <c r="L111" i="8" s="1"/>
  <c r="H37" i="20"/>
  <c r="L112" i="8" s="1"/>
  <c r="H38" i="20"/>
  <c r="L113" i="8" s="1"/>
  <c r="H39" i="20"/>
  <c r="L114" i="8" s="1"/>
  <c r="H40" i="20"/>
  <c r="L115" i="8" s="1"/>
  <c r="H41" i="20"/>
  <c r="L116" i="8" s="1"/>
  <c r="H42" i="20"/>
  <c r="L117" i="8" s="1"/>
  <c r="H43" i="20"/>
  <c r="L118" i="8" s="1"/>
  <c r="H44" i="20"/>
  <c r="L119" i="8" s="1"/>
  <c r="H45" i="20"/>
  <c r="L120" i="8" s="1"/>
  <c r="H46" i="20"/>
  <c r="L121" i="8" s="1"/>
  <c r="H47" i="20"/>
  <c r="L122" i="8" s="1"/>
  <c r="H48" i="20"/>
  <c r="L123" i="8" s="1"/>
  <c r="H49" i="20"/>
  <c r="L124" i="8" s="1"/>
  <c r="H50" i="20"/>
  <c r="L125" i="8" s="1"/>
  <c r="H51" i="20"/>
  <c r="L126" i="8" s="1"/>
  <c r="H4" i="20"/>
  <c r="L79" i="8" s="1"/>
  <c r="D5" i="20"/>
  <c r="D80" i="8" s="1"/>
  <c r="D6" i="20"/>
  <c r="D81" i="8" s="1"/>
  <c r="D7" i="20"/>
  <c r="D82" i="8" s="1"/>
  <c r="D8" i="20"/>
  <c r="D83" i="8" s="1"/>
  <c r="D9" i="20"/>
  <c r="D84" i="8" s="1"/>
  <c r="D10" i="20"/>
  <c r="D85" i="8" s="1"/>
  <c r="D11" i="20"/>
  <c r="D86" i="8" s="1"/>
  <c r="D12" i="20"/>
  <c r="D87" i="8" s="1"/>
  <c r="D13" i="20"/>
  <c r="D88" i="8" s="1"/>
  <c r="D14" i="20"/>
  <c r="D89" i="8" s="1"/>
  <c r="D15" i="20"/>
  <c r="D90" i="8" s="1"/>
  <c r="D16" i="20"/>
  <c r="D91" i="8" s="1"/>
  <c r="D17" i="20"/>
  <c r="D92" i="8" s="1"/>
  <c r="D18" i="20"/>
  <c r="D93" i="8" s="1"/>
  <c r="D19" i="20"/>
  <c r="D94" i="8" s="1"/>
  <c r="D20" i="20"/>
  <c r="D95" i="8" s="1"/>
  <c r="D21" i="20"/>
  <c r="D96" i="8" s="1"/>
  <c r="D22" i="20"/>
  <c r="D97" i="8" s="1"/>
  <c r="D23" i="20"/>
  <c r="D98" i="8" s="1"/>
  <c r="D24" i="20"/>
  <c r="D99" i="8" s="1"/>
  <c r="D25" i="20"/>
  <c r="D100" i="8" s="1"/>
  <c r="D26" i="20"/>
  <c r="D101" i="8" s="1"/>
  <c r="D27" i="20"/>
  <c r="D102" i="8" s="1"/>
  <c r="D28" i="20"/>
  <c r="D103" i="8" s="1"/>
  <c r="D29" i="20"/>
  <c r="D104" i="8" s="1"/>
  <c r="D30" i="20"/>
  <c r="D105" i="8" s="1"/>
  <c r="D31" i="20"/>
  <c r="D106" i="8" s="1"/>
  <c r="D32" i="20"/>
  <c r="D107" i="8" s="1"/>
  <c r="D33" i="20"/>
  <c r="D108" i="8" s="1"/>
  <c r="D34" i="20"/>
  <c r="D109" i="8" s="1"/>
  <c r="D35" i="20"/>
  <c r="D110" i="8" s="1"/>
  <c r="D36" i="20"/>
  <c r="D111" i="8" s="1"/>
  <c r="D37" i="20"/>
  <c r="D112" i="8" s="1"/>
  <c r="D38" i="20"/>
  <c r="D113" i="8" s="1"/>
  <c r="D39" i="20"/>
  <c r="D114" i="8" s="1"/>
  <c r="D40" i="20"/>
  <c r="D115" i="8" s="1"/>
  <c r="D41" i="20"/>
  <c r="D116" i="8" s="1"/>
  <c r="D42" i="20"/>
  <c r="D117" i="8" s="1"/>
  <c r="D43" i="20"/>
  <c r="D118" i="8" s="1"/>
  <c r="D44" i="20"/>
  <c r="D119" i="8" s="1"/>
  <c r="D45" i="20"/>
  <c r="D120" i="8" s="1"/>
  <c r="D46" i="20"/>
  <c r="D121" i="8" s="1"/>
  <c r="D47" i="20"/>
  <c r="D122" i="8" s="1"/>
  <c r="D48" i="20"/>
  <c r="D123" i="8" s="1"/>
  <c r="D49" i="20"/>
  <c r="D124" i="8" s="1"/>
  <c r="D50" i="20"/>
  <c r="D125" i="8" s="1"/>
  <c r="D51" i="20"/>
  <c r="D126" i="8" s="1"/>
  <c r="D4" i="20"/>
  <c r="D79" i="8" s="1"/>
  <c r="S2" i="20"/>
  <c r="S1"/>
  <c r="O2"/>
  <c r="O1"/>
  <c r="R1"/>
  <c r="Q1"/>
  <c r="P1"/>
  <c r="F12"/>
  <c r="M51"/>
  <c r="M48"/>
  <c r="M49"/>
  <c r="M50"/>
  <c r="M47"/>
  <c r="M46"/>
  <c r="M43"/>
  <c r="M44"/>
  <c r="M45"/>
  <c r="M42"/>
  <c r="M41"/>
  <c r="M38"/>
  <c r="M39"/>
  <c r="M40"/>
  <c r="M37"/>
  <c r="M36"/>
  <c r="M33"/>
  <c r="M34"/>
  <c r="M35"/>
  <c r="M32"/>
  <c r="M31"/>
  <c r="M28"/>
  <c r="M29"/>
  <c r="M30"/>
  <c r="M27"/>
  <c r="M26"/>
  <c r="M23"/>
  <c r="M24"/>
  <c r="M25"/>
  <c r="M22"/>
  <c r="M21"/>
  <c r="M18"/>
  <c r="M19"/>
  <c r="M20"/>
  <c r="M17"/>
  <c r="M16"/>
  <c r="M13"/>
  <c r="M14"/>
  <c r="M15"/>
  <c r="M12"/>
  <c r="M9"/>
  <c r="M10"/>
  <c r="M11"/>
  <c r="M8"/>
  <c r="M5"/>
  <c r="M6"/>
  <c r="M7"/>
  <c r="M4"/>
  <c r="Z26" i="13"/>
  <c r="Z25"/>
  <c r="AA25" s="1"/>
  <c r="Z1"/>
  <c r="K24"/>
  <c r="K25"/>
  <c r="B44" i="16"/>
  <c r="B43"/>
  <c r="D43" s="1"/>
  <c r="I42" i="3" s="1"/>
  <c r="A43" i="16"/>
  <c r="A44"/>
  <c r="AE1" i="20"/>
  <c r="AD1"/>
  <c r="AC1"/>
  <c r="AB1"/>
  <c r="AA1"/>
  <c r="AA32" i="15"/>
  <c r="AB32" s="1"/>
  <c r="AA34"/>
  <c r="AB34" s="1"/>
  <c r="AA36"/>
  <c r="AB36" s="1"/>
  <c r="AA38"/>
  <c r="AA30"/>
  <c r="AA29"/>
  <c r="AA28"/>
  <c r="AA1"/>
  <c r="R24" i="13"/>
  <c r="B42" i="16"/>
  <c r="C42" s="1"/>
  <c r="AB23" i="13" s="1"/>
  <c r="A42" i="16"/>
  <c r="K23" i="13"/>
  <c r="Y26" i="15"/>
  <c r="Z26"/>
  <c r="B16" i="16"/>
  <c r="D16" s="1"/>
  <c r="I15" i="3" s="1"/>
  <c r="B15" i="16"/>
  <c r="F15" s="1"/>
  <c r="B14"/>
  <c r="D14" s="1"/>
  <c r="I13" i="3" s="1"/>
  <c r="B13" i="16"/>
  <c r="F13" s="1"/>
  <c r="B12"/>
  <c r="C12" s="1"/>
  <c r="B11"/>
  <c r="E11" s="1"/>
  <c r="B10"/>
  <c r="E10" s="1"/>
  <c r="J7" i="13" s="1"/>
  <c r="M5" i="8" s="1"/>
  <c r="B5" i="23" s="1"/>
  <c r="B9" i="16"/>
  <c r="C9" s="1"/>
  <c r="AB6" i="13" s="1"/>
  <c r="B8" i="16"/>
  <c r="D8" s="1"/>
  <c r="I7" i="3" s="1"/>
  <c r="B7" i="16"/>
  <c r="C7" s="1"/>
  <c r="AB4" i="13" s="1"/>
  <c r="P40" i="15"/>
  <c r="Q40"/>
  <c r="Y24"/>
  <c r="Z24"/>
  <c r="W25"/>
  <c r="V25"/>
  <c r="Y22"/>
  <c r="Z22"/>
  <c r="Y20"/>
  <c r="Z20"/>
  <c r="Y18"/>
  <c r="Z18"/>
  <c r="Z16"/>
  <c r="Y16"/>
  <c r="Z1"/>
  <c r="Y1"/>
  <c r="B41" i="16"/>
  <c r="F41" s="1"/>
  <c r="I22" i="13" s="1"/>
  <c r="K20" i="8" s="1"/>
  <c r="C20" i="23" s="1"/>
  <c r="B40" i="16"/>
  <c r="E40" s="1"/>
  <c r="J21" i="13" s="1"/>
  <c r="M19" i="8" s="1"/>
  <c r="B19" i="23" s="1"/>
  <c r="B39" i="16"/>
  <c r="D39" s="1"/>
  <c r="I38" i="3" s="1"/>
  <c r="B38" i="16"/>
  <c r="E38" s="1"/>
  <c r="J19" i="13" s="1"/>
  <c r="M17" i="8" s="1"/>
  <c r="B17" i="23" s="1"/>
  <c r="Q19" i="13"/>
  <c r="U19"/>
  <c r="Q20"/>
  <c r="U20"/>
  <c r="T21"/>
  <c r="AA21" s="1"/>
  <c r="T22"/>
  <c r="AA22" s="1"/>
  <c r="T23"/>
  <c r="AA23" s="1"/>
  <c r="K20"/>
  <c r="K21"/>
  <c r="K22"/>
  <c r="K19"/>
  <c r="A40" i="16"/>
  <c r="A41"/>
  <c r="X5" i="15"/>
  <c r="X10"/>
  <c r="X11"/>
  <c r="X16"/>
  <c r="X17"/>
  <c r="X18"/>
  <c r="X19"/>
  <c r="X28"/>
  <c r="X29"/>
  <c r="X30"/>
  <c r="X31"/>
  <c r="X40"/>
  <c r="P5"/>
  <c r="Q5"/>
  <c r="R6"/>
  <c r="AB6" s="1"/>
  <c r="S6"/>
  <c r="P7"/>
  <c r="Q7"/>
  <c r="R8"/>
  <c r="S8"/>
  <c r="P9"/>
  <c r="Q9"/>
  <c r="R10"/>
  <c r="S10"/>
  <c r="P11"/>
  <c r="Q11"/>
  <c r="R12"/>
  <c r="S12"/>
  <c r="P13"/>
  <c r="Q13"/>
  <c r="R14"/>
  <c r="S14"/>
  <c r="P15"/>
  <c r="Q15"/>
  <c r="V17"/>
  <c r="W17"/>
  <c r="V19"/>
  <c r="W19"/>
  <c r="V21"/>
  <c r="W21"/>
  <c r="V23"/>
  <c r="W23"/>
  <c r="V27"/>
  <c r="W27"/>
  <c r="T29"/>
  <c r="U29"/>
  <c r="T31"/>
  <c r="U31"/>
  <c r="T33"/>
  <c r="U33"/>
  <c r="T35"/>
  <c r="U35"/>
  <c r="T37"/>
  <c r="U37"/>
  <c r="T39"/>
  <c r="U39"/>
  <c r="S4"/>
  <c r="R4"/>
  <c r="W1"/>
  <c r="V1"/>
  <c r="X1"/>
  <c r="A38" i="16"/>
  <c r="A39"/>
  <c r="H5" i="15"/>
  <c r="L43" i="8" s="1"/>
  <c r="H6" i="15"/>
  <c r="L44" i="8" s="1"/>
  <c r="H7" i="15"/>
  <c r="L45" i="8" s="1"/>
  <c r="H8" i="15"/>
  <c r="L46" i="8" s="1"/>
  <c r="H9" i="15"/>
  <c r="L47" i="8" s="1"/>
  <c r="H10" i="15"/>
  <c r="L48" i="8" s="1"/>
  <c r="H11" i="15"/>
  <c r="L49" i="8" s="1"/>
  <c r="H12" i="15"/>
  <c r="L50" i="8" s="1"/>
  <c r="H13" i="15"/>
  <c r="L51" i="8" s="1"/>
  <c r="H14" i="15"/>
  <c r="L52" i="8" s="1"/>
  <c r="H15" i="15"/>
  <c r="L53" i="8" s="1"/>
  <c r="H16" i="15"/>
  <c r="L54" i="8" s="1"/>
  <c r="H17" i="15"/>
  <c r="L55" i="8" s="1"/>
  <c r="H18" i="15"/>
  <c r="L56" i="8" s="1"/>
  <c r="H19" i="15"/>
  <c r="L57" i="8" s="1"/>
  <c r="H20" i="15"/>
  <c r="L58" i="8" s="1"/>
  <c r="H21" i="15"/>
  <c r="L59" i="8" s="1"/>
  <c r="H22" i="15"/>
  <c r="L60" i="8" s="1"/>
  <c r="H23" i="15"/>
  <c r="L61" i="8" s="1"/>
  <c r="H24" i="15"/>
  <c r="L62" i="8" s="1"/>
  <c r="H25" i="15"/>
  <c r="L63" i="8" s="1"/>
  <c r="H26" i="15"/>
  <c r="L64" i="8" s="1"/>
  <c r="H27" i="15"/>
  <c r="L65" i="8" s="1"/>
  <c r="H28" i="15"/>
  <c r="L66" i="8" s="1"/>
  <c r="H29" i="15"/>
  <c r="L67" i="8" s="1"/>
  <c r="H30" i="15"/>
  <c r="L68" i="8" s="1"/>
  <c r="H31" i="15"/>
  <c r="L69" i="8" s="1"/>
  <c r="H32" i="15"/>
  <c r="L70" i="8" s="1"/>
  <c r="H33" i="15"/>
  <c r="L71" i="8" s="1"/>
  <c r="H34" i="15"/>
  <c r="L72" i="8" s="1"/>
  <c r="H35" i="15"/>
  <c r="L73" i="8" s="1"/>
  <c r="H36" i="15"/>
  <c r="L74" i="8" s="1"/>
  <c r="H37" i="15"/>
  <c r="L75" i="8" s="1"/>
  <c r="H38" i="15"/>
  <c r="L76" i="8" s="1"/>
  <c r="H39" i="15"/>
  <c r="L77" i="8" s="1"/>
  <c r="H40" i="15"/>
  <c r="L78" i="8" s="1"/>
  <c r="H4" i="15"/>
  <c r="L42" i="8" s="1"/>
  <c r="AC1" i="15"/>
  <c r="AD1"/>
  <c r="AE1"/>
  <c r="AB1"/>
  <c r="C90" i="21"/>
  <c r="D90" s="1"/>
  <c r="AC4" i="22" s="1"/>
  <c r="C91" i="21"/>
  <c r="G91" s="1"/>
  <c r="K5" i="22" s="1"/>
  <c r="K128" i="8" s="1"/>
  <c r="C128" i="23" s="1"/>
  <c r="C92" i="21"/>
  <c r="G92" s="1"/>
  <c r="K6" i="22" s="1"/>
  <c r="K129" i="8" s="1"/>
  <c r="C129" i="23" s="1"/>
  <c r="C93" i="21"/>
  <c r="D93" s="1"/>
  <c r="AC7" i="22" s="1"/>
  <c r="C94" i="21"/>
  <c r="D94" s="1"/>
  <c r="AC8" i="22" s="1"/>
  <c r="C95" i="21"/>
  <c r="G95" s="1"/>
  <c r="K9" i="22" s="1"/>
  <c r="K132" i="8" s="1"/>
  <c r="C132" i="23" s="1"/>
  <c r="C96" i="21"/>
  <c r="G96" s="1"/>
  <c r="K10" i="22" s="1"/>
  <c r="K133" i="8" s="1"/>
  <c r="C133" i="23" s="1"/>
  <c r="C97" i="21"/>
  <c r="D97" s="1"/>
  <c r="AC11" i="22" s="1"/>
  <c r="C98" i="21"/>
  <c r="D98" s="1"/>
  <c r="AC12" i="22" s="1"/>
  <c r="C99" i="21"/>
  <c r="G99" s="1"/>
  <c r="K13" i="22" s="1"/>
  <c r="K136" i="8" s="1"/>
  <c r="C136" i="23" s="1"/>
  <c r="C100" i="21"/>
  <c r="G100" s="1"/>
  <c r="K14" i="22" s="1"/>
  <c r="K137" i="8" s="1"/>
  <c r="C137" i="23" s="1"/>
  <c r="C101" i="21"/>
  <c r="D101" s="1"/>
  <c r="AC15" i="22" s="1"/>
  <c r="C102" i="21"/>
  <c r="D102" s="1"/>
  <c r="AC16" i="22" s="1"/>
  <c r="C103" i="21"/>
  <c r="G103" s="1"/>
  <c r="K17" i="22" s="1"/>
  <c r="K140" i="8" s="1"/>
  <c r="C140" i="23" s="1"/>
  <c r="C104" i="21"/>
  <c r="G104" s="1"/>
  <c r="K18" i="22" s="1"/>
  <c r="K141" i="8" s="1"/>
  <c r="C141" i="23" s="1"/>
  <c r="C7" i="21"/>
  <c r="G7" s="1"/>
  <c r="K5" i="20" s="1"/>
  <c r="K80" i="8" s="1"/>
  <c r="C80" i="23" s="1"/>
  <c r="C8" i="21"/>
  <c r="F8" s="1"/>
  <c r="L6" i="20" s="1"/>
  <c r="M81" i="8" s="1"/>
  <c r="B81" i="23" s="1"/>
  <c r="C6" i="21"/>
  <c r="D6" s="1"/>
  <c r="AC4" i="20" s="1"/>
  <c r="C106" i="21"/>
  <c r="D106" s="1"/>
  <c r="C107"/>
  <c r="G107" s="1"/>
  <c r="C108"/>
  <c r="G108" s="1"/>
  <c r="K40" i="15" s="1"/>
  <c r="K78" i="8" s="1"/>
  <c r="C78" i="23" s="1"/>
  <c r="C105" i="21"/>
  <c r="D105" s="1"/>
  <c r="C82"/>
  <c r="D82" s="1"/>
  <c r="AC48" i="20" s="1"/>
  <c r="C83" i="21"/>
  <c r="G83" s="1"/>
  <c r="K49" i="20" s="1"/>
  <c r="K124" i="8" s="1"/>
  <c r="C124" i="23" s="1"/>
  <c r="C84" i="21"/>
  <c r="G84" s="1"/>
  <c r="K50" i="20" s="1"/>
  <c r="K125" i="8" s="1"/>
  <c r="C125" i="23" s="1"/>
  <c r="C85" i="21"/>
  <c r="D85" s="1"/>
  <c r="AC36" i="15" s="1"/>
  <c r="C86" i="21"/>
  <c r="D86" s="1"/>
  <c r="AC37" i="15" s="1"/>
  <c r="C87" i="21"/>
  <c r="G87" s="1"/>
  <c r="K51" i="20" s="1"/>
  <c r="K126" i="8" s="1"/>
  <c r="C126" i="23" s="1"/>
  <c r="C88" i="21"/>
  <c r="G88" s="1"/>
  <c r="K38" i="15" s="1"/>
  <c r="K76" i="8" s="1"/>
  <c r="C76" i="23" s="1"/>
  <c r="C89" i="21"/>
  <c r="D89" s="1"/>
  <c r="AC39" i="15" s="1"/>
  <c r="C81" i="21"/>
  <c r="D81" s="1"/>
  <c r="AC47" i="20" s="1"/>
  <c r="C73" i="21"/>
  <c r="D73" s="1"/>
  <c r="AC43" i="20" s="1"/>
  <c r="C74" i="21"/>
  <c r="D74" s="1"/>
  <c r="AC44" i="20" s="1"/>
  <c r="C75" i="21"/>
  <c r="G75" s="1"/>
  <c r="K45" i="20" s="1"/>
  <c r="K120" i="8" s="1"/>
  <c r="C120" i="23" s="1"/>
  <c r="C76" i="21"/>
  <c r="G76" s="1"/>
  <c r="K32" i="15" s="1"/>
  <c r="K70" i="8" s="1"/>
  <c r="C70" i="23" s="1"/>
  <c r="C77" i="21"/>
  <c r="D77" s="1"/>
  <c r="AC33" i="15" s="1"/>
  <c r="C78" i="21"/>
  <c r="D78" s="1"/>
  <c r="AC46" i="20" s="1"/>
  <c r="C79" i="21"/>
  <c r="G79" s="1"/>
  <c r="K34" i="15" s="1"/>
  <c r="K72" i="8" s="1"/>
  <c r="C72" i="23" s="1"/>
  <c r="C80" i="21"/>
  <c r="G80" s="1"/>
  <c r="K35" i="15" s="1"/>
  <c r="K73" i="8" s="1"/>
  <c r="C73" i="23" s="1"/>
  <c r="C72" i="21"/>
  <c r="G72" s="1"/>
  <c r="K42" i="20" s="1"/>
  <c r="K117" i="8" s="1"/>
  <c r="C117" i="23" s="1"/>
  <c r="C64" i="21"/>
  <c r="G64" s="1"/>
  <c r="K38" i="20" s="1"/>
  <c r="K113" i="8" s="1"/>
  <c r="C113" i="23" s="1"/>
  <c r="C65" i="21"/>
  <c r="D65" s="1"/>
  <c r="AC39" i="20" s="1"/>
  <c r="C66" i="21"/>
  <c r="D66" s="1"/>
  <c r="AC41" i="20" s="1"/>
  <c r="C67" i="21"/>
  <c r="G67" s="1"/>
  <c r="K28" i="15" s="1"/>
  <c r="K66" i="8" s="1"/>
  <c r="C66" i="23" s="1"/>
  <c r="C68" i="21"/>
  <c r="G68" s="1"/>
  <c r="K29" i="15" s="1"/>
  <c r="K67" i="8" s="1"/>
  <c r="C67" i="23" s="1"/>
  <c r="C69" i="21"/>
  <c r="D69" s="1"/>
  <c r="C70"/>
  <c r="D70" s="1"/>
  <c r="AC30" i="15" s="1"/>
  <c r="C71" i="21"/>
  <c r="G71" s="1"/>
  <c r="K31" i="15" s="1"/>
  <c r="K69" i="8" s="1"/>
  <c r="C69" i="23" s="1"/>
  <c r="C63" i="21"/>
  <c r="G63" s="1"/>
  <c r="K37" i="20" s="1"/>
  <c r="K112" i="8" s="1"/>
  <c r="C112" i="23" s="1"/>
  <c r="C55" i="21"/>
  <c r="G55" s="1"/>
  <c r="K33" i="20" s="1"/>
  <c r="K108" i="8" s="1"/>
  <c r="C108" i="23" s="1"/>
  <c r="C56" i="21"/>
  <c r="G56" s="1"/>
  <c r="K34" i="20" s="1"/>
  <c r="K109" i="8" s="1"/>
  <c r="C109" i="23" s="1"/>
  <c r="C57" i="21"/>
  <c r="D57" s="1"/>
  <c r="AC35" i="20" s="1"/>
  <c r="C58" i="21"/>
  <c r="D58" s="1"/>
  <c r="AC24" i="15" s="1"/>
  <c r="C59" i="21"/>
  <c r="G59" s="1"/>
  <c r="K25" i="15" s="1"/>
  <c r="K63" i="8" s="1"/>
  <c r="C63" i="23" s="1"/>
  <c r="C60" i="21"/>
  <c r="G60" s="1"/>
  <c r="K36" i="20" s="1"/>
  <c r="K111" i="8" s="1"/>
  <c r="C111" i="23" s="1"/>
  <c r="C61" i="21"/>
  <c r="D61" s="1"/>
  <c r="AC26" i="15" s="1"/>
  <c r="C62" i="21"/>
  <c r="D62" s="1"/>
  <c r="C54"/>
  <c r="D54" s="1"/>
  <c r="AC32" i="20" s="1"/>
  <c r="C46" i="21"/>
  <c r="D46" s="1"/>
  <c r="AC28" i="20" s="1"/>
  <c r="C47" i="21"/>
  <c r="G47" s="1"/>
  <c r="K29" i="20" s="1"/>
  <c r="K104" i="8" s="1"/>
  <c r="C104" i="23" s="1"/>
  <c r="C48" i="21"/>
  <c r="G48" s="1"/>
  <c r="K30" i="20" s="1"/>
  <c r="K105" i="8" s="1"/>
  <c r="C105" i="23" s="1"/>
  <c r="C49" i="21"/>
  <c r="D49" s="1"/>
  <c r="AC20" i="15" s="1"/>
  <c r="C50" i="21"/>
  <c r="D50" s="1"/>
  <c r="AC21" i="15" s="1"/>
  <c r="C51" i="21"/>
  <c r="G51" s="1"/>
  <c r="K31" i="20" s="1"/>
  <c r="K106" i="8" s="1"/>
  <c r="C106" i="23" s="1"/>
  <c r="C52" i="21"/>
  <c r="G52" s="1"/>
  <c r="K22" i="15" s="1"/>
  <c r="K60" i="8" s="1"/>
  <c r="C60" i="23" s="1"/>
  <c r="C53" i="21"/>
  <c r="D53" s="1"/>
  <c r="AC23" i="15" s="1"/>
  <c r="C45" i="21"/>
  <c r="D45" s="1"/>
  <c r="AC27" i="20" s="1"/>
  <c r="C37" i="21"/>
  <c r="D37" s="1"/>
  <c r="AC23" i="20" s="1"/>
  <c r="C38" i="21"/>
  <c r="D38" s="1"/>
  <c r="AC24" i="20" s="1"/>
  <c r="C39" i="21"/>
  <c r="G39" s="1"/>
  <c r="K25" i="20" s="1"/>
  <c r="K100" i="8" s="1"/>
  <c r="C100" i="23" s="1"/>
  <c r="C40" i="21"/>
  <c r="G40" s="1"/>
  <c r="K16" i="15" s="1"/>
  <c r="K54" i="8" s="1"/>
  <c r="C54" i="23" s="1"/>
  <c r="C41" i="21"/>
  <c r="D41" s="1"/>
  <c r="AC17" i="15" s="1"/>
  <c r="C42" i="21"/>
  <c r="D42" s="1"/>
  <c r="AC26" i="20" s="1"/>
  <c r="C43" i="21"/>
  <c r="G43" s="1"/>
  <c r="K18" i="15" s="1"/>
  <c r="K56" i="8" s="1"/>
  <c r="C56" i="23" s="1"/>
  <c r="C44" i="21"/>
  <c r="G44" s="1"/>
  <c r="K19" i="15" s="1"/>
  <c r="K57" i="8" s="1"/>
  <c r="C57" i="23" s="1"/>
  <c r="C36" i="21"/>
  <c r="G36" s="1"/>
  <c r="K22" i="20" s="1"/>
  <c r="K97" i="8" s="1"/>
  <c r="C97" i="23" s="1"/>
  <c r="C28" i="21"/>
  <c r="G28" s="1"/>
  <c r="K18" i="20" s="1"/>
  <c r="K93" i="8" s="1"/>
  <c r="C93" i="23" s="1"/>
  <c r="C29" i="21"/>
  <c r="D29" s="1"/>
  <c r="AC19" i="20" s="1"/>
  <c r="C30" i="21"/>
  <c r="D30" s="1"/>
  <c r="AC20" i="20" s="1"/>
  <c r="C31" i="21"/>
  <c r="G31" s="1"/>
  <c r="K12" i="15" s="1"/>
  <c r="K50" i="8" s="1"/>
  <c r="C50" i="23" s="1"/>
  <c r="C32" i="21"/>
  <c r="G32" s="1"/>
  <c r="K13" i="15" s="1"/>
  <c r="K51" i="8" s="1"/>
  <c r="C51" i="23" s="1"/>
  <c r="C33" i="21"/>
  <c r="D33" s="1"/>
  <c r="AC21" i="20" s="1"/>
  <c r="C34" i="21"/>
  <c r="D34" s="1"/>
  <c r="AC14" i="15" s="1"/>
  <c r="C35" i="21"/>
  <c r="G35" s="1"/>
  <c r="K15" i="15" s="1"/>
  <c r="K53" i="8" s="1"/>
  <c r="C53" i="23" s="1"/>
  <c r="C27" i="21"/>
  <c r="G27" s="1"/>
  <c r="K17" i="20" s="1"/>
  <c r="K92" i="8" s="1"/>
  <c r="C92" i="23" s="1"/>
  <c r="C26" i="21"/>
  <c r="D26" s="1"/>
  <c r="AC11" i="15" s="1"/>
  <c r="C25" i="21"/>
  <c r="G25" s="1"/>
  <c r="K10" i="15" s="1"/>
  <c r="K48" i="8" s="1"/>
  <c r="C48" i="23" s="1"/>
  <c r="C24" i="21"/>
  <c r="F24" s="1"/>
  <c r="L16" i="20" s="1"/>
  <c r="M91" i="8" s="1"/>
  <c r="B91" i="23" s="1"/>
  <c r="C23" i="21"/>
  <c r="F23" s="1"/>
  <c r="L9" i="15" s="1"/>
  <c r="M47" i="8" s="1"/>
  <c r="B47" i="23" s="1"/>
  <c r="C22" i="21"/>
  <c r="D22" s="1"/>
  <c r="AC8" i="15" s="1"/>
  <c r="C21" i="21"/>
  <c r="G21" s="1"/>
  <c r="K15" i="20" s="1"/>
  <c r="K90" i="8" s="1"/>
  <c r="C90" i="23" s="1"/>
  <c r="C20" i="21"/>
  <c r="F20" s="1"/>
  <c r="L14" i="20" s="1"/>
  <c r="M89" i="8" s="1"/>
  <c r="B89" i="23" s="1"/>
  <c r="C19" i="21"/>
  <c r="F19" s="1"/>
  <c r="L13" i="20" s="1"/>
  <c r="M88" i="8" s="1"/>
  <c r="B88" i="23" s="1"/>
  <c r="C18" i="21"/>
  <c r="D18" s="1"/>
  <c r="AC12" i="20" s="1"/>
  <c r="C17" i="21"/>
  <c r="G17" s="1"/>
  <c r="K7" i="15" s="1"/>
  <c r="K45" i="8" s="1"/>
  <c r="C45" i="23" s="1"/>
  <c r="C16" i="21"/>
  <c r="F16" s="1"/>
  <c r="L6" i="15" s="1"/>
  <c r="M44" i="8" s="1"/>
  <c r="B44" i="23" s="1"/>
  <c r="C15" i="21"/>
  <c r="F15" s="1"/>
  <c r="L11" i="20" s="1"/>
  <c r="M86" i="8" s="1"/>
  <c r="B86" i="23" s="1"/>
  <c r="C14" i="21"/>
  <c r="G14" s="1"/>
  <c r="K10" i="20" s="1"/>
  <c r="K85" i="8" s="1"/>
  <c r="C85" i="23" s="1"/>
  <c r="C13" i="21"/>
  <c r="G13" s="1"/>
  <c r="K9" i="20" s="1"/>
  <c r="K84" i="8" s="1"/>
  <c r="C84" i="23" s="1"/>
  <c r="C12" i="21"/>
  <c r="F12" s="1"/>
  <c r="L8" i="20" s="1"/>
  <c r="M83" i="8" s="1"/>
  <c r="B83" i="23" s="1"/>
  <c r="C11" i="21"/>
  <c r="G11" s="1"/>
  <c r="K5" i="15" s="1"/>
  <c r="K43" i="8" s="1"/>
  <c r="C43" i="23" s="1"/>
  <c r="C10" i="21"/>
  <c r="D10" s="1"/>
  <c r="AC4" i="15" s="1"/>
  <c r="C9" i="21"/>
  <c r="D9" s="1"/>
  <c r="AC7" i="20" s="1"/>
  <c r="A3" i="21"/>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2"/>
  <c r="M23"/>
  <c r="M22"/>
  <c r="M21"/>
  <c r="M20"/>
  <c r="M19"/>
  <c r="M18"/>
  <c r="M17"/>
  <c r="M16"/>
  <c r="M15"/>
  <c r="M14"/>
  <c r="M13"/>
  <c r="M12"/>
  <c r="M11"/>
  <c r="M10"/>
  <c r="M9"/>
  <c r="M8"/>
  <c r="M7"/>
  <c r="M6"/>
  <c r="M5"/>
  <c r="M4"/>
  <c r="M3"/>
  <c r="M2"/>
  <c r="D40" i="15"/>
  <c r="D78" i="8" s="1"/>
  <c r="M40" i="15"/>
  <c r="D5"/>
  <c r="D43" i="8" s="1"/>
  <c r="D6" i="15"/>
  <c r="D44" i="8" s="1"/>
  <c r="D7" i="15"/>
  <c r="D45" i="8" s="1"/>
  <c r="D8" i="15"/>
  <c r="D46" i="8" s="1"/>
  <c r="D9" i="15"/>
  <c r="D47" i="8" s="1"/>
  <c r="D10" i="15"/>
  <c r="D48" i="8" s="1"/>
  <c r="D11" i="15"/>
  <c r="D49" i="8" s="1"/>
  <c r="D12" i="15"/>
  <c r="D50" i="8" s="1"/>
  <c r="D13" i="15"/>
  <c r="D51" i="8" s="1"/>
  <c r="D14" i="15"/>
  <c r="D52" i="8" s="1"/>
  <c r="D15" i="15"/>
  <c r="D53" i="8" s="1"/>
  <c r="D16" i="15"/>
  <c r="D54" i="8" s="1"/>
  <c r="D17" i="15"/>
  <c r="D55" i="8" s="1"/>
  <c r="D18" i="15"/>
  <c r="D56" i="8" s="1"/>
  <c r="D19" i="15"/>
  <c r="D57" i="8" s="1"/>
  <c r="D20" i="15"/>
  <c r="D58" i="8" s="1"/>
  <c r="D21" i="15"/>
  <c r="D59" i="8" s="1"/>
  <c r="D22" i="15"/>
  <c r="D60" i="8" s="1"/>
  <c r="D23" i="15"/>
  <c r="D61" i="8" s="1"/>
  <c r="D24" i="15"/>
  <c r="D62" i="8" s="1"/>
  <c r="D25" i="15"/>
  <c r="D63" i="8" s="1"/>
  <c r="D26" i="15"/>
  <c r="D64" i="8" s="1"/>
  <c r="D27" i="15"/>
  <c r="D65" i="8" s="1"/>
  <c r="D28" i="15"/>
  <c r="D66" i="8" s="1"/>
  <c r="D29" i="15"/>
  <c r="D67" i="8" s="1"/>
  <c r="D30" i="15"/>
  <c r="D68" i="8" s="1"/>
  <c r="D31" i="15"/>
  <c r="D69" i="8" s="1"/>
  <c r="D32" i="15"/>
  <c r="D70" i="8" s="1"/>
  <c r="D33" i="15"/>
  <c r="D71" i="8" s="1"/>
  <c r="D34" i="15"/>
  <c r="D72" i="8" s="1"/>
  <c r="D35" i="15"/>
  <c r="D73" i="8" s="1"/>
  <c r="D36" i="15"/>
  <c r="D74" i="8" s="1"/>
  <c r="D37" i="15"/>
  <c r="D75" i="8" s="1"/>
  <c r="D38" i="15"/>
  <c r="D76" i="8" s="1"/>
  <c r="D39" i="15"/>
  <c r="D77" i="8" s="1"/>
  <c r="D4" i="15"/>
  <c r="D42" i="8" s="1"/>
  <c r="M39" i="15"/>
  <c r="M34"/>
  <c r="M35"/>
  <c r="M36"/>
  <c r="M37"/>
  <c r="M38"/>
  <c r="M4"/>
  <c r="M5"/>
  <c r="M6"/>
  <c r="M7"/>
  <c r="M8"/>
  <c r="M9"/>
  <c r="M10"/>
  <c r="M11"/>
  <c r="M12"/>
  <c r="M13"/>
  <c r="M14"/>
  <c r="M15"/>
  <c r="M16"/>
  <c r="M17"/>
  <c r="M18"/>
  <c r="M19"/>
  <c r="M20"/>
  <c r="M21"/>
  <c r="M22"/>
  <c r="M23"/>
  <c r="M24"/>
  <c r="M25"/>
  <c r="M26"/>
  <c r="M27"/>
  <c r="M28"/>
  <c r="M29"/>
  <c r="M30"/>
  <c r="M31"/>
  <c r="M32"/>
  <c r="M33"/>
  <c r="U2"/>
  <c r="U1"/>
  <c r="T1"/>
  <c r="S1"/>
  <c r="R1"/>
  <c r="O1"/>
  <c r="Q1"/>
  <c r="P1"/>
  <c r="C21" i="18"/>
  <c r="G21" s="1"/>
  <c r="I7" i="19" s="1"/>
  <c r="K39" i="8" s="1"/>
  <c r="C39" i="23" s="1"/>
  <c r="M7" i="19"/>
  <c r="Z7" s="1"/>
  <c r="C4" i="18"/>
  <c r="D4" s="1"/>
  <c r="AA4" i="19" s="1"/>
  <c r="M6"/>
  <c r="Z6" s="1"/>
  <c r="R5"/>
  <c r="Z5" s="1"/>
  <c r="O9"/>
  <c r="Z9" s="1"/>
  <c r="P8"/>
  <c r="Z8" s="1"/>
  <c r="F5"/>
  <c r="L37" i="8" s="1"/>
  <c r="F6" i="19"/>
  <c r="L38" i="8" s="1"/>
  <c r="F7" i="19"/>
  <c r="L39" i="8" s="1"/>
  <c r="F8" i="19"/>
  <c r="L40" i="8" s="1"/>
  <c r="F9" i="19"/>
  <c r="L41" i="8" s="1"/>
  <c r="F4" i="19"/>
  <c r="L36" i="8" s="1"/>
  <c r="N4" i="19"/>
  <c r="Z4" s="1"/>
  <c r="N4" i="14"/>
  <c r="C19" i="18"/>
  <c r="G19" s="1"/>
  <c r="I5" i="19" s="1"/>
  <c r="K37" i="8" s="1"/>
  <c r="C37" i="23" s="1"/>
  <c r="B37" i="16"/>
  <c r="E37" s="1"/>
  <c r="A37"/>
  <c r="K9" i="19"/>
  <c r="K8"/>
  <c r="K7"/>
  <c r="K6"/>
  <c r="K5"/>
  <c r="K4"/>
  <c r="D5"/>
  <c r="D37" i="8" s="1"/>
  <c r="D6" i="19"/>
  <c r="D38" i="8" s="1"/>
  <c r="D7" i="19"/>
  <c r="D39" i="8" s="1"/>
  <c r="D8" i="19"/>
  <c r="D40" i="8" s="1"/>
  <c r="D9" i="19"/>
  <c r="D41" i="8" s="1"/>
  <c r="D4" i="19"/>
  <c r="D36" i="8" s="1"/>
  <c r="M1" i="19"/>
  <c r="Q1"/>
  <c r="P1"/>
  <c r="O1"/>
  <c r="N1"/>
  <c r="AC1"/>
  <c r="AB1"/>
  <c r="AA1"/>
  <c r="Z1"/>
  <c r="Y1"/>
  <c r="X1"/>
  <c r="V1"/>
  <c r="U1"/>
  <c r="T1"/>
  <c r="B27" i="16"/>
  <c r="F27" s="1"/>
  <c r="I12" i="13" s="1"/>
  <c r="K10" i="8" s="1"/>
  <c r="C10" i="23" s="1"/>
  <c r="G30" i="18"/>
  <c r="I8" i="14" s="1"/>
  <c r="K29" i="8" s="1"/>
  <c r="C29" i="23" s="1"/>
  <c r="G31" i="18"/>
  <c r="I9" i="14" s="1"/>
  <c r="K30" i="8" s="1"/>
  <c r="C30" i="23" s="1"/>
  <c r="G32" i="18"/>
  <c r="I10" i="14" s="1"/>
  <c r="K31" i="8" s="1"/>
  <c r="C31" i="23" s="1"/>
  <c r="G33" i="18"/>
  <c r="I11" i="14" s="1"/>
  <c r="K32" i="8" s="1"/>
  <c r="C32" i="23" s="1"/>
  <c r="G34" i="18"/>
  <c r="I12" i="14" s="1"/>
  <c r="K33" i="8" s="1"/>
  <c r="C33" i="23" s="1"/>
  <c r="G35" i="18"/>
  <c r="I13" i="14" s="1"/>
  <c r="K34" i="8" s="1"/>
  <c r="C34" i="23" s="1"/>
  <c r="G36" i="18"/>
  <c r="I14" i="14" s="1"/>
  <c r="K35" i="8" s="1"/>
  <c r="C35" i="23" s="1"/>
  <c r="F30" i="18"/>
  <c r="J8" i="14" s="1"/>
  <c r="M29" i="8" s="1"/>
  <c r="B29" i="23" s="1"/>
  <c r="F31" i="18"/>
  <c r="J9" i="14" s="1"/>
  <c r="M30" i="8" s="1"/>
  <c r="B30" i="23" s="1"/>
  <c r="F32" i="18"/>
  <c r="J10" i="14" s="1"/>
  <c r="M31" i="8" s="1"/>
  <c r="B31" i="23" s="1"/>
  <c r="F33" i="18"/>
  <c r="J11" i="14" s="1"/>
  <c r="M32" i="8" s="1"/>
  <c r="B32" i="23" s="1"/>
  <c r="F34" i="18"/>
  <c r="J12" i="14" s="1"/>
  <c r="M33" i="8" s="1"/>
  <c r="B33" i="23" s="1"/>
  <c r="F35" i="18"/>
  <c r="J13" i="14" s="1"/>
  <c r="M34" i="8" s="1"/>
  <c r="B34" i="23" s="1"/>
  <c r="F36" i="18"/>
  <c r="J14" i="14" s="1"/>
  <c r="M35" i="8" s="1"/>
  <c r="B35" i="23" s="1"/>
  <c r="D30" i="18"/>
  <c r="AB8" i="14" s="1"/>
  <c r="D31" i="18"/>
  <c r="AB9" i="14" s="1"/>
  <c r="D32" i="18"/>
  <c r="AB10" i="14" s="1"/>
  <c r="D33" i="18"/>
  <c r="AB11" i="14" s="1"/>
  <c r="D34" i="18"/>
  <c r="AB12" i="14" s="1"/>
  <c r="D35" i="18"/>
  <c r="AB13" i="14" s="1"/>
  <c r="D36" i="18"/>
  <c r="AB14" i="14" s="1"/>
  <c r="A31" i="18"/>
  <c r="A32"/>
  <c r="A33"/>
  <c r="A34"/>
  <c r="A35"/>
  <c r="A36"/>
  <c r="A30"/>
  <c r="C8"/>
  <c r="C9"/>
  <c r="C10"/>
  <c r="C11"/>
  <c r="C12"/>
  <c r="C13"/>
  <c r="C14"/>
  <c r="C15"/>
  <c r="C16"/>
  <c r="C17"/>
  <c r="C28"/>
  <c r="D28" s="1"/>
  <c r="C27"/>
  <c r="D27" s="1"/>
  <c r="C26"/>
  <c r="D26" s="1"/>
  <c r="C25"/>
  <c r="D25" s="1"/>
  <c r="AB7" i="14" s="1"/>
  <c r="C24" i="18"/>
  <c r="C5"/>
  <c r="C3"/>
  <c r="D3" s="1"/>
  <c r="C18"/>
  <c r="G18" s="1"/>
  <c r="C20"/>
  <c r="D20" s="1"/>
  <c r="AA6" i="19" s="1"/>
  <c r="C22" i="18"/>
  <c r="D22" s="1"/>
  <c r="AB6" i="14" s="1"/>
  <c r="C23" i="18"/>
  <c r="D23" s="1"/>
  <c r="AA8" i="19" s="1"/>
  <c r="C6" i="18"/>
  <c r="D6" s="1"/>
  <c r="AB5" i="14" s="1"/>
  <c r="A4" i="18"/>
  <c r="A5"/>
  <c r="A6"/>
  <c r="A7"/>
  <c r="A8"/>
  <c r="A9"/>
  <c r="A10"/>
  <c r="A11"/>
  <c r="A12"/>
  <c r="A13"/>
  <c r="A14"/>
  <c r="A15"/>
  <c r="A16"/>
  <c r="A17"/>
  <c r="A18"/>
  <c r="A19"/>
  <c r="A20"/>
  <c r="A21"/>
  <c r="A22"/>
  <c r="A23"/>
  <c r="A24"/>
  <c r="A25"/>
  <c r="A26"/>
  <c r="A27"/>
  <c r="A28"/>
  <c r="A29"/>
  <c r="A3"/>
  <c r="M23"/>
  <c r="M22"/>
  <c r="M21"/>
  <c r="M20"/>
  <c r="M19"/>
  <c r="M18"/>
  <c r="M17"/>
  <c r="M16"/>
  <c r="M15"/>
  <c r="M14"/>
  <c r="M13"/>
  <c r="M12"/>
  <c r="M11"/>
  <c r="M10"/>
  <c r="M9"/>
  <c r="M8"/>
  <c r="M7"/>
  <c r="M6"/>
  <c r="M5"/>
  <c r="M4"/>
  <c r="M3"/>
  <c r="M2"/>
  <c r="F7" i="16"/>
  <c r="I4" i="13" s="1"/>
  <c r="K2" i="8" s="1"/>
  <c r="C2" i="23" s="1"/>
  <c r="F10" i="16"/>
  <c r="I7" i="13" s="1"/>
  <c r="K5" i="8" s="1"/>
  <c r="C5" i="23" s="1"/>
  <c r="F12" i="16"/>
  <c r="M4"/>
  <c r="M5"/>
  <c r="M6"/>
  <c r="M7"/>
  <c r="M8"/>
  <c r="M9"/>
  <c r="M10"/>
  <c r="M11"/>
  <c r="M12"/>
  <c r="M13"/>
  <c r="M14"/>
  <c r="M15"/>
  <c r="M16"/>
  <c r="M17"/>
  <c r="M18"/>
  <c r="M19"/>
  <c r="M20"/>
  <c r="M21"/>
  <c r="M22"/>
  <c r="M23"/>
  <c r="M3"/>
  <c r="M2"/>
  <c r="E12"/>
  <c r="D7"/>
  <c r="I6" i="3" s="1"/>
  <c r="D10" i="16"/>
  <c r="I9" i="3" s="1"/>
  <c r="B3" i="16"/>
  <c r="E3" s="1"/>
  <c r="B17"/>
  <c r="C17" s="1"/>
  <c r="AB8" i="13" s="1"/>
  <c r="B36" i="16"/>
  <c r="C36" s="1"/>
  <c r="AB18" i="13" s="1"/>
  <c r="B35" i="16"/>
  <c r="C35" s="1"/>
  <c r="B34"/>
  <c r="C34" s="1"/>
  <c r="AB17" i="13" s="1"/>
  <c r="B33" i="16"/>
  <c r="C33" s="1"/>
  <c r="AB16" i="13" s="1"/>
  <c r="B32" i="16"/>
  <c r="C32" s="1"/>
  <c r="AB15" i="13" s="1"/>
  <c r="B31" i="16"/>
  <c r="C31" s="1"/>
  <c r="B30"/>
  <c r="C30" s="1"/>
  <c r="B29"/>
  <c r="E29" s="1"/>
  <c r="J14" i="13" s="1"/>
  <c r="M12" i="8" s="1"/>
  <c r="B12" i="23" s="1"/>
  <c r="B28" i="16"/>
  <c r="C28" s="1"/>
  <c r="AB13" i="13" s="1"/>
  <c r="B26" i="16"/>
  <c r="C26" s="1"/>
  <c r="B25"/>
  <c r="C25" s="1"/>
  <c r="B24"/>
  <c r="C24" s="1"/>
  <c r="B23"/>
  <c r="C23" s="1"/>
  <c r="B22"/>
  <c r="C22" s="1"/>
  <c r="AB11" i="13" s="1"/>
  <c r="B21" i="16"/>
  <c r="E21" s="1"/>
  <c r="J10" i="13" s="1"/>
  <c r="M8" i="8" s="1"/>
  <c r="B8" i="23" s="1"/>
  <c r="B20" i="16"/>
  <c r="C20" s="1"/>
  <c r="B19"/>
  <c r="C19" s="1"/>
  <c r="B18"/>
  <c r="C18" s="1"/>
  <c r="AB9" i="13" s="1"/>
  <c r="B6" i="16"/>
  <c r="C6" s="1"/>
  <c r="B5"/>
  <c r="C5" s="1"/>
  <c r="B4"/>
  <c r="C4" s="1"/>
  <c r="A35"/>
  <c r="A36"/>
  <c r="A26"/>
  <c r="A27"/>
  <c r="A28"/>
  <c r="A29"/>
  <c r="A30"/>
  <c r="A31"/>
  <c r="A32"/>
  <c r="A33"/>
  <c r="A34"/>
  <c r="A4"/>
  <c r="A5"/>
  <c r="A6"/>
  <c r="A7"/>
  <c r="A8"/>
  <c r="A9"/>
  <c r="A10"/>
  <c r="A11"/>
  <c r="A12"/>
  <c r="A13"/>
  <c r="A14"/>
  <c r="A15"/>
  <c r="A16"/>
  <c r="A17"/>
  <c r="A18"/>
  <c r="A19"/>
  <c r="A20"/>
  <c r="A21"/>
  <c r="A22"/>
  <c r="A23"/>
  <c r="A24"/>
  <c r="A25"/>
  <c r="A3"/>
  <c r="S13" i="14"/>
  <c r="P14"/>
  <c r="P10"/>
  <c r="T13"/>
  <c r="S11"/>
  <c r="S4"/>
  <c r="Q5"/>
  <c r="Q8"/>
  <c r="Q10"/>
  <c r="Q11"/>
  <c r="Q12"/>
  <c r="Q4"/>
  <c r="O6"/>
  <c r="O9"/>
  <c r="N7"/>
  <c r="C37" i="15"/>
  <c r="C75" i="8" s="1"/>
  <c r="C39" i="15"/>
  <c r="C77" i="8" s="1"/>
  <c r="C20" i="15"/>
  <c r="C27"/>
  <c r="C65" i="8" s="1"/>
  <c r="C30" i="15"/>
  <c r="C17"/>
  <c r="C19"/>
  <c r="M2" i="19" l="1"/>
  <c r="W2" i="15"/>
  <c r="C20" i="13"/>
  <c r="C18" i="8" s="1"/>
  <c r="AA9" i="14"/>
  <c r="AA11"/>
  <c r="AA8"/>
  <c r="AA14"/>
  <c r="F3" i="18"/>
  <c r="AB26" i="15"/>
  <c r="AB5" i="22"/>
  <c r="D145" i="23"/>
  <c r="N7" i="11"/>
  <c r="F145" i="8" s="1"/>
  <c r="D151" i="23"/>
  <c r="N13" i="11"/>
  <c r="F151" i="8" s="1"/>
  <c r="D199" i="23"/>
  <c r="N61" i="11"/>
  <c r="F199" i="8" s="1"/>
  <c r="D215" i="23"/>
  <c r="N77" i="11"/>
  <c r="F215" i="8" s="1"/>
  <c r="D190" i="23"/>
  <c r="N52" i="11"/>
  <c r="F190" i="8" s="1"/>
  <c r="D153" i="23"/>
  <c r="N15" i="11"/>
  <c r="F153" i="8" s="1"/>
  <c r="D173" i="23"/>
  <c r="N35" i="11"/>
  <c r="F173" i="8" s="1"/>
  <c r="D221" i="23"/>
  <c r="N83" i="11"/>
  <c r="F221" i="8" s="1"/>
  <c r="AA7" i="14"/>
  <c r="AA6"/>
  <c r="AA12"/>
  <c r="AA5"/>
  <c r="AA10"/>
  <c r="AA13"/>
  <c r="AA4"/>
  <c r="D217" i="23"/>
  <c r="N79" i="11"/>
  <c r="F217" i="8" s="1"/>
  <c r="D152" i="23"/>
  <c r="N14" i="11"/>
  <c r="F152" i="8" s="1"/>
  <c r="D197" i="23"/>
  <c r="N59" i="11"/>
  <c r="F197" i="8" s="1"/>
  <c r="D213" i="23"/>
  <c r="N75" i="11"/>
  <c r="F213" i="8" s="1"/>
  <c r="AD25" i="11"/>
  <c r="AD18"/>
  <c r="E7" i="16"/>
  <c r="J4" i="13" s="1"/>
  <c r="M2" i="8" s="1"/>
  <c r="B2" i="23" s="1"/>
  <c r="E35" i="16"/>
  <c r="F23"/>
  <c r="F14"/>
  <c r="C24" i="13"/>
  <c r="C22" i="8" s="1"/>
  <c r="F46" i="20"/>
  <c r="AD55" i="11"/>
  <c r="D15" i="16"/>
  <c r="I14" i="3" s="1"/>
  <c r="D19" i="18"/>
  <c r="AA5" i="19" s="1"/>
  <c r="F11" i="16"/>
  <c r="F37"/>
  <c r="D38"/>
  <c r="I37" i="3" s="1"/>
  <c r="AB20" i="15"/>
  <c r="AD37" i="11"/>
  <c r="F18" i="20"/>
  <c r="C36" i="15"/>
  <c r="C74" i="8" s="1"/>
  <c r="E27" i="16"/>
  <c r="J12" i="13" s="1"/>
  <c r="M10" i="8" s="1"/>
  <c r="B10" i="23" s="1"/>
  <c r="AB37" i="15"/>
  <c r="F28" i="20"/>
  <c r="E14" i="11"/>
  <c r="H152" i="8" s="1"/>
  <c r="AD28" i="11"/>
  <c r="C15" i="16"/>
  <c r="C14"/>
  <c r="E15"/>
  <c r="F19"/>
  <c r="AB8" i="15"/>
  <c r="AB16"/>
  <c r="F32" i="20"/>
  <c r="P2"/>
  <c r="AD81" i="11"/>
  <c r="AD31"/>
  <c r="AD19"/>
  <c r="AD30"/>
  <c r="C11" i="16"/>
  <c r="F35" i="20"/>
  <c r="O2" i="22"/>
  <c r="E8" s="1"/>
  <c r="H131" i="8" s="1"/>
  <c r="AD78" i="11"/>
  <c r="AD46"/>
  <c r="F38" i="16"/>
  <c r="I19" i="13" s="1"/>
  <c r="K17" i="8" s="1"/>
  <c r="C17" i="23" s="1"/>
  <c r="AB33" i="15"/>
  <c r="AB23"/>
  <c r="AB7"/>
  <c r="AD76" i="11"/>
  <c r="AD72"/>
  <c r="AD45"/>
  <c r="E31" i="16"/>
  <c r="Z2" i="15"/>
  <c r="AB32" i="20"/>
  <c r="C48" i="16"/>
  <c r="AD80" i="11"/>
  <c r="AD34"/>
  <c r="E43" i="16"/>
  <c r="J24" i="13" s="1"/>
  <c r="M22" i="8" s="1"/>
  <c r="B22" i="23" s="1"/>
  <c r="AB35" i="20"/>
  <c r="E48" i="16"/>
  <c r="AB9" i="22"/>
  <c r="AD60" i="11"/>
  <c r="AD27"/>
  <c r="C43" i="16"/>
  <c r="AB24" i="13" s="1"/>
  <c r="AD47" i="11"/>
  <c r="E16" i="16"/>
  <c r="F43"/>
  <c r="I24" i="13" s="1"/>
  <c r="K22" i="8" s="1"/>
  <c r="C22" i="23" s="1"/>
  <c r="AB8" i="22"/>
  <c r="AD8" i="11"/>
  <c r="AD68"/>
  <c r="AD49"/>
  <c r="D48" i="16"/>
  <c r="I47" i="3" s="1"/>
  <c r="AD6" i="11"/>
  <c r="E23" i="16"/>
  <c r="F23" i="18"/>
  <c r="J8" i="19" s="1"/>
  <c r="M40" i="8" s="1"/>
  <c r="B40" i="23" s="1"/>
  <c r="D13" i="16"/>
  <c r="I12" i="3" s="1"/>
  <c r="F35" i="16"/>
  <c r="F21" i="18"/>
  <c r="J7" i="19" s="1"/>
  <c r="M39" i="8" s="1"/>
  <c r="B39" i="23" s="1"/>
  <c r="AB34" i="20"/>
  <c r="AD63" i="11"/>
  <c r="AD48"/>
  <c r="AD65"/>
  <c r="P2" i="15"/>
  <c r="D31" i="16"/>
  <c r="I30" i="3" s="1"/>
  <c r="E29" i="11"/>
  <c r="H167" i="8" s="1"/>
  <c r="D23" i="16"/>
  <c r="I22" i="3" s="1"/>
  <c r="F28" i="18"/>
  <c r="E14" i="16"/>
  <c r="F31"/>
  <c r="D21" i="18"/>
  <c r="AA7" i="19" s="1"/>
  <c r="AB19" i="15"/>
  <c r="AB13"/>
  <c r="AB9"/>
  <c r="AB17"/>
  <c r="AD73" i="11"/>
  <c r="AD62"/>
  <c r="AC10" i="14"/>
  <c r="L10" s="1"/>
  <c r="F31" i="8" s="1"/>
  <c r="D28" i="16"/>
  <c r="I27" i="3" s="1"/>
  <c r="F28" i="16"/>
  <c r="I13" i="13" s="1"/>
  <c r="K11" i="8" s="1"/>
  <c r="C11" i="23" s="1"/>
  <c r="G26" i="18"/>
  <c r="E9" i="11"/>
  <c r="H147" i="8" s="1"/>
  <c r="E54" i="11"/>
  <c r="H192" i="8" s="1"/>
  <c r="AC11" i="14"/>
  <c r="L11" s="1"/>
  <c r="F32" i="8" s="1"/>
  <c r="C27" i="16"/>
  <c r="AB12" i="13" s="1"/>
  <c r="C10" i="16"/>
  <c r="AB7" i="13" s="1"/>
  <c r="D27" i="16"/>
  <c r="I26" i="3" s="1"/>
  <c r="D12" i="16"/>
  <c r="I11" i="3" s="1"/>
  <c r="E30" i="16"/>
  <c r="E13"/>
  <c r="G25" i="18"/>
  <c r="I7" i="14" s="1"/>
  <c r="K28" i="8" s="1"/>
  <c r="C28" i="23" s="1"/>
  <c r="C40" i="16"/>
  <c r="AB21" i="13" s="1"/>
  <c r="D46" i="16"/>
  <c r="I45" i="3" s="1"/>
  <c r="AD11" i="11"/>
  <c r="AD53"/>
  <c r="AD39"/>
  <c r="AD32"/>
  <c r="AD50"/>
  <c r="D21" i="16"/>
  <c r="I20" i="3" s="1"/>
  <c r="AB6" i="22"/>
  <c r="D36" i="16"/>
  <c r="I35" i="3" s="1"/>
  <c r="D20" i="16"/>
  <c r="I19" i="3" s="1"/>
  <c r="E22" i="16"/>
  <c r="J11" i="13" s="1"/>
  <c r="M9" i="8" s="1"/>
  <c r="B9" i="23" s="1"/>
  <c r="E6" i="16"/>
  <c r="F3"/>
  <c r="F4"/>
  <c r="F18"/>
  <c r="I9" i="13" s="1"/>
  <c r="K7" i="8" s="1"/>
  <c r="C7" i="23" s="1"/>
  <c r="F20" i="18"/>
  <c r="J6" i="19" s="1"/>
  <c r="M38" i="8" s="1"/>
  <c r="B38" i="23" s="1"/>
  <c r="C37" i="16"/>
  <c r="E39"/>
  <c r="J20" i="13" s="1"/>
  <c r="M18" i="8" s="1"/>
  <c r="B18" i="23" s="1"/>
  <c r="AB35" i="15"/>
  <c r="AB27"/>
  <c r="AB12"/>
  <c r="D42" i="16"/>
  <c r="I41" i="3" s="1"/>
  <c r="F46" i="16"/>
  <c r="AD20" i="11"/>
  <c r="AD51"/>
  <c r="D3" i="16"/>
  <c r="I2" i="3" s="1"/>
  <c r="E46" i="16"/>
  <c r="D35"/>
  <c r="I34" i="3" s="1"/>
  <c r="D19" i="16"/>
  <c r="I18" i="3" s="1"/>
  <c r="E19" i="16"/>
  <c r="E4"/>
  <c r="F36"/>
  <c r="I18" i="13" s="1"/>
  <c r="K16" i="8" s="1"/>
  <c r="C16" i="23" s="1"/>
  <c r="F17" i="16"/>
  <c r="I8" i="13" s="1"/>
  <c r="K6" i="8" s="1"/>
  <c r="C6" i="23" s="1"/>
  <c r="C3" i="16"/>
  <c r="F19" i="18"/>
  <c r="J5" i="19" s="1"/>
  <c r="M37" i="8" s="1"/>
  <c r="B37" i="23" s="1"/>
  <c r="G6" i="18"/>
  <c r="I5" i="14" s="1"/>
  <c r="K26" i="8" s="1"/>
  <c r="C26" i="23" s="1"/>
  <c r="D37" i="16"/>
  <c r="I36" i="3" s="1"/>
  <c r="AB4" i="15"/>
  <c r="AA20" i="13"/>
  <c r="F42" i="16"/>
  <c r="I23" i="13" s="1"/>
  <c r="K21" i="8" s="1"/>
  <c r="C21" i="23" s="1"/>
  <c r="AD69" i="11"/>
  <c r="AD22"/>
  <c r="AD17"/>
  <c r="C13" i="16"/>
  <c r="D17"/>
  <c r="I16" i="3" s="1"/>
  <c r="F6" i="18"/>
  <c r="J5" i="14" s="1"/>
  <c r="M26" i="8" s="1"/>
  <c r="B26" i="23" s="1"/>
  <c r="G4" i="18"/>
  <c r="I4" i="19" s="1"/>
  <c r="K36" i="8" s="1"/>
  <c r="C36" i="23" s="1"/>
  <c r="AB29" i="15"/>
  <c r="AB5"/>
  <c r="AD42" i="11"/>
  <c r="AD67"/>
  <c r="AD74"/>
  <c r="AD10"/>
  <c r="AD38"/>
  <c r="D29" i="16"/>
  <c r="I28" i="3" s="1"/>
  <c r="F4" i="18"/>
  <c r="J4" i="19" s="1"/>
  <c r="M36" i="8" s="1"/>
  <c r="B36" i="23" s="1"/>
  <c r="S2" i="15"/>
  <c r="AB28"/>
  <c r="F21" i="20"/>
  <c r="E69" i="11"/>
  <c r="H207" i="8" s="1"/>
  <c r="AD5" i="11"/>
  <c r="AD23"/>
  <c r="AD9"/>
  <c r="AD21"/>
  <c r="F36" i="15"/>
  <c r="C70" i="8"/>
  <c r="F33" i="15"/>
  <c r="C67" i="8"/>
  <c r="F26" i="15"/>
  <c r="C60" i="8"/>
  <c r="F25" i="15"/>
  <c r="C59" i="8"/>
  <c r="F39" i="15"/>
  <c r="C73" i="8"/>
  <c r="F20" i="15"/>
  <c r="C54" i="8"/>
  <c r="E24" i="16"/>
  <c r="E69" i="8"/>
  <c r="A69" i="23" s="1"/>
  <c r="E229" i="2"/>
  <c r="E45" i="8"/>
  <c r="A45" i="23" s="1"/>
  <c r="E205" i="2"/>
  <c r="E97" i="8"/>
  <c r="A97" i="23" s="1"/>
  <c r="E257" i="2"/>
  <c r="E121" i="8"/>
  <c r="A121" i="23" s="1"/>
  <c r="E281" i="2"/>
  <c r="E133" i="8"/>
  <c r="A133" i="23" s="1"/>
  <c r="E293" i="2"/>
  <c r="C22" i="20"/>
  <c r="C97" i="8" s="1"/>
  <c r="E60"/>
  <c r="A60" i="23" s="1"/>
  <c r="E220" i="2"/>
  <c r="E44" i="8"/>
  <c r="A44" i="23" s="1"/>
  <c r="E204" i="2"/>
  <c r="E17" i="8"/>
  <c r="A17" i="23" s="1"/>
  <c r="E177" i="2"/>
  <c r="C23" i="13"/>
  <c r="C21" i="8" s="1"/>
  <c r="F24" i="15"/>
  <c r="C58" i="8"/>
  <c r="D33" i="16"/>
  <c r="I32" i="3" s="1"/>
  <c r="E28" i="16"/>
  <c r="J13" i="13" s="1"/>
  <c r="M11" i="8" s="1"/>
  <c r="B11" i="23" s="1"/>
  <c r="E20" i="16"/>
  <c r="F8"/>
  <c r="I5" i="13" s="1"/>
  <c r="K3" i="8" s="1"/>
  <c r="C3" i="23" s="1"/>
  <c r="F24" i="16"/>
  <c r="D5" i="18"/>
  <c r="AB4" i="14" s="1"/>
  <c r="F5" i="18"/>
  <c r="J4" i="14" s="1"/>
  <c r="M25" i="8" s="1"/>
  <c r="B25" i="23" s="1"/>
  <c r="G5" i="18"/>
  <c r="I4" i="14" s="1"/>
  <c r="K25" i="8" s="1"/>
  <c r="C25" i="23" s="1"/>
  <c r="AC12" i="14"/>
  <c r="L12" s="1"/>
  <c r="F33" i="8" s="1"/>
  <c r="E57"/>
  <c r="A57" i="23" s="1"/>
  <c r="E217" i="2"/>
  <c r="E76" i="8"/>
  <c r="A76" i="23" s="1"/>
  <c r="E236" i="2"/>
  <c r="F8" i="15"/>
  <c r="C44" i="8"/>
  <c r="F37" i="15"/>
  <c r="C71" i="8"/>
  <c r="C16" i="16"/>
  <c r="C8"/>
  <c r="AB5" i="13" s="1"/>
  <c r="D5" i="16"/>
  <c r="I4" i="3" s="1"/>
  <c r="E34" i="16"/>
  <c r="J17" i="13" s="1"/>
  <c r="M15" i="8" s="1"/>
  <c r="B15" i="23" s="1"/>
  <c r="E26" i="16"/>
  <c r="E18"/>
  <c r="J9" i="13" s="1"/>
  <c r="M7" i="8" s="1"/>
  <c r="B7" i="23" s="1"/>
  <c r="E9" i="16"/>
  <c r="J6" i="13" s="1"/>
  <c r="M4" i="8" s="1"/>
  <c r="B4" i="23" s="1"/>
  <c r="F6" i="16"/>
  <c r="F22"/>
  <c r="I11" i="13" s="1"/>
  <c r="K9" i="8" s="1"/>
  <c r="C9" i="23" s="1"/>
  <c r="E71" i="8"/>
  <c r="A71" i="23" s="1"/>
  <c r="E231" i="2"/>
  <c r="E63" i="8"/>
  <c r="A63" i="23" s="1"/>
  <c r="E223" i="2"/>
  <c r="E55" i="8"/>
  <c r="A55" i="23" s="1"/>
  <c r="E215" i="2"/>
  <c r="E47" i="8"/>
  <c r="A47" i="23" s="1"/>
  <c r="E207" i="2"/>
  <c r="E74" i="8"/>
  <c r="A74" i="23" s="1"/>
  <c r="E234" i="2"/>
  <c r="E239"/>
  <c r="E79" i="8"/>
  <c r="A79" i="23" s="1"/>
  <c r="E247" i="2"/>
  <c r="E87" i="8"/>
  <c r="A87" i="23" s="1"/>
  <c r="E93" i="8"/>
  <c r="A93" i="23" s="1"/>
  <c r="E253" i="2"/>
  <c r="E105" i="8"/>
  <c r="A105" i="23" s="1"/>
  <c r="E265" i="2"/>
  <c r="E111" i="8"/>
  <c r="A111" i="23" s="1"/>
  <c r="E271" i="2"/>
  <c r="E279"/>
  <c r="E119" i="8"/>
  <c r="A119" i="23" s="1"/>
  <c r="E135" i="8"/>
  <c r="A135" i="23" s="1"/>
  <c r="E295" i="2"/>
  <c r="C14" i="20"/>
  <c r="C89" i="8" s="1"/>
  <c r="C46" i="20"/>
  <c r="C121" i="8" s="1"/>
  <c r="C28" i="20"/>
  <c r="C103" i="8" s="1"/>
  <c r="C99"/>
  <c r="F29" i="20"/>
  <c r="C25" i="13"/>
  <c r="C23" i="8" s="1"/>
  <c r="R2" i="20"/>
  <c r="E47" i="16"/>
  <c r="C47"/>
  <c r="F47"/>
  <c r="D47"/>
  <c r="I46" i="3" s="1"/>
  <c r="F49" i="16"/>
  <c r="I26" i="13" s="1"/>
  <c r="K24" i="8" s="1"/>
  <c r="C24" i="23" s="1"/>
  <c r="D49" i="16"/>
  <c r="I48" i="3" s="1"/>
  <c r="AB4" i="22"/>
  <c r="E24" i="11"/>
  <c r="H162" i="8" s="1"/>
  <c r="F7" i="15"/>
  <c r="C43" i="8"/>
  <c r="D30" i="16"/>
  <c r="I29" i="3" s="1"/>
  <c r="D22" i="16"/>
  <c r="I21" i="3" s="1"/>
  <c r="D4" i="16"/>
  <c r="I3" i="3" s="1"/>
  <c r="E33" i="16"/>
  <c r="J16" i="13" s="1"/>
  <c r="M14" i="8" s="1"/>
  <c r="B14" i="23" s="1"/>
  <c r="E25" i="16"/>
  <c r="E17"/>
  <c r="J8" i="13" s="1"/>
  <c r="M6" i="8" s="1"/>
  <c r="B6" i="23" s="1"/>
  <c r="F5" i="16"/>
  <c r="F30"/>
  <c r="F20"/>
  <c r="C39"/>
  <c r="AB20" i="13" s="1"/>
  <c r="E42" i="16"/>
  <c r="J23" i="13" s="1"/>
  <c r="M21" i="8" s="1"/>
  <c r="B21" i="23" s="1"/>
  <c r="F17" i="20"/>
  <c r="F49"/>
  <c r="AD24" i="11"/>
  <c r="E74"/>
  <c r="H212" i="8" s="1"/>
  <c r="E61"/>
  <c r="A61" i="23" s="1"/>
  <c r="E221" i="2"/>
  <c r="E89" i="8"/>
  <c r="A89" i="23" s="1"/>
  <c r="E249" i="2"/>
  <c r="E103" i="8"/>
  <c r="A103" i="23" s="1"/>
  <c r="E263" i="2"/>
  <c r="E141" i="8"/>
  <c r="A141" i="23" s="1"/>
  <c r="E301" i="2"/>
  <c r="F27" i="15"/>
  <c r="C61" i="8"/>
  <c r="E68"/>
  <c r="A68" i="23" s="1"/>
  <c r="E228" i="2"/>
  <c r="E52" i="8"/>
  <c r="A52" i="23" s="1"/>
  <c r="E212" i="2"/>
  <c r="F21" i="15"/>
  <c r="C55" i="8"/>
  <c r="F26" i="16"/>
  <c r="D18" i="18"/>
  <c r="F18"/>
  <c r="F27"/>
  <c r="G27"/>
  <c r="AC14" i="14"/>
  <c r="L14" s="1"/>
  <c r="F35" i="8" s="1"/>
  <c r="E67"/>
  <c r="A67" i="23" s="1"/>
  <c r="E227" i="2"/>
  <c r="E59" i="8"/>
  <c r="A59" i="23" s="1"/>
  <c r="E219" i="2"/>
  <c r="E51" i="8"/>
  <c r="A51" i="23" s="1"/>
  <c r="E211" i="2"/>
  <c r="E43" i="8"/>
  <c r="A43" i="23" s="1"/>
  <c r="E203" i="2"/>
  <c r="E20" i="8"/>
  <c r="A20" i="23" s="1"/>
  <c r="E180" i="2"/>
  <c r="E23" i="8"/>
  <c r="A23" i="23" s="1"/>
  <c r="E183" i="2"/>
  <c r="E83" i="8"/>
  <c r="A83" i="23" s="1"/>
  <c r="E243" i="2"/>
  <c r="E91" i="8"/>
  <c r="A91" i="23" s="1"/>
  <c r="E251" i="2"/>
  <c r="E99" i="8"/>
  <c r="A99" i="23" s="1"/>
  <c r="E259" i="2"/>
  <c r="E107" i="8"/>
  <c r="A107" i="23" s="1"/>
  <c r="E267" i="2"/>
  <c r="E113" i="8"/>
  <c r="A113" i="23" s="1"/>
  <c r="E273" i="2"/>
  <c r="E125" i="8"/>
  <c r="A125" i="23" s="1"/>
  <c r="E285" i="2"/>
  <c r="AC40" i="20"/>
  <c r="AB33"/>
  <c r="E139" i="8"/>
  <c r="A139" i="23" s="1"/>
  <c r="E299" i="2"/>
  <c r="E131" i="8"/>
  <c r="A131" i="23" s="1"/>
  <c r="E291" i="2"/>
  <c r="C40" i="20"/>
  <c r="C115" i="8" s="1"/>
  <c r="C26" i="20"/>
  <c r="C101" i="8" s="1"/>
  <c r="S2" i="11"/>
  <c r="Y2" i="15"/>
  <c r="E16" s="1"/>
  <c r="H54" i="8" s="1"/>
  <c r="E6" i="22"/>
  <c r="H129" i="8" s="1"/>
  <c r="AD33" i="11"/>
  <c r="AD41"/>
  <c r="E79"/>
  <c r="H217" i="8" s="1"/>
  <c r="AC13" i="14"/>
  <c r="L13" s="1"/>
  <c r="F34" i="8" s="1"/>
  <c r="D34" i="16"/>
  <c r="I33" i="3" s="1"/>
  <c r="D26" i="16"/>
  <c r="I25" i="3" s="1"/>
  <c r="D18" i="16"/>
  <c r="I17" i="3" s="1"/>
  <c r="D9" i="16"/>
  <c r="I8" i="3" s="1"/>
  <c r="F9" i="16"/>
  <c r="I6" i="13" s="1"/>
  <c r="K4" i="8" s="1"/>
  <c r="C4" i="23" s="1"/>
  <c r="F34" i="16"/>
  <c r="I17" i="13" s="1"/>
  <c r="K15" i="8" s="1"/>
  <c r="C15" i="23" s="1"/>
  <c r="F25" i="16"/>
  <c r="F25" i="18"/>
  <c r="J7" i="14" s="1"/>
  <c r="M28" i="8" s="1"/>
  <c r="B28" i="23" s="1"/>
  <c r="AB39" i="15"/>
  <c r="AB31"/>
  <c r="AB21"/>
  <c r="AA19" i="13"/>
  <c r="E21" i="8"/>
  <c r="A21" i="23" s="1"/>
  <c r="E181" i="2"/>
  <c r="E22" i="8"/>
  <c r="A22" i="23" s="1"/>
  <c r="E182" i="2"/>
  <c r="C86" i="8"/>
  <c r="F15" i="20"/>
  <c r="C118" i="8"/>
  <c r="F48" i="20"/>
  <c r="C114" i="8"/>
  <c r="F44" i="20"/>
  <c r="AD70" i="11"/>
  <c r="E34"/>
  <c r="H172" i="8" s="1"/>
  <c r="F23" i="15"/>
  <c r="C57" i="8"/>
  <c r="E32" i="16"/>
  <c r="J15" i="13" s="1"/>
  <c r="M13" i="8" s="1"/>
  <c r="B13" i="23" s="1"/>
  <c r="E53" i="8"/>
  <c r="A53" i="23" s="1"/>
  <c r="E213" i="2"/>
  <c r="E232"/>
  <c r="E72" i="8"/>
  <c r="A72" i="23" s="1"/>
  <c r="E81" i="8"/>
  <c r="A81" i="23" s="1"/>
  <c r="E241" i="2"/>
  <c r="E115" i="8"/>
  <c r="A115" i="23" s="1"/>
  <c r="E275" i="2"/>
  <c r="F22" i="15"/>
  <c r="C56" i="8"/>
  <c r="E5" i="16"/>
  <c r="E77" i="8"/>
  <c r="A77" i="23" s="1"/>
  <c r="E237" i="2"/>
  <c r="F34" i="15"/>
  <c r="C68" i="8"/>
  <c r="D25" i="16"/>
  <c r="I24" i="3" s="1"/>
  <c r="E36" i="16"/>
  <c r="J18" i="13" s="1"/>
  <c r="M16" i="8" s="1"/>
  <c r="B16" i="23" s="1"/>
  <c r="F16" i="16"/>
  <c r="F33"/>
  <c r="I16" i="13" s="1"/>
  <c r="K14" i="8" s="1"/>
  <c r="C14" i="23" s="1"/>
  <c r="E65" i="8"/>
  <c r="A65" i="23" s="1"/>
  <c r="E225" i="2"/>
  <c r="E49" i="8"/>
  <c r="A49" i="23" s="1"/>
  <c r="E209" i="2"/>
  <c r="E18" i="8"/>
  <c r="A18" i="23" s="1"/>
  <c r="E178" i="2"/>
  <c r="AA2" i="15"/>
  <c r="E30" s="1"/>
  <c r="H68" i="8" s="1"/>
  <c r="E44" i="16"/>
  <c r="J25" i="13" s="1"/>
  <c r="M23" i="8" s="1"/>
  <c r="B23" i="23" s="1"/>
  <c r="D44" i="16"/>
  <c r="I43" i="3" s="1"/>
  <c r="F44" i="16"/>
  <c r="I25" i="13" s="1"/>
  <c r="K23" i="8" s="1"/>
  <c r="C23" i="23" s="1"/>
  <c r="E85" i="8"/>
  <c r="A85" i="23" s="1"/>
  <c r="E245" i="2"/>
  <c r="E95" i="8"/>
  <c r="A95" i="23" s="1"/>
  <c r="E255" i="2"/>
  <c r="E261"/>
  <c r="E101" i="8"/>
  <c r="A101" i="23" s="1"/>
  <c r="E109" i="8"/>
  <c r="A109" i="23" s="1"/>
  <c r="E269" i="2"/>
  <c r="E277"/>
  <c r="E117" i="8"/>
  <c r="A117" i="23" s="1"/>
  <c r="E123" i="8"/>
  <c r="A123" i="23" s="1"/>
  <c r="E283" i="2"/>
  <c r="E40" i="20"/>
  <c r="H115" i="8" s="1"/>
  <c r="E137"/>
  <c r="A137" i="23" s="1"/>
  <c r="E297" i="2"/>
  <c r="E129" i="8"/>
  <c r="A129" i="23" s="1"/>
  <c r="E289" i="2"/>
  <c r="C10" i="20"/>
  <c r="C85" i="8" s="1"/>
  <c r="C42" i="20"/>
  <c r="C117" i="8" s="1"/>
  <c r="R2" i="11"/>
  <c r="C19" i="13"/>
  <c r="C17" i="8" s="1"/>
  <c r="V2" i="15"/>
  <c r="E45" i="16"/>
  <c r="C45"/>
  <c r="AB26" i="13" s="1"/>
  <c r="D45" i="16"/>
  <c r="I44" i="3" s="1"/>
  <c r="E9" i="22"/>
  <c r="H132" i="8" s="1"/>
  <c r="AD36" i="11"/>
  <c r="E64"/>
  <c r="H202" i="8" s="1"/>
  <c r="F9" i="15"/>
  <c r="C45" i="8"/>
  <c r="C21" i="16"/>
  <c r="AB10" i="13" s="1"/>
  <c r="F21" i="16"/>
  <c r="I10" i="13" s="1"/>
  <c r="K8" i="8" s="1"/>
  <c r="C8" i="23" s="1"/>
  <c r="C29" i="16"/>
  <c r="AB14" i="13" s="1"/>
  <c r="F29" i="16"/>
  <c r="I14" i="13" s="1"/>
  <c r="K12" i="8" s="1"/>
  <c r="C12" i="23" s="1"/>
  <c r="D32" i="16"/>
  <c r="I31" i="3" s="1"/>
  <c r="D24" i="16"/>
  <c r="I23" i="3" s="1"/>
  <c r="D6" i="16"/>
  <c r="I5" i="3" s="1"/>
  <c r="F32" i="16"/>
  <c r="I15" i="13" s="1"/>
  <c r="K13" i="8" s="1"/>
  <c r="C13" i="23" s="1"/>
  <c r="D24" i="18"/>
  <c r="AA9" i="19" s="1"/>
  <c r="F24" i="18"/>
  <c r="J9" i="19" s="1"/>
  <c r="M41" i="8" s="1"/>
  <c r="B41" i="23" s="1"/>
  <c r="G24" i="18"/>
  <c r="I9" i="19" s="1"/>
  <c r="K41" i="8" s="1"/>
  <c r="C41" i="23" s="1"/>
  <c r="G23" i="18"/>
  <c r="I8" i="19" s="1"/>
  <c r="K40" i="8" s="1"/>
  <c r="C40" i="23" s="1"/>
  <c r="F39" i="16"/>
  <c r="I20" i="13" s="1"/>
  <c r="K18" i="8" s="1"/>
  <c r="C18" i="23" s="1"/>
  <c r="C44" i="16"/>
  <c r="AB25" i="13" s="1"/>
  <c r="E84" i="8"/>
  <c r="A84" i="23" s="1"/>
  <c r="E244" i="2"/>
  <c r="E254"/>
  <c r="E94" i="8"/>
  <c r="A94" i="23" s="1"/>
  <c r="E102" i="8"/>
  <c r="A102" i="23" s="1"/>
  <c r="E262" i="2"/>
  <c r="E108" i="8"/>
  <c r="A108" i="23" s="1"/>
  <c r="E268" i="2"/>
  <c r="E120" i="8"/>
  <c r="A120" i="23" s="1"/>
  <c r="E280" i="2"/>
  <c r="E286"/>
  <c r="E126" i="8"/>
  <c r="A126" i="23" s="1"/>
  <c r="F43" i="20"/>
  <c r="E296" i="2"/>
  <c r="E136" i="8"/>
  <c r="A136" i="23" s="1"/>
  <c r="E128" i="8"/>
  <c r="A128" i="23" s="1"/>
  <c r="E288" i="2"/>
  <c r="C49" i="16"/>
  <c r="AD58" i="11"/>
  <c r="F22" i="18"/>
  <c r="J6" i="14" s="1"/>
  <c r="M27" i="8" s="1"/>
  <c r="B27" i="23" s="1"/>
  <c r="G28" i="18"/>
  <c r="G20"/>
  <c r="I6" i="19" s="1"/>
  <c r="K38" i="8" s="1"/>
  <c r="C38" i="23" s="1"/>
  <c r="E70" i="8"/>
  <c r="A70" i="23" s="1"/>
  <c r="E230" i="2"/>
  <c r="E62" i="8"/>
  <c r="A62" i="23" s="1"/>
  <c r="E222" i="2"/>
  <c r="E54" i="8"/>
  <c r="A54" i="23" s="1"/>
  <c r="E214" i="2"/>
  <c r="E46" i="8"/>
  <c r="A46" i="23" s="1"/>
  <c r="E206" i="2"/>
  <c r="E73" i="8"/>
  <c r="A73" i="23" s="1"/>
  <c r="E233" i="2"/>
  <c r="AB22" i="15"/>
  <c r="E86" i="8"/>
  <c r="A86" i="23" s="1"/>
  <c r="E246" i="2"/>
  <c r="E92" i="8"/>
  <c r="A92" i="23" s="1"/>
  <c r="E252" i="2"/>
  <c r="E98" i="8"/>
  <c r="A98" i="23" s="1"/>
  <c r="E258" i="2"/>
  <c r="E110" i="8"/>
  <c r="A110" i="23" s="1"/>
  <c r="E270" i="2"/>
  <c r="E116" i="8"/>
  <c r="A116" i="23" s="1"/>
  <c r="E276" i="2"/>
  <c r="E124" i="8"/>
  <c r="A124" i="23" s="1"/>
  <c r="E284" i="2"/>
  <c r="E298"/>
  <c r="E138" i="8"/>
  <c r="A138" i="23" s="1"/>
  <c r="E130" i="8"/>
  <c r="A130" i="23" s="1"/>
  <c r="E290" i="2"/>
  <c r="C45" i="20"/>
  <c r="C120" i="8" s="1"/>
  <c r="F32" i="15"/>
  <c r="C66" i="8"/>
  <c r="C31" i="20"/>
  <c r="C106" i="8" s="1"/>
  <c r="AB12" i="22"/>
  <c r="E4" i="11"/>
  <c r="H142" i="8" s="1"/>
  <c r="AD57" i="11"/>
  <c r="E19"/>
  <c r="H157" i="8" s="1"/>
  <c r="E39" i="11"/>
  <c r="H177" i="8" s="1"/>
  <c r="AD16" i="11"/>
  <c r="AD64"/>
  <c r="E59"/>
  <c r="H197" i="8" s="1"/>
  <c r="E49" i="11"/>
  <c r="H187" i="8" s="1"/>
  <c r="AD26" i="11"/>
  <c r="F26" i="18"/>
  <c r="E66" i="8"/>
  <c r="A66" i="23" s="1"/>
  <c r="E226" i="2"/>
  <c r="E58" i="8"/>
  <c r="A58" i="23" s="1"/>
  <c r="E218" i="2"/>
  <c r="E50" i="8"/>
  <c r="A50" i="23" s="1"/>
  <c r="E210" i="2"/>
  <c r="E42" i="8"/>
  <c r="A42" i="23" s="1"/>
  <c r="E202" i="2"/>
  <c r="E19" i="8"/>
  <c r="A19" i="23" s="1"/>
  <c r="E179" i="2"/>
  <c r="E82" i="8"/>
  <c r="A82" i="23" s="1"/>
  <c r="E242" i="2"/>
  <c r="E90" i="8"/>
  <c r="A90" i="23" s="1"/>
  <c r="E250" i="2"/>
  <c r="E96" i="8"/>
  <c r="A96" i="23" s="1"/>
  <c r="E256" i="2"/>
  <c r="E104" i="8"/>
  <c r="A104" i="23" s="1"/>
  <c r="E264" i="2"/>
  <c r="E112" i="8"/>
  <c r="A112" i="23" s="1"/>
  <c r="E272" i="2"/>
  <c r="E278"/>
  <c r="E118" i="8"/>
  <c r="A118" i="23" s="1"/>
  <c r="E127" i="8"/>
  <c r="A127" i="23" s="1"/>
  <c r="E287" i="2"/>
  <c r="E134" i="8"/>
  <c r="A134" i="23" s="1"/>
  <c r="E294" i="2"/>
  <c r="C15" i="20"/>
  <c r="C90" i="8" s="1"/>
  <c r="C9" i="20"/>
  <c r="C84" i="8" s="1"/>
  <c r="F38" i="15"/>
  <c r="C72" i="8"/>
  <c r="F35" i="15"/>
  <c r="C69" i="8"/>
  <c r="C37" i="20"/>
  <c r="C112" i="8" s="1"/>
  <c r="C29" i="20"/>
  <c r="C104" i="8" s="1"/>
  <c r="C25" i="20"/>
  <c r="C100" i="8" s="1"/>
  <c r="AD44" i="11"/>
  <c r="AD12"/>
  <c r="AD71"/>
  <c r="AD40"/>
  <c r="AD66"/>
  <c r="G22" i="18"/>
  <c r="I6" i="14" s="1"/>
  <c r="K27" i="8" s="1"/>
  <c r="C27" i="23" s="1"/>
  <c r="E224" i="2"/>
  <c r="E64" i="8"/>
  <c r="A64" i="23" s="1"/>
  <c r="E216" i="2"/>
  <c r="E56" i="8"/>
  <c r="A56" i="23" s="1"/>
  <c r="E208" i="2"/>
  <c r="E48" i="8"/>
  <c r="A48" i="23" s="1"/>
  <c r="E75" i="8"/>
  <c r="A75" i="23" s="1"/>
  <c r="E235" i="2"/>
  <c r="E78" i="8"/>
  <c r="A78" i="23" s="1"/>
  <c r="E238" i="2"/>
  <c r="E240"/>
  <c r="E80" i="8"/>
  <c r="A80" i="23" s="1"/>
  <c r="E88" i="8"/>
  <c r="A88" i="23" s="1"/>
  <c r="E248" i="2"/>
  <c r="E100" i="8"/>
  <c r="A100" i="23" s="1"/>
  <c r="E260" i="2"/>
  <c r="E266"/>
  <c r="E106" i="8"/>
  <c r="A106" i="23" s="1"/>
  <c r="E274" i="2"/>
  <c r="E114" i="8"/>
  <c r="A114" i="23" s="1"/>
  <c r="E122" i="8"/>
  <c r="A122" i="23" s="1"/>
  <c r="E282" i="2"/>
  <c r="E300"/>
  <c r="E140" i="8"/>
  <c r="A140" i="23" s="1"/>
  <c r="E132" i="8"/>
  <c r="A132" i="23" s="1"/>
  <c r="E292" i="2"/>
  <c r="AD82" i="11"/>
  <c r="E44"/>
  <c r="H182" i="8" s="1"/>
  <c r="AD56" i="11"/>
  <c r="AD43"/>
  <c r="E39" i="8"/>
  <c r="A39" i="23" s="1"/>
  <c r="E199" i="2"/>
  <c r="E37" i="8"/>
  <c r="A37" i="23" s="1"/>
  <c r="E197" i="2"/>
  <c r="E41" i="8"/>
  <c r="A41" i="23" s="1"/>
  <c r="E201" i="2"/>
  <c r="E38" i="8"/>
  <c r="A38" i="23" s="1"/>
  <c r="E198" i="2"/>
  <c r="E36" i="8"/>
  <c r="A36" i="23" s="1"/>
  <c r="E196" i="2"/>
  <c r="E40" i="8"/>
  <c r="A40" i="23" s="1"/>
  <c r="E200" i="2"/>
  <c r="AC8" i="14"/>
  <c r="L8" s="1"/>
  <c r="F29" i="8" s="1"/>
  <c r="AC9" i="14"/>
  <c r="L9" s="1"/>
  <c r="F30" i="8" s="1"/>
  <c r="AA26" i="13"/>
  <c r="E29" i="15"/>
  <c r="H67" i="8" s="1"/>
  <c r="E5" i="22"/>
  <c r="H128" i="8" s="1"/>
  <c r="AB16" i="22"/>
  <c r="AB15"/>
  <c r="AB14"/>
  <c r="AB13"/>
  <c r="AB11"/>
  <c r="AB10"/>
  <c r="AB17"/>
  <c r="AB18"/>
  <c r="E7"/>
  <c r="H130" i="8" s="1"/>
  <c r="E4" i="22"/>
  <c r="H127" i="8" s="1"/>
  <c r="E4" i="19"/>
  <c r="H36" i="8" s="1"/>
  <c r="E9" i="20"/>
  <c r="H84" i="8" s="1"/>
  <c r="E10" i="20"/>
  <c r="H85" i="8" s="1"/>
  <c r="E5" i="20"/>
  <c r="H80" i="8" s="1"/>
  <c r="E11" i="15"/>
  <c r="H49" i="8" s="1"/>
  <c r="E40" i="15"/>
  <c r="H78" i="8" s="1"/>
  <c r="E16" i="20"/>
  <c r="H91" i="8" s="1"/>
  <c r="E10" i="15"/>
  <c r="H48" i="8" s="1"/>
  <c r="E5" i="15"/>
  <c r="H43" i="8" s="1"/>
  <c r="E24" i="20"/>
  <c r="H99" i="8" s="1"/>
  <c r="E8" i="20"/>
  <c r="H83" i="8" s="1"/>
  <c r="E4" i="15"/>
  <c r="H42" i="8" s="1"/>
  <c r="AB38" i="15"/>
  <c r="AB10"/>
  <c r="AB11"/>
  <c r="AB14"/>
  <c r="AB15"/>
  <c r="E31"/>
  <c r="H69" i="8" s="1"/>
  <c r="E4" i="20"/>
  <c r="H79" i="8" s="1"/>
  <c r="E6" i="20"/>
  <c r="H81" i="8" s="1"/>
  <c r="E41" i="20"/>
  <c r="H116" i="8" s="1"/>
  <c r="E25" i="20"/>
  <c r="H100" i="8" s="1"/>
  <c r="E11" i="20"/>
  <c r="H86" i="8" s="1"/>
  <c r="E7" i="20"/>
  <c r="H82" i="8" s="1"/>
  <c r="E38" i="20"/>
  <c r="H113" i="8" s="1"/>
  <c r="E26" i="20"/>
  <c r="H101" i="8" s="1"/>
  <c r="E22" i="20"/>
  <c r="H97" i="8" s="1"/>
  <c r="E37" i="20"/>
  <c r="H112" i="8" s="1"/>
  <c r="E39" i="20"/>
  <c r="H114" i="8" s="1"/>
  <c r="E23" i="20"/>
  <c r="H98" i="8" s="1"/>
  <c r="AA24" i="13"/>
  <c r="AB30" i="15"/>
  <c r="D11" i="16"/>
  <c r="I10" i="3" s="1"/>
  <c r="E8" i="16"/>
  <c r="J5" i="13" s="1"/>
  <c r="M3" i="8" s="1"/>
  <c r="B3" i="23" s="1"/>
  <c r="AB40" i="15"/>
  <c r="AB24"/>
  <c r="AB25"/>
  <c r="AB18"/>
  <c r="E41" i="16"/>
  <c r="J22" i="13" s="1"/>
  <c r="M20" i="8" s="1"/>
  <c r="B20" i="23" s="1"/>
  <c r="C41" i="16"/>
  <c r="AB22" i="13" s="1"/>
  <c r="D41" i="16"/>
  <c r="I40" i="3" s="1"/>
  <c r="F40" i="16"/>
  <c r="I21" i="13" s="1"/>
  <c r="D40" i="16"/>
  <c r="I39" i="3" s="1"/>
  <c r="AC25" i="15"/>
  <c r="AC27"/>
  <c r="D107" i="21"/>
  <c r="D103"/>
  <c r="AC17" i="22" s="1"/>
  <c r="D99" i="21"/>
  <c r="AC13" i="22" s="1"/>
  <c r="D95" i="21"/>
  <c r="AC9" i="22" s="1"/>
  <c r="D91" i="21"/>
  <c r="AC5" i="22" s="1"/>
  <c r="D87" i="21"/>
  <c r="AC51" i="20" s="1"/>
  <c r="D83" i="21"/>
  <c r="AC49" i="20" s="1"/>
  <c r="D79" i="21"/>
  <c r="AC34" i="15" s="1"/>
  <c r="D75" i="21"/>
  <c r="AC45" i="20" s="1"/>
  <c r="D71" i="21"/>
  <c r="AC31" i="15" s="1"/>
  <c r="D67" i="21"/>
  <c r="AC28" i="15" s="1"/>
  <c r="D63" i="21"/>
  <c r="AC37" i="20" s="1"/>
  <c r="D59" i="21"/>
  <c r="D55"/>
  <c r="AC33" i="20" s="1"/>
  <c r="D51" i="21"/>
  <c r="AC31" i="20" s="1"/>
  <c r="D47" i="21"/>
  <c r="AC29" i="20" s="1"/>
  <c r="D43" i="21"/>
  <c r="AC18" i="15" s="1"/>
  <c r="D39" i="21"/>
  <c r="AC25" i="20" s="1"/>
  <c r="D35" i="21"/>
  <c r="AC15" i="15" s="1"/>
  <c r="D31" i="21"/>
  <c r="AC12" i="15" s="1"/>
  <c r="D27" i="21"/>
  <c r="AC17" i="20" s="1"/>
  <c r="D23" i="21"/>
  <c r="AC9" i="15" s="1"/>
  <c r="D19" i="21"/>
  <c r="AC13" i="20" s="1"/>
  <c r="D15" i="21"/>
  <c r="AC11" i="20" s="1"/>
  <c r="D11" i="21"/>
  <c r="AC5" i="15" s="1"/>
  <c r="D7" i="21"/>
  <c r="AC5" i="20" s="1"/>
  <c r="F105" i="21"/>
  <c r="F101"/>
  <c r="L15" i="22" s="1"/>
  <c r="M138" i="8" s="1"/>
  <c r="B138" i="23" s="1"/>
  <c r="F97" i="21"/>
  <c r="L11" i="22" s="1"/>
  <c r="M134" i="8" s="1"/>
  <c r="B134" i="23" s="1"/>
  <c r="F93" i="21"/>
  <c r="L7" i="22" s="1"/>
  <c r="M130" i="8" s="1"/>
  <c r="B130" i="23" s="1"/>
  <c r="F89" i="21"/>
  <c r="L39" i="15" s="1"/>
  <c r="M77" i="8" s="1"/>
  <c r="B77" i="23" s="1"/>
  <c r="F85" i="21"/>
  <c r="L36" i="15" s="1"/>
  <c r="M74" i="8" s="1"/>
  <c r="B74" i="23" s="1"/>
  <c r="F81" i="21"/>
  <c r="L47" i="20" s="1"/>
  <c r="M122" i="8" s="1"/>
  <c r="B122" i="23" s="1"/>
  <c r="F77" i="21"/>
  <c r="L33" i="15" s="1"/>
  <c r="M71" i="8" s="1"/>
  <c r="B71" i="23" s="1"/>
  <c r="F73" i="21"/>
  <c r="L43" i="20" s="1"/>
  <c r="M118" i="8" s="1"/>
  <c r="B118" i="23" s="1"/>
  <c r="F69" i="21"/>
  <c r="L41" i="20" s="1"/>
  <c r="M116" i="8" s="1"/>
  <c r="B116" i="23" s="1"/>
  <c r="F65" i="21"/>
  <c r="L39" i="20" s="1"/>
  <c r="M114" i="8" s="1"/>
  <c r="B114" i="23" s="1"/>
  <c r="F61" i="21"/>
  <c r="L26" i="15" s="1"/>
  <c r="M64" i="8" s="1"/>
  <c r="B64" i="23" s="1"/>
  <c r="F57" i="21"/>
  <c r="L35" i="20" s="1"/>
  <c r="M110" i="8" s="1"/>
  <c r="B110" i="23" s="1"/>
  <c r="F53" i="21"/>
  <c r="L23" i="15" s="1"/>
  <c r="M61" i="8" s="1"/>
  <c r="B61" i="23" s="1"/>
  <c r="F49" i="21"/>
  <c r="L20" i="15" s="1"/>
  <c r="M58" i="8" s="1"/>
  <c r="B58" i="23" s="1"/>
  <c r="F45" i="21"/>
  <c r="L27" i="20" s="1"/>
  <c r="M102" i="8" s="1"/>
  <c r="B102" i="23" s="1"/>
  <c r="F41" i="21"/>
  <c r="L17" i="15" s="1"/>
  <c r="M55" i="8" s="1"/>
  <c r="B55" i="23" s="1"/>
  <c r="F37" i="21"/>
  <c r="L23" i="20" s="1"/>
  <c r="M98" i="8" s="1"/>
  <c r="B98" i="23" s="1"/>
  <c r="F33" i="21"/>
  <c r="L21" i="20" s="1"/>
  <c r="M96" i="8" s="1"/>
  <c r="B96" i="23" s="1"/>
  <c r="F29" i="21"/>
  <c r="L18" i="20" s="1"/>
  <c r="M93" i="8" s="1"/>
  <c r="B93" i="23" s="1"/>
  <c r="F25" i="21"/>
  <c r="L10" i="15" s="1"/>
  <c r="M48" i="8" s="1"/>
  <c r="B48" i="23" s="1"/>
  <c r="F21" i="21"/>
  <c r="L15" i="20" s="1"/>
  <c r="M90" i="8" s="1"/>
  <c r="B90" i="23" s="1"/>
  <c r="F17" i="21"/>
  <c r="L7" i="15" s="1"/>
  <c r="M45" i="8" s="1"/>
  <c r="B45" i="23" s="1"/>
  <c r="F13" i="21"/>
  <c r="L9" i="20" s="1"/>
  <c r="M84" i="8" s="1"/>
  <c r="B84" i="23" s="1"/>
  <c r="F9" i="21"/>
  <c r="L7" i="20" s="1"/>
  <c r="M82" i="8" s="1"/>
  <c r="B82" i="23" s="1"/>
  <c r="G6" i="21"/>
  <c r="K4" i="20" s="1"/>
  <c r="K79" i="8" s="1"/>
  <c r="C79" i="23" s="1"/>
  <c r="G8" i="21"/>
  <c r="K6" i="20" s="1"/>
  <c r="K81" i="8" s="1"/>
  <c r="C81" i="23" s="1"/>
  <c r="G15" i="21"/>
  <c r="K11" i="20" s="1"/>
  <c r="K86" i="8" s="1"/>
  <c r="C86" i="23" s="1"/>
  <c r="G26" i="21"/>
  <c r="K11" i="15" s="1"/>
  <c r="K49" i="8" s="1"/>
  <c r="C49" i="23" s="1"/>
  <c r="G22" i="21"/>
  <c r="K8" i="15" s="1"/>
  <c r="K46" i="8" s="1"/>
  <c r="C46" i="23" s="1"/>
  <c r="G18" i="21"/>
  <c r="K12" i="20" s="1"/>
  <c r="K87" i="8" s="1"/>
  <c r="C87" i="23" s="1"/>
  <c r="G105" i="21"/>
  <c r="G101"/>
  <c r="K15" i="22" s="1"/>
  <c r="K138" i="8" s="1"/>
  <c r="C138" i="23" s="1"/>
  <c r="G97" i="21"/>
  <c r="K11" i="22" s="1"/>
  <c r="K134" i="8" s="1"/>
  <c r="C134" i="23" s="1"/>
  <c r="G93" i="21"/>
  <c r="K7" i="22" s="1"/>
  <c r="K130" i="8" s="1"/>
  <c r="C130" i="23" s="1"/>
  <c r="G89" i="21"/>
  <c r="K39" i="15" s="1"/>
  <c r="K77" i="8" s="1"/>
  <c r="C77" i="23" s="1"/>
  <c r="G85" i="21"/>
  <c r="K36" i="15" s="1"/>
  <c r="K74" i="8" s="1"/>
  <c r="C74" i="23" s="1"/>
  <c r="G81" i="21"/>
  <c r="K47" i="20" s="1"/>
  <c r="K122" i="8" s="1"/>
  <c r="C122" i="23" s="1"/>
  <c r="G77" i="21"/>
  <c r="K33" i="15" s="1"/>
  <c r="K71" i="8" s="1"/>
  <c r="C71" i="23" s="1"/>
  <c r="G73" i="21"/>
  <c r="K43" i="20" s="1"/>
  <c r="K118" i="8" s="1"/>
  <c r="C118" i="23" s="1"/>
  <c r="G69" i="21"/>
  <c r="K41" i="20" s="1"/>
  <c r="K116" i="8" s="1"/>
  <c r="C116" i="23" s="1"/>
  <c r="G65" i="21"/>
  <c r="K39" i="20" s="1"/>
  <c r="K114" i="8" s="1"/>
  <c r="C114" i="23" s="1"/>
  <c r="G61" i="21"/>
  <c r="K26" i="15" s="1"/>
  <c r="K64" i="8" s="1"/>
  <c r="C64" i="23" s="1"/>
  <c r="G57" i="21"/>
  <c r="K35" i="20" s="1"/>
  <c r="K110" i="8" s="1"/>
  <c r="C110" i="23" s="1"/>
  <c r="G53" i="21"/>
  <c r="K23" i="15" s="1"/>
  <c r="K61" i="8" s="1"/>
  <c r="C61" i="23" s="1"/>
  <c r="G49" i="21"/>
  <c r="K20" i="15" s="1"/>
  <c r="K58" i="8" s="1"/>
  <c r="C58" i="23" s="1"/>
  <c r="G45" i="21"/>
  <c r="K27" i="20" s="1"/>
  <c r="K102" i="8" s="1"/>
  <c r="C102" i="23" s="1"/>
  <c r="G41" i="21"/>
  <c r="K17" i="15" s="1"/>
  <c r="K55" i="8" s="1"/>
  <c r="C55" i="23" s="1"/>
  <c r="G37" i="21"/>
  <c r="K23" i="20" s="1"/>
  <c r="K98" i="8" s="1"/>
  <c r="C98" i="23" s="1"/>
  <c r="G33" i="21"/>
  <c r="K21" i="20" s="1"/>
  <c r="K96" i="8" s="1"/>
  <c r="C96" i="23" s="1"/>
  <c r="G29" i="21"/>
  <c r="K19" i="20" s="1"/>
  <c r="K94" i="8" s="1"/>
  <c r="C94" i="23" s="1"/>
  <c r="D108" i="21"/>
  <c r="AC40" i="15" s="1"/>
  <c r="D104" i="21"/>
  <c r="AC18" i="22" s="1"/>
  <c r="D100" i="21"/>
  <c r="AC14" i="22" s="1"/>
  <c r="D96" i="21"/>
  <c r="AC10" i="22" s="1"/>
  <c r="D92" i="21"/>
  <c r="AC6" i="22" s="1"/>
  <c r="D88" i="21"/>
  <c r="AC38" i="15" s="1"/>
  <c r="D84" i="21"/>
  <c r="AC50" i="20" s="1"/>
  <c r="D80" i="21"/>
  <c r="AC35" i="15" s="1"/>
  <c r="D76" i="21"/>
  <c r="AC32" i="15" s="1"/>
  <c r="D72" i="21"/>
  <c r="AC42" i="20" s="1"/>
  <c r="D68" i="21"/>
  <c r="AC29" i="15" s="1"/>
  <c r="D64" i="21"/>
  <c r="AC38" i="20" s="1"/>
  <c r="D60" i="21"/>
  <c r="AC36" i="20" s="1"/>
  <c r="D56" i="21"/>
  <c r="AC34" i="20" s="1"/>
  <c r="D52" i="21"/>
  <c r="AC22" i="15" s="1"/>
  <c r="D48" i="21"/>
  <c r="AC30" i="20" s="1"/>
  <c r="D44" i="21"/>
  <c r="AC19" i="15" s="1"/>
  <c r="D40" i="21"/>
  <c r="AC16" i="15" s="1"/>
  <c r="D36" i="21"/>
  <c r="AC22" i="20" s="1"/>
  <c r="D32" i="21"/>
  <c r="AC13" i="15" s="1"/>
  <c r="D28" i="21"/>
  <c r="AC18" i="20" s="1"/>
  <c r="D24" i="21"/>
  <c r="AC16" i="20" s="1"/>
  <c r="D20" i="21"/>
  <c r="AC14" i="20" s="1"/>
  <c r="D16" i="21"/>
  <c r="AC6" i="15" s="1"/>
  <c r="D12" i="21"/>
  <c r="AC8" i="20" s="1"/>
  <c r="D8" i="21"/>
  <c r="AC6" i="20" s="1"/>
  <c r="F106" i="21"/>
  <c r="F102"/>
  <c r="L16" i="22" s="1"/>
  <c r="M139" i="8" s="1"/>
  <c r="B139" i="23" s="1"/>
  <c r="F98" i="21"/>
  <c r="L12" i="22" s="1"/>
  <c r="M135" i="8" s="1"/>
  <c r="B135" i="23" s="1"/>
  <c r="F94" i="21"/>
  <c r="L8" i="22" s="1"/>
  <c r="M131" i="8" s="1"/>
  <c r="B131" i="23" s="1"/>
  <c r="F90" i="21"/>
  <c r="L4" i="22" s="1"/>
  <c r="M127" i="8" s="1"/>
  <c r="B127" i="23" s="1"/>
  <c r="F86" i="21"/>
  <c r="L37" i="15" s="1"/>
  <c r="M75" i="8" s="1"/>
  <c r="B75" i="23" s="1"/>
  <c r="F82" i="21"/>
  <c r="L48" i="20" s="1"/>
  <c r="M123" i="8" s="1"/>
  <c r="B123" i="23" s="1"/>
  <c r="F78" i="21"/>
  <c r="L46" i="20" s="1"/>
  <c r="M121" i="8" s="1"/>
  <c r="B121" i="23" s="1"/>
  <c r="F74" i="21"/>
  <c r="L44" i="20" s="1"/>
  <c r="M119" i="8" s="1"/>
  <c r="B119" i="23" s="1"/>
  <c r="F70" i="21"/>
  <c r="L30" i="15" s="1"/>
  <c r="M68" i="8" s="1"/>
  <c r="B68" i="23" s="1"/>
  <c r="F66" i="21"/>
  <c r="L40" i="20" s="1"/>
  <c r="M115" i="8" s="1"/>
  <c r="B115" i="23" s="1"/>
  <c r="F62" i="21"/>
  <c r="L27" i="15" s="1"/>
  <c r="M65" i="8" s="1"/>
  <c r="B65" i="23" s="1"/>
  <c r="F58" i="21"/>
  <c r="L24" i="15" s="1"/>
  <c r="M62" i="8" s="1"/>
  <c r="B62" i="23" s="1"/>
  <c r="F54" i="21"/>
  <c r="L32" i="20" s="1"/>
  <c r="M107" i="8" s="1"/>
  <c r="B107" i="23" s="1"/>
  <c r="F50" i="21"/>
  <c r="L21" i="15" s="1"/>
  <c r="M59" i="8" s="1"/>
  <c r="B59" i="23" s="1"/>
  <c r="F46" i="21"/>
  <c r="L28" i="20" s="1"/>
  <c r="M103" i="8" s="1"/>
  <c r="B103" i="23" s="1"/>
  <c r="F42" i="21"/>
  <c r="L26" i="20" s="1"/>
  <c r="M101" i="8" s="1"/>
  <c r="B101" i="23" s="1"/>
  <c r="F38" i="21"/>
  <c r="L24" i="20" s="1"/>
  <c r="M99" i="8" s="1"/>
  <c r="B99" i="23" s="1"/>
  <c r="F34" i="21"/>
  <c r="L14" i="15" s="1"/>
  <c r="M52" i="8" s="1"/>
  <c r="B52" i="23" s="1"/>
  <c r="F30" i="21"/>
  <c r="L19" i="20" s="1"/>
  <c r="M94" i="8" s="1"/>
  <c r="B94" i="23" s="1"/>
  <c r="F26" i="21"/>
  <c r="L11" i="15" s="1"/>
  <c r="M49" i="8" s="1"/>
  <c r="B49" i="23" s="1"/>
  <c r="F22" i="21"/>
  <c r="L8" i="15" s="1"/>
  <c r="M46" i="8" s="1"/>
  <c r="B46" i="23" s="1"/>
  <c r="F18" i="21"/>
  <c r="L12" i="20" s="1"/>
  <c r="M87" i="8" s="1"/>
  <c r="B87" i="23" s="1"/>
  <c r="F14" i="21"/>
  <c r="L10" i="20" s="1"/>
  <c r="M85" i="8" s="1"/>
  <c r="B85" i="23" s="1"/>
  <c r="F10" i="21"/>
  <c r="L4" i="15" s="1"/>
  <c r="M42" i="8" s="1"/>
  <c r="B42" i="23" s="1"/>
  <c r="F6" i="21"/>
  <c r="L4" i="20" s="1"/>
  <c r="M79" i="8" s="1"/>
  <c r="B79" i="23" s="1"/>
  <c r="G9" i="21"/>
  <c r="K7" i="20" s="1"/>
  <c r="K82" i="8" s="1"/>
  <c r="C82" i="23" s="1"/>
  <c r="G16" i="21"/>
  <c r="K6" i="15" s="1"/>
  <c r="K44" i="8" s="1"/>
  <c r="C44" i="23" s="1"/>
  <c r="G12" i="21"/>
  <c r="K8" i="20" s="1"/>
  <c r="K83" i="8" s="1"/>
  <c r="C83" i="23" s="1"/>
  <c r="G23" i="21"/>
  <c r="K9" i="15" s="1"/>
  <c r="K47" i="8" s="1"/>
  <c r="C47" i="23" s="1"/>
  <c r="G19" i="21"/>
  <c r="K13" i="20" s="1"/>
  <c r="K88" i="8" s="1"/>
  <c r="C88" i="23" s="1"/>
  <c r="G106" i="21"/>
  <c r="G102"/>
  <c r="K16" i="22" s="1"/>
  <c r="K139" i="8" s="1"/>
  <c r="C139" i="23" s="1"/>
  <c r="G98" i="21"/>
  <c r="K12" i="22" s="1"/>
  <c r="K135" i="8" s="1"/>
  <c r="C135" i="23" s="1"/>
  <c r="G94" i="21"/>
  <c r="K8" i="22" s="1"/>
  <c r="K131" i="8" s="1"/>
  <c r="C131" i="23" s="1"/>
  <c r="G90" i="21"/>
  <c r="K4" i="22" s="1"/>
  <c r="K127" i="8" s="1"/>
  <c r="C127" i="23" s="1"/>
  <c r="G86" i="21"/>
  <c r="K37" i="15" s="1"/>
  <c r="K75" i="8" s="1"/>
  <c r="C75" i="23" s="1"/>
  <c r="G82" i="21"/>
  <c r="K48" i="20" s="1"/>
  <c r="K123" i="8" s="1"/>
  <c r="C123" i="23" s="1"/>
  <c r="G78" i="21"/>
  <c r="K46" i="20" s="1"/>
  <c r="K121" i="8" s="1"/>
  <c r="C121" i="23" s="1"/>
  <c r="G74" i="21"/>
  <c r="K44" i="20" s="1"/>
  <c r="K119" i="8" s="1"/>
  <c r="C119" i="23" s="1"/>
  <c r="G70" i="21"/>
  <c r="K30" i="15" s="1"/>
  <c r="K68" i="8" s="1"/>
  <c r="C68" i="23" s="1"/>
  <c r="G66" i="21"/>
  <c r="K40" i="20" s="1"/>
  <c r="K115" i="8" s="1"/>
  <c r="C115" i="23" s="1"/>
  <c r="G62" i="21"/>
  <c r="K27" i="15" s="1"/>
  <c r="K65" i="8" s="1"/>
  <c r="C65" i="23" s="1"/>
  <c r="G58" i="21"/>
  <c r="K24" i="15" s="1"/>
  <c r="K62" i="8" s="1"/>
  <c r="C62" i="23" s="1"/>
  <c r="G54" i="21"/>
  <c r="K32" i="20" s="1"/>
  <c r="K107" i="8" s="1"/>
  <c r="C107" i="23" s="1"/>
  <c r="G50" i="21"/>
  <c r="K21" i="15" s="1"/>
  <c r="K59" i="8" s="1"/>
  <c r="C59" i="23" s="1"/>
  <c r="G46" i="21"/>
  <c r="K28" i="20" s="1"/>
  <c r="K103" i="8" s="1"/>
  <c r="C103" i="23" s="1"/>
  <c r="G42" i="21"/>
  <c r="K26" i="20" s="1"/>
  <c r="K101" i="8" s="1"/>
  <c r="C101" i="23" s="1"/>
  <c r="G38" i="21"/>
  <c r="K24" i="20" s="1"/>
  <c r="K99" i="8" s="1"/>
  <c r="C99" i="23" s="1"/>
  <c r="G34" i="21"/>
  <c r="K14" i="15" s="1"/>
  <c r="K52" i="8" s="1"/>
  <c r="C52" i="23" s="1"/>
  <c r="G30" i="21"/>
  <c r="K20" i="20" s="1"/>
  <c r="K95" i="8" s="1"/>
  <c r="C95" i="23" s="1"/>
  <c r="D25" i="21"/>
  <c r="AC10" i="15" s="1"/>
  <c r="D21" i="21"/>
  <c r="AC15" i="20" s="1"/>
  <c r="D17" i="21"/>
  <c r="AC7" i="15" s="1"/>
  <c r="D13" i="21"/>
  <c r="AC9" i="20" s="1"/>
  <c r="F107" i="21"/>
  <c r="F103"/>
  <c r="L17" i="22" s="1"/>
  <c r="M140" i="8" s="1"/>
  <c r="B140" i="23" s="1"/>
  <c r="F99" i="21"/>
  <c r="L13" i="22" s="1"/>
  <c r="M136" i="8" s="1"/>
  <c r="B136" i="23" s="1"/>
  <c r="F95" i="21"/>
  <c r="L9" i="22" s="1"/>
  <c r="M132" i="8" s="1"/>
  <c r="B132" i="23" s="1"/>
  <c r="F91" i="21"/>
  <c r="L5" i="22" s="1"/>
  <c r="M128" i="8" s="1"/>
  <c r="B128" i="23" s="1"/>
  <c r="F87" i="21"/>
  <c r="L51" i="20" s="1"/>
  <c r="M126" i="8" s="1"/>
  <c r="B126" i="23" s="1"/>
  <c r="F83" i="21"/>
  <c r="L49" i="20" s="1"/>
  <c r="M124" i="8" s="1"/>
  <c r="B124" i="23" s="1"/>
  <c r="F79" i="21"/>
  <c r="L34" i="15" s="1"/>
  <c r="M72" i="8" s="1"/>
  <c r="B72" i="23" s="1"/>
  <c r="F75" i="21"/>
  <c r="L45" i="20" s="1"/>
  <c r="M120" i="8" s="1"/>
  <c r="B120" i="23" s="1"/>
  <c r="F71" i="21"/>
  <c r="L31" i="15" s="1"/>
  <c r="M69" i="8" s="1"/>
  <c r="B69" i="23" s="1"/>
  <c r="F67" i="21"/>
  <c r="L28" i="15" s="1"/>
  <c r="M66" i="8" s="1"/>
  <c r="B66" i="23" s="1"/>
  <c r="F63" i="21"/>
  <c r="L37" i="20" s="1"/>
  <c r="M112" i="8" s="1"/>
  <c r="B112" i="23" s="1"/>
  <c r="F59" i="21"/>
  <c r="L25" i="15" s="1"/>
  <c r="M63" i="8" s="1"/>
  <c r="B63" i="23" s="1"/>
  <c r="F55" i="21"/>
  <c r="L33" i="20" s="1"/>
  <c r="M108" i="8" s="1"/>
  <c r="B108" i="23" s="1"/>
  <c r="F51" i="21"/>
  <c r="L31" i="20" s="1"/>
  <c r="M106" i="8" s="1"/>
  <c r="B106" i="23" s="1"/>
  <c r="F47" i="21"/>
  <c r="L29" i="20" s="1"/>
  <c r="M104" i="8" s="1"/>
  <c r="B104" i="23" s="1"/>
  <c r="F43" i="21"/>
  <c r="L18" i="15" s="1"/>
  <c r="M56" i="8" s="1"/>
  <c r="B56" i="23" s="1"/>
  <c r="F39" i="21"/>
  <c r="L25" i="20" s="1"/>
  <c r="M100" i="8" s="1"/>
  <c r="B100" i="23" s="1"/>
  <c r="F35" i="21"/>
  <c r="L15" i="15" s="1"/>
  <c r="M53" i="8" s="1"/>
  <c r="B53" i="23" s="1"/>
  <c r="F31" i="21"/>
  <c r="F27"/>
  <c r="F11"/>
  <c r="L5" i="15" s="1"/>
  <c r="M43" i="8" s="1"/>
  <c r="B43" i="23" s="1"/>
  <c r="F7" i="21"/>
  <c r="L5" i="20" s="1"/>
  <c r="M80" i="8" s="1"/>
  <c r="B80" i="23" s="1"/>
  <c r="G10" i="21"/>
  <c r="K4" i="15" s="1"/>
  <c r="G24" i="21"/>
  <c r="K16" i="20" s="1"/>
  <c r="K91" i="8" s="1"/>
  <c r="C91" i="23" s="1"/>
  <c r="G20" i="21"/>
  <c r="K14" i="20" s="1"/>
  <c r="K89" i="8" s="1"/>
  <c r="C89" i="23" s="1"/>
  <c r="D14" i="21"/>
  <c r="AC10" i="20" s="1"/>
  <c r="AD10" s="1"/>
  <c r="N10" s="1"/>
  <c r="F85" i="8" s="1"/>
  <c r="F108" i="21"/>
  <c r="L40" i="15" s="1"/>
  <c r="M78" i="8" s="1"/>
  <c r="B78" i="23" s="1"/>
  <c r="F104" i="21"/>
  <c r="L18" i="22" s="1"/>
  <c r="M141" i="8" s="1"/>
  <c r="B141" i="23" s="1"/>
  <c r="F100" i="21"/>
  <c r="L14" i="22" s="1"/>
  <c r="M137" i="8" s="1"/>
  <c r="B137" i="23" s="1"/>
  <c r="F96" i="21"/>
  <c r="L10" i="22" s="1"/>
  <c r="M133" i="8" s="1"/>
  <c r="B133" i="23" s="1"/>
  <c r="F92" i="21"/>
  <c r="L6" i="22" s="1"/>
  <c r="M129" i="8" s="1"/>
  <c r="B129" i="23" s="1"/>
  <c r="F88" i="21"/>
  <c r="L38" i="15" s="1"/>
  <c r="F84" i="21"/>
  <c r="L50" i="20" s="1"/>
  <c r="M125" i="8" s="1"/>
  <c r="B125" i="23" s="1"/>
  <c r="F80" i="21"/>
  <c r="L35" i="15" s="1"/>
  <c r="M73" i="8" s="1"/>
  <c r="B73" i="23" s="1"/>
  <c r="F76" i="21"/>
  <c r="L32" i="15" s="1"/>
  <c r="M70" i="8" s="1"/>
  <c r="B70" i="23" s="1"/>
  <c r="F72" i="21"/>
  <c r="L42" i="20" s="1"/>
  <c r="M117" i="8" s="1"/>
  <c r="B117" i="23" s="1"/>
  <c r="F68" i="21"/>
  <c r="L29" i="15" s="1"/>
  <c r="M67" i="8" s="1"/>
  <c r="B67" i="23" s="1"/>
  <c r="F64" i="21"/>
  <c r="L38" i="20" s="1"/>
  <c r="M113" i="8" s="1"/>
  <c r="B113" i="23" s="1"/>
  <c r="F60" i="21"/>
  <c r="L36" i="20" s="1"/>
  <c r="M111" i="8" s="1"/>
  <c r="B111" i="23" s="1"/>
  <c r="F56" i="21"/>
  <c r="L34" i="20" s="1"/>
  <c r="M109" i="8" s="1"/>
  <c r="B109" i="23" s="1"/>
  <c r="F52" i="21"/>
  <c r="L22" i="15" s="1"/>
  <c r="F48" i="21"/>
  <c r="L30" i="20" s="1"/>
  <c r="M105" i="8" s="1"/>
  <c r="B105" i="23" s="1"/>
  <c r="F44" i="21"/>
  <c r="L19" i="15" s="1"/>
  <c r="M57" i="8" s="1"/>
  <c r="B57" i="23" s="1"/>
  <c r="F40" i="21"/>
  <c r="L16" i="15" s="1"/>
  <c r="M54" i="8" s="1"/>
  <c r="B54" i="23" s="1"/>
  <c r="F36" i="21"/>
  <c r="L22" i="20" s="1"/>
  <c r="M97" i="8" s="1"/>
  <c r="B97" i="23" s="1"/>
  <c r="F32" i="21"/>
  <c r="L13" i="15" s="1"/>
  <c r="M51" i="8" s="1"/>
  <c r="B51" i="23" s="1"/>
  <c r="F28" i="21"/>
  <c r="L17" i="20" s="1"/>
  <c r="M92" i="8" s="1"/>
  <c r="B92" i="23" s="1"/>
  <c r="C38" i="16"/>
  <c r="AB19" i="13" s="1"/>
  <c r="E9" i="19"/>
  <c r="H41" i="8" s="1"/>
  <c r="E5" i="19"/>
  <c r="H37" i="8" s="1"/>
  <c r="E6" i="19"/>
  <c r="H38" i="8" s="1"/>
  <c r="E8" i="19"/>
  <c r="H40" i="8" s="1"/>
  <c r="K6" i="3"/>
  <c r="C12" i="15"/>
  <c r="C50" i="8" s="1"/>
  <c r="C13" i="15"/>
  <c r="C51" i="8" s="1"/>
  <c r="C14" i="15"/>
  <c r="C52" i="8" s="1"/>
  <c r="C15" i="15"/>
  <c r="C53" i="8" s="1"/>
  <c r="C8" i="15"/>
  <c r="C9"/>
  <c r="C10"/>
  <c r="C11"/>
  <c r="C4"/>
  <c r="A2" i="7"/>
  <c r="D181" i="23" l="1"/>
  <c r="N43" i="11"/>
  <c r="F181" i="8" s="1"/>
  <c r="D178" i="23"/>
  <c r="N40" i="11"/>
  <c r="F178" i="8" s="1"/>
  <c r="D150" i="23"/>
  <c r="N12" i="11"/>
  <c r="F150" i="8" s="1"/>
  <c r="D164" i="23"/>
  <c r="N26" i="11"/>
  <c r="F164" i="8" s="1"/>
  <c r="D154" i="23"/>
  <c r="N16" i="11"/>
  <c r="F154" i="8" s="1"/>
  <c r="D196" i="23"/>
  <c r="N58" i="11"/>
  <c r="F196" i="8" s="1"/>
  <c r="D174" i="23"/>
  <c r="N36" i="11"/>
  <c r="F174" i="8" s="1"/>
  <c r="D208" i="23"/>
  <c r="N70" i="11"/>
  <c r="F208" i="8" s="1"/>
  <c r="D171" i="23"/>
  <c r="N33" i="11"/>
  <c r="F171" i="8" s="1"/>
  <c r="D147" i="23"/>
  <c r="N9" i="11"/>
  <c r="F147" i="8" s="1"/>
  <c r="D143" i="23"/>
  <c r="N5" i="11"/>
  <c r="F143" i="8" s="1"/>
  <c r="D148" i="23"/>
  <c r="N10" i="11"/>
  <c r="F148" i="8" s="1"/>
  <c r="D205" i="23"/>
  <c r="N67" i="11"/>
  <c r="F205" i="8" s="1"/>
  <c r="D155" i="23"/>
  <c r="N17" i="11"/>
  <c r="F155" i="8" s="1"/>
  <c r="D207" i="23"/>
  <c r="N69" i="11"/>
  <c r="F207" i="8" s="1"/>
  <c r="D158" i="23"/>
  <c r="N20" i="11"/>
  <c r="F158" i="8" s="1"/>
  <c r="D188" i="23"/>
  <c r="N50" i="11"/>
  <c r="F188" i="8" s="1"/>
  <c r="D177" i="23"/>
  <c r="N39" i="11"/>
  <c r="F177" i="8" s="1"/>
  <c r="D149" i="23"/>
  <c r="N11" i="11"/>
  <c r="F149" i="8" s="1"/>
  <c r="D211" i="23"/>
  <c r="N73" i="11"/>
  <c r="F211" i="8" s="1"/>
  <c r="D186" i="23"/>
  <c r="N48" i="11"/>
  <c r="F186" i="8" s="1"/>
  <c r="D144" i="23"/>
  <c r="N6" i="11"/>
  <c r="F144" i="8" s="1"/>
  <c r="D187" i="23"/>
  <c r="N49" i="11"/>
  <c r="F187" i="8" s="1"/>
  <c r="D146" i="23"/>
  <c r="N8" i="11"/>
  <c r="F146" i="8" s="1"/>
  <c r="D185" i="23"/>
  <c r="N47" i="11"/>
  <c r="F185" i="8" s="1"/>
  <c r="D165" i="23"/>
  <c r="N27" i="11"/>
  <c r="F165" i="8" s="1"/>
  <c r="D172" i="23"/>
  <c r="N34" i="11"/>
  <c r="F172" i="8" s="1"/>
  <c r="D183" i="23"/>
  <c r="N45" i="11"/>
  <c r="F183" i="8" s="1"/>
  <c r="D214" i="23"/>
  <c r="N76" i="11"/>
  <c r="F214" i="8" s="1"/>
  <c r="D216" i="23"/>
  <c r="N78" i="11"/>
  <c r="F216" i="8" s="1"/>
  <c r="D168" i="23"/>
  <c r="N30" i="11"/>
  <c r="F168" i="8" s="1"/>
  <c r="D169" i="23"/>
  <c r="N31" i="11"/>
  <c r="F169" i="8" s="1"/>
  <c r="D166" i="23"/>
  <c r="N28" i="11"/>
  <c r="F166" i="8" s="1"/>
  <c r="AB5" i="19"/>
  <c r="D193" i="23"/>
  <c r="N55" i="11"/>
  <c r="F193" i="8" s="1"/>
  <c r="D163" i="23"/>
  <c r="N25" i="11"/>
  <c r="F163" i="8" s="1"/>
  <c r="AD45" i="20"/>
  <c r="N45" s="1"/>
  <c r="F120" i="8" s="1"/>
  <c r="D194" i="23"/>
  <c r="N56" i="11"/>
  <c r="F194" i="8" s="1"/>
  <c r="D220" i="23"/>
  <c r="N82" i="11"/>
  <c r="F220" i="8" s="1"/>
  <c r="D204" i="23"/>
  <c r="N66" i="11"/>
  <c r="F204" i="8" s="1"/>
  <c r="D209" i="23"/>
  <c r="N71" i="11"/>
  <c r="F209" i="8" s="1"/>
  <c r="D182" i="23"/>
  <c r="N44" i="11"/>
  <c r="F182" i="8" s="1"/>
  <c r="D202" i="23"/>
  <c r="N64" i="11"/>
  <c r="F202" i="8" s="1"/>
  <c r="D195" i="23"/>
  <c r="N57" i="11"/>
  <c r="F195" i="8" s="1"/>
  <c r="D179" i="23"/>
  <c r="N41" i="11"/>
  <c r="F179" i="8" s="1"/>
  <c r="D162" i="23"/>
  <c r="N24" i="11"/>
  <c r="F162" i="8" s="1"/>
  <c r="D159" i="23"/>
  <c r="N21" i="11"/>
  <c r="F159" i="8" s="1"/>
  <c r="D161" i="23"/>
  <c r="N23" i="11"/>
  <c r="F161" i="8" s="1"/>
  <c r="D176" i="23"/>
  <c r="N38" i="11"/>
  <c r="F176" i="8" s="1"/>
  <c r="D212" i="23"/>
  <c r="N74" i="11"/>
  <c r="F212" i="8" s="1"/>
  <c r="D180" i="23"/>
  <c r="N42" i="11"/>
  <c r="F180" i="8" s="1"/>
  <c r="D160" i="23"/>
  <c r="N22" i="11"/>
  <c r="F160" i="8" s="1"/>
  <c r="D189" i="23"/>
  <c r="N51" i="11"/>
  <c r="F189" i="8" s="1"/>
  <c r="D170" i="23"/>
  <c r="N32" i="11"/>
  <c r="F170" i="8" s="1"/>
  <c r="D191" i="23"/>
  <c r="N53" i="11"/>
  <c r="F191" i="8" s="1"/>
  <c r="D200" i="23"/>
  <c r="N62" i="11"/>
  <c r="F200" i="8" s="1"/>
  <c r="D203" i="23"/>
  <c r="N65" i="11"/>
  <c r="F203" i="8" s="1"/>
  <c r="D201" i="23"/>
  <c r="N63" i="11"/>
  <c r="F201" i="8" s="1"/>
  <c r="D206" i="23"/>
  <c r="N68" i="11"/>
  <c r="F206" i="8" s="1"/>
  <c r="D198" i="23"/>
  <c r="N60" i="11"/>
  <c r="F198" i="8" s="1"/>
  <c r="D218" i="23"/>
  <c r="N80" i="11"/>
  <c r="F218" i="8" s="1"/>
  <c r="D210" i="23"/>
  <c r="N72" i="11"/>
  <c r="F210" i="8" s="1"/>
  <c r="D184" i="23"/>
  <c r="N46" i="11"/>
  <c r="F184" i="8" s="1"/>
  <c r="D157" i="23"/>
  <c r="N19" i="11"/>
  <c r="F157" i="8" s="1"/>
  <c r="D219" i="23"/>
  <c r="N81" i="11"/>
  <c r="F219" i="8" s="1"/>
  <c r="D175" i="23"/>
  <c r="N37" i="11"/>
  <c r="F175" i="8" s="1"/>
  <c r="D156" i="23"/>
  <c r="N18" i="11"/>
  <c r="F156" i="8" s="1"/>
  <c r="AD18" i="20"/>
  <c r="N18" s="1"/>
  <c r="F93" i="8" s="1"/>
  <c r="AD36" i="20"/>
  <c r="N36" s="1"/>
  <c r="F111" i="8" s="1"/>
  <c r="AD5" i="20"/>
  <c r="N5" s="1"/>
  <c r="F80" i="8" s="1"/>
  <c r="AC24" i="13"/>
  <c r="L24" s="1"/>
  <c r="F22" i="8" s="1"/>
  <c r="AC5" i="14"/>
  <c r="L5" s="1"/>
  <c r="F26" i="8" s="1"/>
  <c r="AD16" i="20"/>
  <c r="AB9" i="19"/>
  <c r="AD6" i="22"/>
  <c r="AC25" i="13"/>
  <c r="L25" s="1"/>
  <c r="F23" i="8" s="1"/>
  <c r="AB7" i="19"/>
  <c r="AD33" i="20"/>
  <c r="AD22"/>
  <c r="N22" s="1"/>
  <c r="F97" i="8" s="1"/>
  <c r="AD51" i="20"/>
  <c r="AC6" i="14"/>
  <c r="L6" s="1"/>
  <c r="F27" i="8" s="1"/>
  <c r="AD8" i="20"/>
  <c r="AC26" i="13"/>
  <c r="AC7" i="14"/>
  <c r="L7" s="1"/>
  <c r="F28" i="8" s="1"/>
  <c r="AD7" i="20"/>
  <c r="F47"/>
  <c r="AD29"/>
  <c r="N29" s="1"/>
  <c r="F104" i="8" s="1"/>
  <c r="E28" i="15"/>
  <c r="H66" i="8" s="1"/>
  <c r="AD43" i="20"/>
  <c r="F36"/>
  <c r="F19"/>
  <c r="AB4" i="19"/>
  <c r="AD11" i="20"/>
  <c r="N11" s="1"/>
  <c r="F86" i="8" s="1"/>
  <c r="AD6" i="20"/>
  <c r="AD13"/>
  <c r="N13" s="1"/>
  <c r="F88" i="8" s="1"/>
  <c r="AD31" i="20"/>
  <c r="AD49"/>
  <c r="AD11" i="22"/>
  <c r="AD12" i="20"/>
  <c r="F30"/>
  <c r="AD4" i="22"/>
  <c r="N4" s="1"/>
  <c r="F127" i="8" s="1"/>
  <c r="F51" i="20"/>
  <c r="AD9"/>
  <c r="N9" s="1"/>
  <c r="F84" i="8" s="1"/>
  <c r="AD4" i="20"/>
  <c r="AD27"/>
  <c r="E18" i="15"/>
  <c r="H56" i="8" s="1"/>
  <c r="AD13" i="22"/>
  <c r="N13" s="1"/>
  <c r="F136" i="8" s="1"/>
  <c r="AD42" i="20"/>
  <c r="AD23"/>
  <c r="AD7" i="15"/>
  <c r="AD30" i="20"/>
  <c r="N30" s="1"/>
  <c r="F105" i="8" s="1"/>
  <c r="AD17" i="20"/>
  <c r="AD5" i="22"/>
  <c r="AD40" i="20"/>
  <c r="AC23" i="13"/>
  <c r="D21" i="23" s="1"/>
  <c r="AD15" i="20"/>
  <c r="AD50"/>
  <c r="AD37"/>
  <c r="AD9" i="22"/>
  <c r="N9" s="1"/>
  <c r="F132" i="8" s="1"/>
  <c r="AD19" i="20"/>
  <c r="AD15" i="22"/>
  <c r="AC20" i="13"/>
  <c r="M14" i="7"/>
  <c r="D85" i="23"/>
  <c r="M15" i="7"/>
  <c r="D86" i="23"/>
  <c r="M63" i="7"/>
  <c r="D132" i="23"/>
  <c r="M60" i="7"/>
  <c r="D111" i="23"/>
  <c r="M36" i="7"/>
  <c r="D97" i="23"/>
  <c r="M47" i="7"/>
  <c r="D104" i="23"/>
  <c r="M19" i="7"/>
  <c r="D88" i="23"/>
  <c r="M90" i="7"/>
  <c r="D127" i="23"/>
  <c r="M13" i="7"/>
  <c r="D84" i="23"/>
  <c r="D126"/>
  <c r="M48" i="7"/>
  <c r="D105" i="23"/>
  <c r="AD22" i="15"/>
  <c r="N22" s="1"/>
  <c r="F60" i="8" s="1"/>
  <c r="M60"/>
  <c r="B60" i="23" s="1"/>
  <c r="M92" i="7"/>
  <c r="F6" i="15"/>
  <c r="C42" i="8"/>
  <c r="D82" i="23"/>
  <c r="AD21" i="20"/>
  <c r="N21" s="1"/>
  <c r="F96" i="8" s="1"/>
  <c r="AD34" i="20"/>
  <c r="N34" s="1"/>
  <c r="F109" i="8" s="1"/>
  <c r="M99" i="7"/>
  <c r="D136" i="23"/>
  <c r="AD46" i="20"/>
  <c r="N46" s="1"/>
  <c r="F121" i="8" s="1"/>
  <c r="AD32" i="20"/>
  <c r="N32" s="1"/>
  <c r="F107" i="8" s="1"/>
  <c r="F42" i="20"/>
  <c r="F20"/>
  <c r="F33"/>
  <c r="F15" i="15"/>
  <c r="C49" i="8"/>
  <c r="AD4" i="15"/>
  <c r="N4" s="1"/>
  <c r="F42" i="8" s="1"/>
  <c r="K42"/>
  <c r="C42" i="23" s="1"/>
  <c r="K42" i="3"/>
  <c r="D22" i="23"/>
  <c r="AD14" i="22"/>
  <c r="N14" s="1"/>
  <c r="F137" i="8" s="1"/>
  <c r="M4" i="5"/>
  <c r="D31" i="23"/>
  <c r="D28"/>
  <c r="F14" i="20"/>
  <c r="F27"/>
  <c r="M28" i="7"/>
  <c r="D93" i="23"/>
  <c r="M75" i="7"/>
  <c r="D120" i="23"/>
  <c r="AD38" i="15"/>
  <c r="N38" s="1"/>
  <c r="F76" i="8" s="1"/>
  <c r="M76"/>
  <c r="B76" i="23" s="1"/>
  <c r="M3" i="5"/>
  <c r="D30" i="23"/>
  <c r="F13" i="15"/>
  <c r="C47" i="8"/>
  <c r="AD26" i="20"/>
  <c r="N26" s="1"/>
  <c r="F101" i="8" s="1"/>
  <c r="AD39" i="20"/>
  <c r="N39" s="1"/>
  <c r="F114" i="8" s="1"/>
  <c r="AD16" i="22"/>
  <c r="N16" s="1"/>
  <c r="F139" i="8" s="1"/>
  <c r="AD35" i="20"/>
  <c r="N35" s="1"/>
  <c r="F110" i="8" s="1"/>
  <c r="AD48" i="20"/>
  <c r="N48" s="1"/>
  <c r="F123" i="8" s="1"/>
  <c r="F50" i="20"/>
  <c r="F31"/>
  <c r="M2" i="5"/>
  <c r="D29" i="23"/>
  <c r="AC19" i="13"/>
  <c r="L19" s="1"/>
  <c r="F17" i="8" s="1"/>
  <c r="AD25" i="20"/>
  <c r="N25" s="1"/>
  <c r="F100" i="8" s="1"/>
  <c r="AD38" i="20"/>
  <c r="N38" s="1"/>
  <c r="F113" i="8" s="1"/>
  <c r="M37" i="7"/>
  <c r="M5" i="1"/>
  <c r="D26" i="23"/>
  <c r="F12" i="15"/>
  <c r="C46" i="8"/>
  <c r="L12" i="15"/>
  <c r="M50" i="8" s="1"/>
  <c r="B50" i="23" s="1"/>
  <c r="L20" i="20"/>
  <c r="M7" i="5"/>
  <c r="D34" i="23"/>
  <c r="AD17" i="22"/>
  <c r="N17" s="1"/>
  <c r="F140" i="8" s="1"/>
  <c r="AD12" i="22"/>
  <c r="N12" s="1"/>
  <c r="F135" i="8" s="1"/>
  <c r="AB6" i="19"/>
  <c r="AD28" i="20"/>
  <c r="N28" s="1"/>
  <c r="F103" i="8" s="1"/>
  <c r="F45" i="20"/>
  <c r="M7" i="7"/>
  <c r="D80" i="23"/>
  <c r="M5" i="5"/>
  <c r="D32" i="23"/>
  <c r="F14" i="15"/>
  <c r="C48" i="8"/>
  <c r="D79" i="23"/>
  <c r="AD10" i="15"/>
  <c r="N10" s="1"/>
  <c r="F48" i="8" s="1"/>
  <c r="AD14" i="20"/>
  <c r="N14" s="1"/>
  <c r="F89" i="8" s="1"/>
  <c r="AD47" i="20"/>
  <c r="N47" s="1"/>
  <c r="F122" i="8" s="1"/>
  <c r="AD18" i="22"/>
  <c r="N18" s="1"/>
  <c r="F141" i="8" s="1"/>
  <c r="AD8" i="22"/>
  <c r="N8" s="1"/>
  <c r="F131" i="8" s="1"/>
  <c r="AD7" i="22"/>
  <c r="N7" s="1"/>
  <c r="F130" i="8" s="1"/>
  <c r="D115" i="23"/>
  <c r="M8" i="5"/>
  <c r="D35" i="23"/>
  <c r="AD41" i="20"/>
  <c r="N41" s="1"/>
  <c r="F116" i="8" s="1"/>
  <c r="AD10" i="22"/>
  <c r="N10" s="1"/>
  <c r="F133" i="8" s="1"/>
  <c r="AD44" i="20"/>
  <c r="N44" s="1"/>
  <c r="F119" i="8" s="1"/>
  <c r="AB8" i="19"/>
  <c r="AD24" i="20"/>
  <c r="N24" s="1"/>
  <c r="F99" i="8" s="1"/>
  <c r="F34" i="20"/>
  <c r="F13"/>
  <c r="M6" i="5"/>
  <c r="D33" i="23"/>
  <c r="AC21" i="13"/>
  <c r="L21" s="1"/>
  <c r="F19" i="8" s="1"/>
  <c r="K19"/>
  <c r="C19" i="23" s="1"/>
  <c r="AD25" i="15"/>
  <c r="N25" s="1"/>
  <c r="F63" i="8" s="1"/>
  <c r="AC22" i="13"/>
  <c r="L22" s="1"/>
  <c r="F20" i="8" s="1"/>
  <c r="AD34" i="15"/>
  <c r="N34" s="1"/>
  <c r="F72" i="8" s="1"/>
  <c r="AD24" i="15"/>
  <c r="N24" s="1"/>
  <c r="F62" i="8" s="1"/>
  <c r="AD23" i="15"/>
  <c r="N23" s="1"/>
  <c r="F61" i="8" s="1"/>
  <c r="AD36" i="15"/>
  <c r="N36" s="1"/>
  <c r="F74" i="8" s="1"/>
  <c r="AD14" i="15"/>
  <c r="N14" s="1"/>
  <c r="F52" i="8" s="1"/>
  <c r="AD21" i="15"/>
  <c r="N21" s="1"/>
  <c r="F59" i="8" s="1"/>
  <c r="AD26" i="15"/>
  <c r="N26" s="1"/>
  <c r="F64" i="8" s="1"/>
  <c r="AD33" i="15"/>
  <c r="N33" s="1"/>
  <c r="F71" i="8" s="1"/>
  <c r="AD11" i="15"/>
  <c r="N11" s="1"/>
  <c r="F49" i="8" s="1"/>
  <c r="AD30" i="15"/>
  <c r="N30" s="1"/>
  <c r="F68" i="8" s="1"/>
  <c r="AD37" i="15"/>
  <c r="N37" s="1"/>
  <c r="F75" i="8" s="1"/>
  <c r="AD29" i="15"/>
  <c r="N29" s="1"/>
  <c r="F67" i="8" s="1"/>
  <c r="AD8" i="15"/>
  <c r="N8" s="1"/>
  <c r="F46" i="8" s="1"/>
  <c r="AD27" i="15"/>
  <c r="N27" s="1"/>
  <c r="F65" i="8" s="1"/>
  <c r="AD6" i="15"/>
  <c r="N6" s="1"/>
  <c r="F44" i="8" s="1"/>
  <c r="AD13" i="15"/>
  <c r="N13" s="1"/>
  <c r="F51" i="8" s="1"/>
  <c r="AD35" i="15"/>
  <c r="N35" s="1"/>
  <c r="F73" i="8" s="1"/>
  <c r="AD20" i="15"/>
  <c r="N20" s="1"/>
  <c r="F58" i="8" s="1"/>
  <c r="AD5" i="15"/>
  <c r="N5" s="1"/>
  <c r="F43" i="8" s="1"/>
  <c r="AD18" i="15"/>
  <c r="N18" s="1"/>
  <c r="F56" i="8" s="1"/>
  <c r="AD19" i="15"/>
  <c r="N19" s="1"/>
  <c r="F57" i="8" s="1"/>
  <c r="AD32" i="15"/>
  <c r="N32" s="1"/>
  <c r="F70" i="8" s="1"/>
  <c r="AD17" i="15"/>
  <c r="N17" s="1"/>
  <c r="F55" i="8" s="1"/>
  <c r="AD39" i="15"/>
  <c r="N39" s="1"/>
  <c r="F77" i="8" s="1"/>
  <c r="AD9" i="15"/>
  <c r="N9" s="1"/>
  <c r="F47" i="8" s="1"/>
  <c r="AD31" i="15"/>
  <c r="N31" s="1"/>
  <c r="F69" i="8" s="1"/>
  <c r="AD16" i="15"/>
  <c r="N16" s="1"/>
  <c r="F54" i="8" s="1"/>
  <c r="AD15" i="15"/>
  <c r="N15" s="1"/>
  <c r="F53" i="8" s="1"/>
  <c r="AD28" i="15"/>
  <c r="N28" s="1"/>
  <c r="F66" i="8" s="1"/>
  <c r="L26"/>
  <c r="L27"/>
  <c r="L28"/>
  <c r="L29"/>
  <c r="L30"/>
  <c r="L31"/>
  <c r="L32"/>
  <c r="L33"/>
  <c r="L34"/>
  <c r="L35"/>
  <c r="L25"/>
  <c r="Y1" i="14"/>
  <c r="X1"/>
  <c r="V1"/>
  <c r="U1"/>
  <c r="T1"/>
  <c r="S1"/>
  <c r="R1"/>
  <c r="Q1"/>
  <c r="O1"/>
  <c r="N1"/>
  <c r="D4"/>
  <c r="D25" i="8" s="1"/>
  <c r="D5" i="14"/>
  <c r="D26" i="8" s="1"/>
  <c r="D6" i="14"/>
  <c r="D27" i="8" s="1"/>
  <c r="D7" i="14"/>
  <c r="D28" i="8" s="1"/>
  <c r="D8" i="14"/>
  <c r="D29" i="8" s="1"/>
  <c r="D9" i="14"/>
  <c r="D30" i="8" s="1"/>
  <c r="D10" i="14"/>
  <c r="D31" i="8" s="1"/>
  <c r="D11" i="14"/>
  <c r="D32" i="8" s="1"/>
  <c r="D12" i="14"/>
  <c r="D33" i="8" s="1"/>
  <c r="D13" i="14"/>
  <c r="D34" i="8" s="1"/>
  <c r="D14" i="14"/>
  <c r="D35" i="8" s="1"/>
  <c r="K9" i="14"/>
  <c r="K10"/>
  <c r="K11"/>
  <c r="K12"/>
  <c r="K13"/>
  <c r="K14"/>
  <c r="K8"/>
  <c r="K6"/>
  <c r="K7"/>
  <c r="K4"/>
  <c r="K5"/>
  <c r="AA1"/>
  <c r="AB1"/>
  <c r="AC1"/>
  <c r="AD1"/>
  <c r="A3" i="1"/>
  <c r="A4"/>
  <c r="C4" i="14" s="1"/>
  <c r="C25" i="8" s="1"/>
  <c r="A5" i="1"/>
  <c r="C5" i="14" s="1"/>
  <c r="C26" i="8" s="1"/>
  <c r="A6" i="1"/>
  <c r="A7"/>
  <c r="A8"/>
  <c r="A9"/>
  <c r="A10"/>
  <c r="A11"/>
  <c r="A12"/>
  <c r="A13"/>
  <c r="A14"/>
  <c r="A15"/>
  <c r="A16"/>
  <c r="A17"/>
  <c r="A18"/>
  <c r="A19"/>
  <c r="A20"/>
  <c r="A21"/>
  <c r="A22"/>
  <c r="A23"/>
  <c r="A24"/>
  <c r="C7" i="14" s="1"/>
  <c r="C28" i="8" s="1"/>
  <c r="A25" i="1"/>
  <c r="A26"/>
  <c r="A27"/>
  <c r="A28"/>
  <c r="A2"/>
  <c r="D40" i="23" l="1"/>
  <c r="L8" i="19"/>
  <c r="F40" i="8" s="1"/>
  <c r="D38" i="23"/>
  <c r="L6" i="19"/>
  <c r="F38" i="8" s="1"/>
  <c r="M101" i="7"/>
  <c r="N15" i="22"/>
  <c r="F138" i="8" s="1"/>
  <c r="M84" i="7"/>
  <c r="N50" i="20"/>
  <c r="F125" i="8" s="1"/>
  <c r="D128" i="23"/>
  <c r="N5" i="22"/>
  <c r="F128" i="8" s="1"/>
  <c r="D98" i="23"/>
  <c r="N23" i="20"/>
  <c r="F98" i="8" s="1"/>
  <c r="M45" i="7"/>
  <c r="N27" i="20"/>
  <c r="F102" i="8" s="1"/>
  <c r="M18" i="7"/>
  <c r="N12" i="20"/>
  <c r="F87" i="8" s="1"/>
  <c r="M83" i="7"/>
  <c r="N49" i="20"/>
  <c r="F124" i="8" s="1"/>
  <c r="M73" i="7"/>
  <c r="N43" i="20"/>
  <c r="F118" i="8" s="1"/>
  <c r="M9" i="7"/>
  <c r="N7" i="20"/>
  <c r="F82" i="8" s="1"/>
  <c r="D39" i="23"/>
  <c r="L7" i="19"/>
  <c r="F39" i="8" s="1"/>
  <c r="D129" i="23"/>
  <c r="N6" i="22"/>
  <c r="F129" i="8" s="1"/>
  <c r="D91" i="23"/>
  <c r="N16" i="20"/>
  <c r="F91" i="8" s="1"/>
  <c r="M95" i="7"/>
  <c r="M29"/>
  <c r="N19" i="20"/>
  <c r="F94" i="8" s="1"/>
  <c r="D112" i="23"/>
  <c r="N37" i="20"/>
  <c r="F112" i="8" s="1"/>
  <c r="M21" i="7"/>
  <c r="N15" i="20"/>
  <c r="F90" i="8" s="1"/>
  <c r="M66" i="7"/>
  <c r="N40" i="20"/>
  <c r="F115" i="8" s="1"/>
  <c r="M27" i="7"/>
  <c r="N17" i="20"/>
  <c r="F92" i="8" s="1"/>
  <c r="M17" i="7"/>
  <c r="N7" i="15"/>
  <c r="F45" i="8" s="1"/>
  <c r="M72" i="7"/>
  <c r="N42" i="20"/>
  <c r="F117" i="8" s="1"/>
  <c r="M6" i="7"/>
  <c r="N4" i="20"/>
  <c r="F79" i="8" s="1"/>
  <c r="M97" i="7"/>
  <c r="N11" i="22"/>
  <c r="F134" i="8" s="1"/>
  <c r="D106" i="23"/>
  <c r="N31" i="20"/>
  <c r="F106" i="8" s="1"/>
  <c r="D81" i="23"/>
  <c r="N6" i="20"/>
  <c r="F81" i="8" s="1"/>
  <c r="D36" i="23"/>
  <c r="L4" i="19"/>
  <c r="F36" i="8" s="1"/>
  <c r="M12" i="7"/>
  <c r="N8" i="20"/>
  <c r="F83" i="8" s="1"/>
  <c r="M87" i="7"/>
  <c r="N51" i="20"/>
  <c r="F126" i="8" s="1"/>
  <c r="M55" i="7"/>
  <c r="N33" i="20"/>
  <c r="F108" i="8" s="1"/>
  <c r="D41" i="23"/>
  <c r="L9" i="19"/>
  <c r="F41" i="8" s="1"/>
  <c r="D37" i="23"/>
  <c r="L5" i="19"/>
  <c r="F37" i="8" s="1"/>
  <c r="K43" i="3"/>
  <c r="D23" i="23"/>
  <c r="K38" i="3"/>
  <c r="L20" i="13"/>
  <c r="F18" i="8" s="1"/>
  <c r="K41" i="3"/>
  <c r="L23" i="13"/>
  <c r="F21" i="8" s="1"/>
  <c r="D24" i="23"/>
  <c r="L26" i="13"/>
  <c r="F24" i="8" s="1"/>
  <c r="M24" i="1"/>
  <c r="D27" i="23"/>
  <c r="M24" i="7"/>
  <c r="D83" i="23"/>
  <c r="D94"/>
  <c r="D125"/>
  <c r="D134"/>
  <c r="M21" i="1"/>
  <c r="M51" i="7"/>
  <c r="D108" i="23"/>
  <c r="D118"/>
  <c r="M91" i="7"/>
  <c r="M8"/>
  <c r="D45" i="23"/>
  <c r="D92"/>
  <c r="D117"/>
  <c r="D102"/>
  <c r="D124"/>
  <c r="D18"/>
  <c r="D90"/>
  <c r="D138"/>
  <c r="D87"/>
  <c r="C9" i="19"/>
  <c r="C41" i="8" s="1"/>
  <c r="C8" i="19"/>
  <c r="C40" i="8" s="1"/>
  <c r="C6" i="14"/>
  <c r="C27" i="8" s="1"/>
  <c r="C7" i="19"/>
  <c r="C39" i="8" s="1"/>
  <c r="C6" i="19"/>
  <c r="C38" i="8" s="1"/>
  <c r="C5" i="19"/>
  <c r="C37" i="8" s="1"/>
  <c r="M89" i="7"/>
  <c r="D77" i="23"/>
  <c r="M26" i="7"/>
  <c r="D49" i="23"/>
  <c r="M16" i="7"/>
  <c r="D44" i="23"/>
  <c r="K40" i="3"/>
  <c r="D20" i="23"/>
  <c r="M25" i="7"/>
  <c r="D48" i="23"/>
  <c r="M64" i="7"/>
  <c r="D113" i="23"/>
  <c r="M10" i="7"/>
  <c r="D42" i="23"/>
  <c r="M54" i="7"/>
  <c r="D107" i="23"/>
  <c r="M76" i="7"/>
  <c r="D70" i="23"/>
  <c r="M61" i="7"/>
  <c r="D64" i="23"/>
  <c r="M82" i="7"/>
  <c r="D123" i="23"/>
  <c r="M33" i="7"/>
  <c r="D96" i="23"/>
  <c r="M67" i="7"/>
  <c r="D66" i="23"/>
  <c r="M50" i="7"/>
  <c r="D59" i="23"/>
  <c r="M74" i="7"/>
  <c r="D119" i="23"/>
  <c r="M57" i="7"/>
  <c r="D110" i="23"/>
  <c r="M35" i="7"/>
  <c r="D53" i="23"/>
  <c r="M22" i="7"/>
  <c r="D46" i="23"/>
  <c r="K39" i="3"/>
  <c r="D19" i="23"/>
  <c r="M93" i="7"/>
  <c r="D130" i="23"/>
  <c r="M78" i="7"/>
  <c r="D121" i="23"/>
  <c r="M52" i="7"/>
  <c r="D60" i="23"/>
  <c r="M11" i="7"/>
  <c r="D43" i="23"/>
  <c r="M85" i="7"/>
  <c r="D74" i="23"/>
  <c r="M94" i="7"/>
  <c r="D131" i="23"/>
  <c r="M65" i="7"/>
  <c r="D114" i="23"/>
  <c r="M100" i="7"/>
  <c r="D137" i="23"/>
  <c r="M49" i="7"/>
  <c r="D58" i="23"/>
  <c r="M53" i="7"/>
  <c r="D61" i="23"/>
  <c r="M104" i="7"/>
  <c r="D141" i="23"/>
  <c r="M23" i="7"/>
  <c r="D47" i="23"/>
  <c r="M80" i="7"/>
  <c r="D73" i="23"/>
  <c r="M70" i="7"/>
  <c r="D68" i="23"/>
  <c r="M58" i="7"/>
  <c r="D62" i="23"/>
  <c r="M81" i="7"/>
  <c r="D122" i="23"/>
  <c r="M95" i="8"/>
  <c r="B95" i="23" s="1"/>
  <c r="AD20" i="20"/>
  <c r="N20" s="1"/>
  <c r="F95" i="8" s="1"/>
  <c r="M32" i="7"/>
  <c r="D51" i="23"/>
  <c r="M79" i="7"/>
  <c r="D72" i="23"/>
  <c r="M20" i="7"/>
  <c r="D89" i="23"/>
  <c r="M41" i="7"/>
  <c r="D55" i="23"/>
  <c r="M77" i="7"/>
  <c r="D71" i="23"/>
  <c r="M38" i="7"/>
  <c r="D99" i="23"/>
  <c r="M46" i="7"/>
  <c r="D103" i="23"/>
  <c r="M56" i="7"/>
  <c r="D109" i="23"/>
  <c r="M62" i="7"/>
  <c r="D65" i="23"/>
  <c r="M59" i="7"/>
  <c r="D63" i="23"/>
  <c r="M39" i="7"/>
  <c r="D100" i="23"/>
  <c r="M44" i="7"/>
  <c r="D57" i="23"/>
  <c r="AD12" i="15"/>
  <c r="N12" s="1"/>
  <c r="F50" i="8" s="1"/>
  <c r="M98" i="7"/>
  <c r="D135" i="23"/>
  <c r="K37" i="3"/>
  <c r="D17" i="23"/>
  <c r="M43" i="7"/>
  <c r="D56" i="23"/>
  <c r="M34" i="7"/>
  <c r="D52" i="23"/>
  <c r="M96" i="7"/>
  <c r="D133" i="23"/>
  <c r="M103" i="7"/>
  <c r="D140" i="23"/>
  <c r="M102" i="7"/>
  <c r="D139" i="23"/>
  <c r="M40" i="7"/>
  <c r="D54" i="23"/>
  <c r="M68" i="7"/>
  <c r="D67" i="23"/>
  <c r="M69" i="7"/>
  <c r="D116" i="23"/>
  <c r="M71" i="7"/>
  <c r="D69" i="23"/>
  <c r="M86" i="7"/>
  <c r="D75" i="23"/>
  <c r="M42" i="7"/>
  <c r="D101" i="23"/>
  <c r="M88" i="7"/>
  <c r="D76" i="23"/>
  <c r="E25" i="8"/>
  <c r="A25" i="23" s="1"/>
  <c r="E185" i="2"/>
  <c r="E28" i="8"/>
  <c r="A28" i="23" s="1"/>
  <c r="E188" i="2"/>
  <c r="E26" i="8"/>
  <c r="A26" i="23" s="1"/>
  <c r="E186" i="2"/>
  <c r="V2" i="11"/>
  <c r="AA2" i="20"/>
  <c r="X2" i="15"/>
  <c r="AA2" i="22"/>
  <c r="C4" i="19"/>
  <c r="C36" i="8" s="1"/>
  <c r="S2" i="19"/>
  <c r="E7" s="1"/>
  <c r="H39" i="8" s="1"/>
  <c r="E27"/>
  <c r="A27" i="23" s="1"/>
  <c r="E187" i="2"/>
  <c r="E189"/>
  <c r="E29" i="8"/>
  <c r="A29" i="23" s="1"/>
  <c r="E192" i="2"/>
  <c r="E32" i="8"/>
  <c r="A32" i="23" s="1"/>
  <c r="E33" i="8"/>
  <c r="A33" i="23" s="1"/>
  <c r="E193" i="2"/>
  <c r="E34" i="8"/>
  <c r="A34" i="23" s="1"/>
  <c r="E194" i="2"/>
  <c r="E190"/>
  <c r="E30" i="8"/>
  <c r="A30" i="23" s="1"/>
  <c r="E35" i="8"/>
  <c r="A35" i="23" s="1"/>
  <c r="E195" i="2"/>
  <c r="E31" i="8"/>
  <c r="A31" i="23" s="1"/>
  <c r="E191" i="2"/>
  <c r="AC4" i="14"/>
  <c r="L4" s="1"/>
  <c r="F25" i="8" s="1"/>
  <c r="F2"/>
  <c r="D20"/>
  <c r="D21"/>
  <c r="D22"/>
  <c r="D3"/>
  <c r="D4"/>
  <c r="D5"/>
  <c r="D6"/>
  <c r="D7"/>
  <c r="D8"/>
  <c r="D9"/>
  <c r="D10"/>
  <c r="D11"/>
  <c r="D12"/>
  <c r="D13"/>
  <c r="D14"/>
  <c r="D15"/>
  <c r="D16"/>
  <c r="D17"/>
  <c r="D18"/>
  <c r="D19"/>
  <c r="D2"/>
  <c r="Y18" i="13"/>
  <c r="U18"/>
  <c r="K18"/>
  <c r="U17"/>
  <c r="AA17" s="1"/>
  <c r="V16"/>
  <c r="W16"/>
  <c r="X15"/>
  <c r="AA15" s="1"/>
  <c r="R14"/>
  <c r="S13"/>
  <c r="O13"/>
  <c r="R12"/>
  <c r="T11"/>
  <c r="T10"/>
  <c r="Q9"/>
  <c r="Q8"/>
  <c r="Q7"/>
  <c r="N4"/>
  <c r="AA4" s="1"/>
  <c r="P6"/>
  <c r="P5"/>
  <c r="Q5"/>
  <c r="R5"/>
  <c r="S5"/>
  <c r="T5"/>
  <c r="U5"/>
  <c r="O5"/>
  <c r="AA18" l="1"/>
  <c r="AA9"/>
  <c r="AC9" s="1"/>
  <c r="L9" s="1"/>
  <c r="F7" i="8" s="1"/>
  <c r="AA16" i="13"/>
  <c r="AA11"/>
  <c r="AC11" s="1"/>
  <c r="L11" s="1"/>
  <c r="F9" i="8" s="1"/>
  <c r="AA12" i="13"/>
  <c r="AC12" s="1"/>
  <c r="L12" s="1"/>
  <c r="F10" i="8" s="1"/>
  <c r="K7" i="3"/>
  <c r="AA5" i="13"/>
  <c r="K9" i="3"/>
  <c r="AA7" i="13"/>
  <c r="AA14"/>
  <c r="AC14" s="1"/>
  <c r="L14" s="1"/>
  <c r="F12" i="8" s="1"/>
  <c r="M30" i="7"/>
  <c r="D95" i="23"/>
  <c r="AA8" i="13"/>
  <c r="AC8" s="1"/>
  <c r="L8" s="1"/>
  <c r="F6" i="8" s="1"/>
  <c r="AA10" i="13"/>
  <c r="AC10" s="1"/>
  <c r="L10" s="1"/>
  <c r="F8" i="8" s="1"/>
  <c r="E16"/>
  <c r="A16" i="23" s="1"/>
  <c r="E176" i="2"/>
  <c r="K8" i="3"/>
  <c r="AA6" i="13"/>
  <c r="AA13"/>
  <c r="AC13" s="1"/>
  <c r="L13" s="1"/>
  <c r="F11" i="8" s="1"/>
  <c r="M4" i="1"/>
  <c r="D25" i="23"/>
  <c r="M31" i="7"/>
  <c r="D50" i="23"/>
  <c r="E14" i="22"/>
  <c r="H137" i="8" s="1"/>
  <c r="E15" i="22"/>
  <c r="H138" i="8" s="1"/>
  <c r="E18" i="22"/>
  <c r="H141" i="8" s="1"/>
  <c r="E17" i="22"/>
  <c r="H140" i="8" s="1"/>
  <c r="E10" i="22"/>
  <c r="H133" i="8" s="1"/>
  <c r="E16" i="22"/>
  <c r="H139" i="8" s="1"/>
  <c r="E12" i="22"/>
  <c r="H135" i="8" s="1"/>
  <c r="E13" i="22"/>
  <c r="H136" i="8" s="1"/>
  <c r="E11" i="22"/>
  <c r="H134" i="8" s="1"/>
  <c r="E48" i="20"/>
  <c r="H123" i="8" s="1"/>
  <c r="E33" i="20"/>
  <c r="H108" i="8" s="1"/>
  <c r="E49" i="20"/>
  <c r="H124" i="8" s="1"/>
  <c r="E21" i="20"/>
  <c r="H96" i="8" s="1"/>
  <c r="E43" i="20"/>
  <c r="H118" i="8" s="1"/>
  <c r="E27" i="20"/>
  <c r="H102" i="8" s="1"/>
  <c r="E12" i="20"/>
  <c r="H87" i="8" s="1"/>
  <c r="E44" i="20"/>
  <c r="H119" i="8" s="1"/>
  <c r="E42" i="20"/>
  <c r="H117" i="8" s="1"/>
  <c r="E29" i="20"/>
  <c r="H104" i="8" s="1"/>
  <c r="E47" i="20"/>
  <c r="H122" i="8" s="1"/>
  <c r="E31" i="20"/>
  <c r="H106" i="8" s="1"/>
  <c r="E15" i="20"/>
  <c r="H90" i="8" s="1"/>
  <c r="E32" i="20"/>
  <c r="H107" i="8" s="1"/>
  <c r="E28" i="20"/>
  <c r="H103" i="8" s="1"/>
  <c r="E20" i="20"/>
  <c r="H95" i="8" s="1"/>
  <c r="E17" i="20"/>
  <c r="H92" i="8" s="1"/>
  <c r="E46" i="20"/>
  <c r="H121" i="8" s="1"/>
  <c r="E30" i="20"/>
  <c r="H105" i="8" s="1"/>
  <c r="E14" i="20"/>
  <c r="H89" i="8" s="1"/>
  <c r="E51" i="20"/>
  <c r="H126" i="8" s="1"/>
  <c r="E35" i="20"/>
  <c r="H110" i="8" s="1"/>
  <c r="E19" i="20"/>
  <c r="H94" i="8" s="1"/>
  <c r="E36" i="20"/>
  <c r="H111" i="8" s="1"/>
  <c r="E50" i="20"/>
  <c r="H125" i="8" s="1"/>
  <c r="E34" i="20"/>
  <c r="H109" i="8" s="1"/>
  <c r="E18" i="20"/>
  <c r="H93" i="8" s="1"/>
  <c r="E45" i="20"/>
  <c r="H120" i="8" s="1"/>
  <c r="E13" i="20"/>
  <c r="H88" i="8" s="1"/>
  <c r="E7" i="15"/>
  <c r="H45" i="8" s="1"/>
  <c r="E8" i="15"/>
  <c r="H46" i="8" s="1"/>
  <c r="E32" i="15"/>
  <c r="H70" i="8" s="1"/>
  <c r="E24" i="15"/>
  <c r="H62" i="8" s="1"/>
  <c r="E34" i="15"/>
  <c r="H72" i="8" s="1"/>
  <c r="E37" i="15"/>
  <c r="H75" i="8" s="1"/>
  <c r="E35" i="15"/>
  <c r="H73" i="8" s="1"/>
  <c r="E17" i="15"/>
  <c r="H55" i="8" s="1"/>
  <c r="E38" i="15"/>
  <c r="H76" i="8" s="1"/>
  <c r="E19" i="15"/>
  <c r="H57" i="8" s="1"/>
  <c r="E22" i="15"/>
  <c r="H60" i="8" s="1"/>
  <c r="E23" i="15"/>
  <c r="H61" i="8" s="1"/>
  <c r="E25" i="15"/>
  <c r="H63" i="8" s="1"/>
  <c r="E33" i="15"/>
  <c r="H71" i="8" s="1"/>
  <c r="E26" i="15"/>
  <c r="H64" i="8" s="1"/>
  <c r="E27" i="15"/>
  <c r="H65" i="8" s="1"/>
  <c r="E36" i="15"/>
  <c r="H74" i="8" s="1"/>
  <c r="E9" i="15"/>
  <c r="H47" i="8" s="1"/>
  <c r="E20" i="15"/>
  <c r="H58" i="8" s="1"/>
  <c r="E21" i="15"/>
  <c r="H59" i="8" s="1"/>
  <c r="E39" i="15"/>
  <c r="H77" i="8" s="1"/>
  <c r="E12" i="15"/>
  <c r="H50" i="8" s="1"/>
  <c r="E6" i="15"/>
  <c r="H44" i="8" s="1"/>
  <c r="E14" i="15"/>
  <c r="H52" i="8" s="1"/>
  <c r="E15" i="15"/>
  <c r="H53" i="8" s="1"/>
  <c r="E13" i="15"/>
  <c r="H51" i="8" s="1"/>
  <c r="AC18" i="13"/>
  <c r="L18" s="1"/>
  <c r="F16" i="8" s="1"/>
  <c r="Y2" i="13"/>
  <c r="Y2" i="14"/>
  <c r="AC17" i="13"/>
  <c r="L17" s="1"/>
  <c r="F15" i="8" s="1"/>
  <c r="C18" i="13"/>
  <c r="C16" i="8" s="1"/>
  <c r="AC15" i="13"/>
  <c r="L15" s="1"/>
  <c r="F13" i="8" s="1"/>
  <c r="AC16" i="13"/>
  <c r="L16" s="1"/>
  <c r="F14" i="8" s="1"/>
  <c r="K20" i="3" l="1"/>
  <c r="D8" i="23"/>
  <c r="K26" i="3"/>
  <c r="D10" i="23"/>
  <c r="K16" i="3"/>
  <c r="D6" i="23"/>
  <c r="K21" i="3"/>
  <c r="D9" i="23"/>
  <c r="K27" i="3"/>
  <c r="D11" i="23"/>
  <c r="K28" i="3"/>
  <c r="D12" i="23"/>
  <c r="K17" i="3"/>
  <c r="D7" i="23"/>
  <c r="K31" i="3"/>
  <c r="D13" i="23"/>
  <c r="K35" i="3"/>
  <c r="D16" i="23"/>
  <c r="K32" i="3"/>
  <c r="D14" i="23"/>
  <c r="K33" i="3"/>
  <c r="D15" i="23"/>
  <c r="X1" i="13"/>
  <c r="W1" i="14" l="1"/>
  <c r="W1" i="19"/>
  <c r="W1" i="13"/>
  <c r="V1"/>
  <c r="M1"/>
  <c r="M1" i="14" s="1"/>
  <c r="U1" i="13"/>
  <c r="T1"/>
  <c r="S1"/>
  <c r="R1"/>
  <c r="Q1"/>
  <c r="P1" i="14" s="1"/>
  <c r="P1" i="13"/>
  <c r="O1"/>
  <c r="N1"/>
  <c r="K17"/>
  <c r="K16"/>
  <c r="K15"/>
  <c r="K14"/>
  <c r="K13"/>
  <c r="K12"/>
  <c r="K11"/>
  <c r="K10"/>
  <c r="K9"/>
  <c r="K8"/>
  <c r="K7"/>
  <c r="K6"/>
  <c r="K4"/>
  <c r="E6" i="8" l="1"/>
  <c r="A6" i="23" s="1"/>
  <c r="E166" i="2"/>
  <c r="E3" i="8"/>
  <c r="A3" i="23" s="1"/>
  <c r="E163" i="2"/>
  <c r="E11" i="8"/>
  <c r="A11" i="23" s="1"/>
  <c r="E171" i="2"/>
  <c r="E4" i="8"/>
  <c r="A4" i="23" s="1"/>
  <c r="E164" i="2"/>
  <c r="E12" i="8"/>
  <c r="A12" i="23" s="1"/>
  <c r="E172" i="2"/>
  <c r="E5" i="8"/>
  <c r="A5" i="23" s="1"/>
  <c r="E165" i="2"/>
  <c r="E13" i="8"/>
  <c r="A13" i="23" s="1"/>
  <c r="E173" i="2"/>
  <c r="E14" i="8"/>
  <c r="A14" i="23" s="1"/>
  <c r="E174" i="2"/>
  <c r="E7" i="8"/>
  <c r="A7" i="23" s="1"/>
  <c r="E167" i="2"/>
  <c r="E15" i="8"/>
  <c r="A15" i="23" s="1"/>
  <c r="E175" i="2"/>
  <c r="E8" i="8"/>
  <c r="A8" i="23" s="1"/>
  <c r="E168" i="2"/>
  <c r="E9" i="8"/>
  <c r="A9" i="23" s="1"/>
  <c r="E169" i="2"/>
  <c r="E2" i="8"/>
  <c r="A2" i="23" s="1"/>
  <c r="E162" i="2"/>
  <c r="E10" i="8"/>
  <c r="A10" i="23" s="1"/>
  <c r="E170" i="2"/>
  <c r="A9" i="4"/>
  <c r="A8"/>
  <c r="A7"/>
  <c r="A6"/>
  <c r="A5"/>
  <c r="A4"/>
  <c r="A3"/>
  <c r="A2"/>
  <c r="A81" i="2"/>
  <c r="A80"/>
  <c r="A79"/>
  <c r="A78"/>
  <c r="A77"/>
  <c r="A76"/>
  <c r="A75"/>
  <c r="A74"/>
  <c r="A73"/>
  <c r="A72"/>
  <c r="A71"/>
  <c r="A70"/>
  <c r="A69"/>
  <c r="A68"/>
  <c r="A67"/>
  <c r="A66"/>
  <c r="A65"/>
  <c r="A64"/>
  <c r="A63"/>
  <c r="A62"/>
  <c r="A61"/>
  <c r="A60"/>
  <c r="A59"/>
  <c r="A58"/>
  <c r="A57"/>
  <c r="A56"/>
  <c r="A55"/>
  <c r="A54"/>
  <c r="A53"/>
  <c r="A52"/>
  <c r="A51"/>
  <c r="A50"/>
  <c r="A49"/>
  <c r="A48"/>
  <c r="A47"/>
  <c r="A46"/>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C11" i="11" l="1"/>
  <c r="F12" s="1"/>
  <c r="E12" s="1"/>
  <c r="H150" i="8" s="1"/>
  <c r="C23" i="11"/>
  <c r="C161" i="8" s="1"/>
  <c r="C9" i="11"/>
  <c r="C147" i="8" s="1"/>
  <c r="C17" i="11"/>
  <c r="C25"/>
  <c r="C163" i="8" s="1"/>
  <c r="C33" i="11"/>
  <c r="C171" i="8" s="1"/>
  <c r="C8" i="11"/>
  <c r="C12"/>
  <c r="C16"/>
  <c r="C154" i="8" s="1"/>
  <c r="C20" i="11"/>
  <c r="C158" i="8" s="1"/>
  <c r="C24" i="11"/>
  <c r="C162" i="8" s="1"/>
  <c r="C28" i="11"/>
  <c r="C166" i="8" s="1"/>
  <c r="C32" i="11"/>
  <c r="C170" i="8" s="1"/>
  <c r="C36" i="11"/>
  <c r="F37" s="1"/>
  <c r="E37" s="1"/>
  <c r="H175" i="8" s="1"/>
  <c r="C40" i="11"/>
  <c r="F41" s="1"/>
  <c r="E41" s="1"/>
  <c r="H179" i="8" s="1"/>
  <c r="C44" i="11"/>
  <c r="C48"/>
  <c r="C186" i="8" s="1"/>
  <c r="C52" i="11"/>
  <c r="C190" i="8" s="1"/>
  <c r="C56" i="11"/>
  <c r="C60"/>
  <c r="C64"/>
  <c r="C202" i="8" s="1"/>
  <c r="C68" i="11"/>
  <c r="C206" i="8" s="1"/>
  <c r="C72" i="11"/>
  <c r="F73" s="1"/>
  <c r="E73" s="1"/>
  <c r="H211" i="8" s="1"/>
  <c r="C76" i="11"/>
  <c r="C80"/>
  <c r="C218" i="8" s="1"/>
  <c r="C15" i="11"/>
  <c r="F16" s="1"/>
  <c r="E16" s="1"/>
  <c r="H154" i="8" s="1"/>
  <c r="C31" i="11"/>
  <c r="F32" s="1"/>
  <c r="E32" s="1"/>
  <c r="H170" i="8" s="1"/>
  <c r="C39" i="11"/>
  <c r="C43"/>
  <c r="C181" i="8" s="1"/>
  <c r="C47" i="11"/>
  <c r="F48" s="1"/>
  <c r="E48" s="1"/>
  <c r="H186" i="8" s="1"/>
  <c r="C51" i="11"/>
  <c r="F52" s="1"/>
  <c r="E52" s="1"/>
  <c r="H190" i="8" s="1"/>
  <c r="C55" i="11"/>
  <c r="C59"/>
  <c r="F60" s="1"/>
  <c r="E60" s="1"/>
  <c r="H198" i="8" s="1"/>
  <c r="C63" i="11"/>
  <c r="C201" i="8" s="1"/>
  <c r="C67" i="11"/>
  <c r="C205" i="8" s="1"/>
  <c r="C71" i="11"/>
  <c r="C75"/>
  <c r="C213" i="8" s="1"/>
  <c r="C79" i="11"/>
  <c r="F80" s="1"/>
  <c r="E80" s="1"/>
  <c r="H218" i="8" s="1"/>
  <c r="C83" i="11"/>
  <c r="C221" i="8" s="1"/>
  <c r="C19" i="11"/>
  <c r="C35"/>
  <c r="F36" s="1"/>
  <c r="E36" s="1"/>
  <c r="H174" i="8" s="1"/>
  <c r="C6" i="11"/>
  <c r="C144" i="8" s="1"/>
  <c r="C10" i="11"/>
  <c r="F11" s="1"/>
  <c r="E11" s="1"/>
  <c r="H149" i="8" s="1"/>
  <c r="C14" i="11"/>
  <c r="C18"/>
  <c r="C156" i="8" s="1"/>
  <c r="C22" i="11"/>
  <c r="C160" i="8" s="1"/>
  <c r="C26" i="11"/>
  <c r="F27" s="1"/>
  <c r="E27" s="1"/>
  <c r="H165" i="8" s="1"/>
  <c r="C30" i="11"/>
  <c r="C34"/>
  <c r="C172" i="8" s="1"/>
  <c r="C38" i="11"/>
  <c r="C176" i="8" s="1"/>
  <c r="C42" i="11"/>
  <c r="F43" s="1"/>
  <c r="E43" s="1"/>
  <c r="H181" i="8" s="1"/>
  <c r="C46" i="11"/>
  <c r="C50"/>
  <c r="F51" s="1"/>
  <c r="E51" s="1"/>
  <c r="H189" i="8" s="1"/>
  <c r="C54" i="11"/>
  <c r="C192" i="8" s="1"/>
  <c r="C58" i="11"/>
  <c r="C196" i="8" s="1"/>
  <c r="C62" i="11"/>
  <c r="C66"/>
  <c r="C204" i="8" s="1"/>
  <c r="C70" i="11"/>
  <c r="F71" s="1"/>
  <c r="E71" s="1"/>
  <c r="H209" i="8" s="1"/>
  <c r="C74" i="11"/>
  <c r="F75" s="1"/>
  <c r="E75" s="1"/>
  <c r="H213" i="8" s="1"/>
  <c r="C78" i="11"/>
  <c r="C216" i="8" s="1"/>
  <c r="C82" i="11"/>
  <c r="F83" s="1"/>
  <c r="E83" s="1"/>
  <c r="H221" i="8" s="1"/>
  <c r="C7" i="11"/>
  <c r="F7" s="1"/>
  <c r="E7" s="1"/>
  <c r="H145" i="8" s="1"/>
  <c r="C27" i="11"/>
  <c r="C165" i="8" s="1"/>
  <c r="C13" i="11"/>
  <c r="C151" i="8" s="1"/>
  <c r="C21" i="11"/>
  <c r="F22" s="1"/>
  <c r="E22" s="1"/>
  <c r="H160" i="8" s="1"/>
  <c r="C29" i="11"/>
  <c r="C167" i="8" s="1"/>
  <c r="C37" i="11"/>
  <c r="C175" i="8" s="1"/>
  <c r="C41" i="11"/>
  <c r="C45"/>
  <c r="C183" i="8" s="1"/>
  <c r="C49" i="11"/>
  <c r="C187" i="8" s="1"/>
  <c r="C53" i="11"/>
  <c r="C191" i="8" s="1"/>
  <c r="C57" i="11"/>
  <c r="C61"/>
  <c r="C199" i="8" s="1"/>
  <c r="C65" i="11"/>
  <c r="C203" i="8" s="1"/>
  <c r="C69" i="11"/>
  <c r="F70" s="1"/>
  <c r="E70" s="1"/>
  <c r="H208" i="8" s="1"/>
  <c r="C73" i="11"/>
  <c r="C211" i="8" s="1"/>
  <c r="C77" i="11"/>
  <c r="C215" i="8" s="1"/>
  <c r="C81" i="11"/>
  <c r="C219" i="8" s="1"/>
  <c r="F40" i="11"/>
  <c r="E40" s="1"/>
  <c r="H178" i="8" s="1"/>
  <c r="C177"/>
  <c r="B9" i="20"/>
  <c r="B84" i="8" s="1"/>
  <c r="B17" i="20"/>
  <c r="B92" i="8" s="1"/>
  <c r="B25" i="20"/>
  <c r="B100" i="8" s="1"/>
  <c r="B33" i="20"/>
  <c r="B108" i="8" s="1"/>
  <c r="B41" i="20"/>
  <c r="B116" i="8" s="1"/>
  <c r="B49" i="20"/>
  <c r="B124" i="8" s="1"/>
  <c r="B11" i="20"/>
  <c r="B86" i="8" s="1"/>
  <c r="B19" i="20"/>
  <c r="B94" i="8" s="1"/>
  <c r="B27" i="20"/>
  <c r="B102" i="8" s="1"/>
  <c r="B35" i="20"/>
  <c r="B110" i="8" s="1"/>
  <c r="B43" i="20"/>
  <c r="B118" i="8" s="1"/>
  <c r="B51" i="20"/>
  <c r="B126" i="8" s="1"/>
  <c r="B7" i="20"/>
  <c r="B82" i="8" s="1"/>
  <c r="B15" i="20"/>
  <c r="B90" i="8" s="1"/>
  <c r="B23" i="20"/>
  <c r="B98" i="8" s="1"/>
  <c r="B31" i="20"/>
  <c r="B106" i="8" s="1"/>
  <c r="B39" i="20"/>
  <c r="B114" i="8" s="1"/>
  <c r="B47" i="20"/>
  <c r="B122" i="8" s="1"/>
  <c r="B5" i="20"/>
  <c r="B80" i="8" s="1"/>
  <c r="B18" i="20"/>
  <c r="B93" i="8" s="1"/>
  <c r="B30" i="20"/>
  <c r="B105" i="8" s="1"/>
  <c r="B44" i="20"/>
  <c r="B119" i="8" s="1"/>
  <c r="B6" i="20"/>
  <c r="B81" i="8" s="1"/>
  <c r="B20" i="20"/>
  <c r="B95" i="8" s="1"/>
  <c r="B32" i="20"/>
  <c r="B107" i="8" s="1"/>
  <c r="B45" i="20"/>
  <c r="B120" i="8" s="1"/>
  <c r="B24" i="20"/>
  <c r="B99" i="8" s="1"/>
  <c r="B4" i="20"/>
  <c r="B79" i="8" s="1"/>
  <c r="B8" i="20"/>
  <c r="B83" i="8" s="1"/>
  <c r="B21" i="20"/>
  <c r="B96" i="8" s="1"/>
  <c r="B34" i="20"/>
  <c r="B109" i="8" s="1"/>
  <c r="B46" i="20"/>
  <c r="B121" i="8" s="1"/>
  <c r="B10" i="20"/>
  <c r="B85" i="8" s="1"/>
  <c r="B22" i="20"/>
  <c r="B97" i="8" s="1"/>
  <c r="B36" i="20"/>
  <c r="B111" i="8" s="1"/>
  <c r="B48" i="20"/>
  <c r="B123" i="8" s="1"/>
  <c r="B37" i="20"/>
  <c r="B112" i="8" s="1"/>
  <c r="B26" i="20"/>
  <c r="B101" i="8" s="1"/>
  <c r="B14" i="20"/>
  <c r="B89" i="8" s="1"/>
  <c r="B28" i="20"/>
  <c r="B103" i="8" s="1"/>
  <c r="B40" i="20"/>
  <c r="B115" i="8" s="1"/>
  <c r="B16" i="20"/>
  <c r="B91" i="8" s="1"/>
  <c r="B29" i="20"/>
  <c r="B104" i="8" s="1"/>
  <c r="B42" i="20"/>
  <c r="B117" i="8" s="1"/>
  <c r="B12" i="20"/>
  <c r="B87" i="8" s="1"/>
  <c r="B50" i="20"/>
  <c r="B125" i="8" s="1"/>
  <c r="B13" i="20"/>
  <c r="B88" i="8" s="1"/>
  <c r="B38" i="20"/>
  <c r="B113" i="8" s="1"/>
  <c r="F25" i="11"/>
  <c r="E25" s="1"/>
  <c r="H163" i="8" s="1"/>
  <c r="F18" i="11"/>
  <c r="E18" s="1"/>
  <c r="H156" i="8" s="1"/>
  <c r="C155"/>
  <c r="B10" i="22"/>
  <c r="B133" i="8" s="1"/>
  <c r="B18" i="22"/>
  <c r="B141" i="8" s="1"/>
  <c r="B12" i="22"/>
  <c r="B135" i="8" s="1"/>
  <c r="B8" i="22"/>
  <c r="B131" i="8" s="1"/>
  <c r="B16" i="22"/>
  <c r="B139" i="8" s="1"/>
  <c r="B6" i="22"/>
  <c r="B129" i="8" s="1"/>
  <c r="B4" i="22"/>
  <c r="B127" i="8" s="1"/>
  <c r="B7" i="22"/>
  <c r="B130" i="8" s="1"/>
  <c r="B9" i="22"/>
  <c r="B132" i="8" s="1"/>
  <c r="B11" i="22"/>
  <c r="B134" i="8" s="1"/>
  <c r="B13" i="22"/>
  <c r="B136" i="8" s="1"/>
  <c r="B15" i="22"/>
  <c r="B138" i="8" s="1"/>
  <c r="B5" i="22"/>
  <c r="B128" i="8" s="1"/>
  <c r="B17" i="22"/>
  <c r="B140" i="8" s="1"/>
  <c r="B14" i="22"/>
  <c r="B137" i="8" s="1"/>
  <c r="C150"/>
  <c r="F13" i="11"/>
  <c r="E13" s="1"/>
  <c r="H151" i="8" s="1"/>
  <c r="C182"/>
  <c r="F45" i="11"/>
  <c r="E45" s="1"/>
  <c r="H183" i="8" s="1"/>
  <c r="C198"/>
  <c r="F61" i="11"/>
  <c r="E61" s="1"/>
  <c r="H199" i="8" s="1"/>
  <c r="F77" i="11"/>
  <c r="E77" s="1"/>
  <c r="H215" i="8" s="1"/>
  <c r="C214"/>
  <c r="F15" i="11"/>
  <c r="E15" s="1"/>
  <c r="H153" i="8" s="1"/>
  <c r="C152"/>
  <c r="C168"/>
  <c r="F31" i="11"/>
  <c r="E31" s="1"/>
  <c r="H169" i="8" s="1"/>
  <c r="C184"/>
  <c r="F47" i="11"/>
  <c r="E47" s="1"/>
  <c r="H185" i="8" s="1"/>
  <c r="C200"/>
  <c r="F63" i="11"/>
  <c r="E63" s="1"/>
  <c r="H201" i="8" s="1"/>
  <c r="C169"/>
  <c r="C193"/>
  <c r="F56" i="11"/>
  <c r="E56" s="1"/>
  <c r="H194" i="8" s="1"/>
  <c r="F17" i="11"/>
  <c r="E17" s="1"/>
  <c r="H155" i="8" s="1"/>
  <c r="C210"/>
  <c r="F10" i="11"/>
  <c r="E10" s="1"/>
  <c r="H148" i="8" s="1"/>
  <c r="C195"/>
  <c r="F58" i="11"/>
  <c r="E58" s="1"/>
  <c r="H196" i="8" s="1"/>
  <c r="C148"/>
  <c r="F35" i="11"/>
  <c r="E35" s="1"/>
  <c r="H173" i="8" s="1"/>
  <c r="F67" i="11"/>
  <c r="E67" s="1"/>
  <c r="H205" i="8" s="1"/>
  <c r="C149"/>
  <c r="C157"/>
  <c r="F20" i="11"/>
  <c r="E20" s="1"/>
  <c r="H158" i="8" s="1"/>
  <c r="C173"/>
  <c r="C189"/>
  <c r="F68" i="11"/>
  <c r="E68" s="1"/>
  <c r="H206" i="8" s="1"/>
  <c r="C209"/>
  <c r="F72" i="11"/>
  <c r="E72" s="1"/>
  <c r="H210" i="8" s="1"/>
  <c r="F8" i="11"/>
  <c r="E8" s="1"/>
  <c r="H146" i="8" s="1"/>
  <c r="C146"/>
  <c r="F33" i="11"/>
  <c r="E33" s="1"/>
  <c r="H171" i="8" s="1"/>
  <c r="C194"/>
  <c r="F57" i="11"/>
  <c r="E57" s="1"/>
  <c r="H195" i="8" s="1"/>
  <c r="F81" i="11"/>
  <c r="E81" s="1"/>
  <c r="H219" i="8" s="1"/>
  <c r="F26" i="11"/>
  <c r="E26" s="1"/>
  <c r="H164" i="8" s="1"/>
  <c r="F42" i="11"/>
  <c r="E42" s="1"/>
  <c r="H180" i="8" s="1"/>
  <c r="C179"/>
  <c r="B4" i="19"/>
  <c r="B36" i="8" s="1"/>
  <c r="B8" i="19"/>
  <c r="B40" i="8" s="1"/>
  <c r="B6" i="19"/>
  <c r="B38" i="8" s="1"/>
  <c r="B7" i="19"/>
  <c r="B39" i="8" s="1"/>
  <c r="B5" i="19"/>
  <c r="B37" i="8" s="1"/>
  <c r="B9" i="19"/>
  <c r="B41" i="8" s="1"/>
  <c r="F46" i="11"/>
  <c r="E46" s="1"/>
  <c r="H184" i="8" s="1"/>
  <c r="B12" i="15"/>
  <c r="B50" i="8" s="1"/>
  <c r="B20" i="15"/>
  <c r="B58" i="8" s="1"/>
  <c r="B28" i="15"/>
  <c r="B66" i="8" s="1"/>
  <c r="B36" i="15"/>
  <c r="B74" i="8" s="1"/>
  <c r="B5" i="15"/>
  <c r="B43" i="8" s="1"/>
  <c r="B14" i="15"/>
  <c r="B52" i="8" s="1"/>
  <c r="B22" i="15"/>
  <c r="B60" i="8" s="1"/>
  <c r="B30" i="15"/>
  <c r="B68" i="8" s="1"/>
  <c r="B38" i="15"/>
  <c r="B76" i="8" s="1"/>
  <c r="B7" i="15"/>
  <c r="B45" i="8" s="1"/>
  <c r="B10" i="15"/>
  <c r="B48" i="8" s="1"/>
  <c r="B18" i="15"/>
  <c r="B56" i="8" s="1"/>
  <c r="B26" i="15"/>
  <c r="B64" i="8" s="1"/>
  <c r="B34" i="15"/>
  <c r="B72" i="8" s="1"/>
  <c r="B21" i="15"/>
  <c r="B59" i="8" s="1"/>
  <c r="B33" i="15"/>
  <c r="B71" i="8" s="1"/>
  <c r="B6" i="15"/>
  <c r="B44" i="8" s="1"/>
  <c r="B40" i="15"/>
  <c r="B78" i="8" s="1"/>
  <c r="B9" i="15"/>
  <c r="B47" i="8" s="1"/>
  <c r="B35" i="15"/>
  <c r="B73" i="8" s="1"/>
  <c r="B16" i="15"/>
  <c r="B54" i="8" s="1"/>
  <c r="B11" i="15"/>
  <c r="B49" i="8" s="1"/>
  <c r="B24" i="15"/>
  <c r="B62" i="8" s="1"/>
  <c r="B37" i="15"/>
  <c r="B75" i="8" s="1"/>
  <c r="B4" i="15"/>
  <c r="B42" i="8" s="1"/>
  <c r="B13" i="15"/>
  <c r="B51" i="8" s="1"/>
  <c r="B25" i="15"/>
  <c r="B63" i="8" s="1"/>
  <c r="B39" i="15"/>
  <c r="B77" i="8" s="1"/>
  <c r="B27" i="15"/>
  <c r="B65" i="8" s="1"/>
  <c r="B17" i="15"/>
  <c r="B55" i="8" s="1"/>
  <c r="B31" i="15"/>
  <c r="B69" i="8" s="1"/>
  <c r="B19" i="15"/>
  <c r="B57" i="8" s="1"/>
  <c r="B32" i="15"/>
  <c r="B70" i="8" s="1"/>
  <c r="B23" i="15"/>
  <c r="B61" i="8" s="1"/>
  <c r="B8" i="15"/>
  <c r="B46" i="8" s="1"/>
  <c r="B15" i="15"/>
  <c r="B53" i="8" s="1"/>
  <c r="B29" i="15"/>
  <c r="B67" i="8" s="1"/>
  <c r="A3" i="2"/>
  <c r="A2"/>
  <c r="A8" i="5"/>
  <c r="C14" i="14" s="1"/>
  <c r="C35" i="8" s="1"/>
  <c r="A7" i="5"/>
  <c r="C13" i="14" s="1"/>
  <c r="C34" i="8" s="1"/>
  <c r="A6" i="5"/>
  <c r="C12" i="14" s="1"/>
  <c r="C33" i="8" s="1"/>
  <c r="A5" i="5"/>
  <c r="C11" i="14" s="1"/>
  <c r="C32" i="8" s="1"/>
  <c r="A4" i="5"/>
  <c r="C10" i="14" s="1"/>
  <c r="C31" i="8" s="1"/>
  <c r="A3" i="5"/>
  <c r="C9" i="14" s="1"/>
  <c r="C30" i="8" s="1"/>
  <c r="A2" i="5"/>
  <c r="C8" i="14" s="1"/>
  <c r="C29" i="8" s="1"/>
  <c r="F62" i="11" l="1"/>
  <c r="E62" s="1"/>
  <c r="H200" i="8" s="1"/>
  <c r="F78" i="11"/>
  <c r="E78" s="1"/>
  <c r="H216" i="8" s="1"/>
  <c r="F30" i="11"/>
  <c r="E30" s="1"/>
  <c r="H168" i="8" s="1"/>
  <c r="F21" i="11"/>
  <c r="E21" s="1"/>
  <c r="H159" i="8" s="1"/>
  <c r="F76" i="11"/>
  <c r="E76" s="1"/>
  <c r="H214" i="8" s="1"/>
  <c r="C220"/>
  <c r="C188"/>
  <c r="F65" i="11"/>
  <c r="E65" s="1"/>
  <c r="H203" i="8" s="1"/>
  <c r="C197"/>
  <c r="C159"/>
  <c r="C145"/>
  <c r="C180"/>
  <c r="F82" i="11"/>
  <c r="E82" s="1"/>
  <c r="H220" i="8" s="1"/>
  <c r="F53" i="11"/>
  <c r="E53" s="1"/>
  <c r="H191" i="8" s="1"/>
  <c r="C185"/>
  <c r="F23" i="11"/>
  <c r="E23" s="1"/>
  <c r="H161" i="8" s="1"/>
  <c r="F28" i="11"/>
  <c r="E28" s="1"/>
  <c r="H166" i="8" s="1"/>
  <c r="C217"/>
  <c r="F55" i="11"/>
  <c r="E55" s="1"/>
  <c r="H193" i="8" s="1"/>
  <c r="F6" i="11"/>
  <c r="E6" s="1"/>
  <c r="H144" i="8" s="1"/>
  <c r="F50" i="11"/>
  <c r="E50" s="1"/>
  <c r="H188" i="8" s="1"/>
  <c r="C174"/>
  <c r="C208"/>
  <c r="C153"/>
  <c r="F38" i="11"/>
  <c r="E38" s="1"/>
  <c r="H176" i="8" s="1"/>
  <c r="F66" i="11"/>
  <c r="E66" s="1"/>
  <c r="H204" i="8" s="1"/>
  <c r="C207"/>
  <c r="C212"/>
  <c r="C164"/>
  <c r="C178"/>
  <c r="C5" i="11"/>
  <c r="F5" s="1"/>
  <c r="E5" s="1"/>
  <c r="H143" i="8" s="1"/>
  <c r="C4" i="11"/>
  <c r="C142" i="8" s="1"/>
  <c r="C17" i="13"/>
  <c r="C16"/>
  <c r="C15"/>
  <c r="W2" i="14"/>
  <c r="W2" i="13"/>
  <c r="V2"/>
  <c r="C10"/>
  <c r="C9"/>
  <c r="C143" i="8" l="1"/>
  <c r="C14"/>
  <c r="C8"/>
  <c r="C13"/>
  <c r="C7"/>
  <c r="C15"/>
  <c r="C11" i="13"/>
  <c r="V2" i="14"/>
  <c r="C8" i="13"/>
  <c r="U2" i="14"/>
  <c r="C14" i="13"/>
  <c r="X2" i="14"/>
  <c r="M2" i="13"/>
  <c r="E26" s="1"/>
  <c r="H24" i="8" s="1"/>
  <c r="M2" i="14"/>
  <c r="C12" i="13"/>
  <c r="N2" i="14"/>
  <c r="X2" i="13"/>
  <c r="C13"/>
  <c r="T2" i="14"/>
  <c r="U2" i="13"/>
  <c r="T2"/>
  <c r="S2"/>
  <c r="R2"/>
  <c r="S2" i="14"/>
  <c r="R2"/>
  <c r="Q2"/>
  <c r="P2" i="13"/>
  <c r="A2" i="3"/>
  <c r="N2" i="13" s="1"/>
  <c r="E23" i="14" l="1"/>
  <c r="E25"/>
  <c r="E27"/>
  <c r="E29"/>
  <c r="E31"/>
  <c r="E22"/>
  <c r="E24"/>
  <c r="E26"/>
  <c r="E28"/>
  <c r="E30"/>
  <c r="E32"/>
  <c r="E20"/>
  <c r="E19"/>
  <c r="E17"/>
  <c r="E11"/>
  <c r="E12"/>
  <c r="E4"/>
  <c r="E8"/>
  <c r="E7"/>
  <c r="E5"/>
  <c r="E13"/>
  <c r="C6" i="8"/>
  <c r="C11"/>
  <c r="C12"/>
  <c r="C9"/>
  <c r="C10"/>
  <c r="E12" i="13"/>
  <c r="H10" i="8" s="1"/>
  <c r="E16" i="13"/>
  <c r="H14" i="8" s="1"/>
  <c r="E25" i="13"/>
  <c r="H23" i="8" s="1"/>
  <c r="E11" i="13"/>
  <c r="H9" i="8" s="1"/>
  <c r="E15" i="13"/>
  <c r="H13" i="8" s="1"/>
  <c r="E23" i="13"/>
  <c r="H21" i="8" s="1"/>
  <c r="E6" i="13"/>
  <c r="H4" i="8" s="1"/>
  <c r="E10" i="13"/>
  <c r="H8" i="8" s="1"/>
  <c r="E14" i="13"/>
  <c r="H12" i="8" s="1"/>
  <c r="E18" i="13"/>
  <c r="H16" i="8" s="1"/>
  <c r="E22" i="13"/>
  <c r="H20" i="8" s="1"/>
  <c r="E17" i="13"/>
  <c r="H15" i="8" s="1"/>
  <c r="E21" i="13"/>
  <c r="H19" i="8" s="1"/>
  <c r="E4" i="13"/>
  <c r="H2" i="8" s="1"/>
  <c r="E24" i="13"/>
  <c r="H22" i="8" s="1"/>
  <c r="E3" i="13"/>
  <c r="O2"/>
  <c r="O2" i="14"/>
  <c r="Q2" i="13"/>
  <c r="E20" s="1"/>
  <c r="H18" i="8" s="1"/>
  <c r="P2" i="14"/>
  <c r="E21" s="1"/>
  <c r="H28" i="8"/>
  <c r="H33"/>
  <c r="H32"/>
  <c r="H29"/>
  <c r="H34"/>
  <c r="H25"/>
  <c r="H26"/>
  <c r="C4" i="13"/>
  <c r="C7"/>
  <c r="C6"/>
  <c r="C5"/>
  <c r="E14" i="14" l="1"/>
  <c r="H35" i="8" s="1"/>
  <c r="E18" i="14"/>
  <c r="E15"/>
  <c r="E10"/>
  <c r="H31" i="8" s="1"/>
  <c r="E6" i="14"/>
  <c r="H27" i="8" s="1"/>
  <c r="E9" i="14"/>
  <c r="H30" i="8" s="1"/>
  <c r="E16" i="14"/>
  <c r="C5" i="8"/>
  <c r="C3"/>
  <c r="C4"/>
  <c r="C2"/>
  <c r="E5" i="13"/>
  <c r="H3" i="8" s="1"/>
  <c r="E9" i="13"/>
  <c r="H7" i="8" s="1"/>
  <c r="E19" i="13"/>
  <c r="H17" i="8" s="1"/>
  <c r="E8" i="13"/>
  <c r="H6" i="8" s="1"/>
  <c r="E13" i="13"/>
  <c r="H11" i="8" s="1"/>
  <c r="E7" i="13"/>
  <c r="H5" i="8" s="1"/>
</calcChain>
</file>

<file path=xl/sharedStrings.xml><?xml version="1.0" encoding="utf-8"?>
<sst xmlns="http://schemas.openxmlformats.org/spreadsheetml/2006/main" count="2758" uniqueCount="1617">
  <si>
    <t>cid</t>
  </si>
  <si>
    <t>type</t>
  </si>
  <si>
    <t>name</t>
  </si>
  <si>
    <t>content</t>
  </si>
  <si>
    <t>class_name</t>
  </si>
  <si>
    <t>is_new</t>
  </si>
  <si>
    <t>can_buy</t>
  </si>
  <si>
    <t>buy_coin</t>
  </si>
  <si>
    <t>buy_gem</t>
  </si>
  <si>
    <t>sale_coin</t>
  </si>
  <si>
    <t>worth</t>
  </si>
  <si>
    <t>mix_cid</t>
  </si>
  <si>
    <t>jobs</t>
  </si>
  <si>
    <t>cid</t>
    <phoneticPr fontId="1" type="noConversion"/>
  </si>
  <si>
    <t>size_x</t>
  </si>
  <si>
    <t>size_z</t>
  </si>
  <si>
    <t>mix_cids</t>
  </si>
  <si>
    <t>mix_type</t>
  </si>
  <si>
    <t>level</t>
  </si>
  <si>
    <t>durability</t>
  </si>
  <si>
    <t>furnace_cid</t>
  </si>
  <si>
    <t>item_cid</t>
  </si>
  <si>
    <t>fail_item</t>
  </si>
  <si>
    <t>coin</t>
  </si>
  <si>
    <t>gem</t>
  </si>
  <si>
    <t>needs</t>
  </si>
  <si>
    <t>sp</t>
  </si>
  <si>
    <t>exp</t>
  </si>
  <si>
    <t>time</t>
  </si>
  <si>
    <t>max_time</t>
  </si>
  <si>
    <t>probability</t>
  </si>
  <si>
    <t>probability_change_value</t>
  </si>
  <si>
    <t>per_probability_gem</t>
  </si>
  <si>
    <r>
      <rPr>
        <b/>
        <sz val="10"/>
        <color indexed="12"/>
        <rFont val="宋体"/>
        <family val="2"/>
        <charset val="134"/>
      </rPr>
      <t>备注：</t>
    </r>
    <r>
      <rPr>
        <b/>
        <sz val="10"/>
        <color indexed="12"/>
        <rFont val="Arial"/>
        <family val="2"/>
      </rPr>
      <t xml:space="preserve">alchemy_scroll </t>
    </r>
    <r>
      <rPr>
        <b/>
        <sz val="10"/>
        <color indexed="12"/>
        <rFont val="宋体"/>
        <family val="2"/>
        <charset val="134"/>
      </rPr>
      <t>表</t>
    </r>
    <phoneticPr fontId="1" type="noConversion"/>
  </si>
  <si>
    <r>
      <rPr>
        <b/>
        <sz val="10"/>
        <color indexed="12"/>
        <rFont val="宋体"/>
        <family val="2"/>
        <charset val="134"/>
      </rPr>
      <t>备注：</t>
    </r>
    <r>
      <rPr>
        <b/>
        <sz val="10"/>
        <color indexed="12"/>
        <rFont val="Arial"/>
        <family val="2"/>
      </rPr>
      <t xml:space="preserve">alchemy_stuff </t>
    </r>
    <r>
      <rPr>
        <b/>
        <sz val="10"/>
        <color indexed="12"/>
        <rFont val="宋体"/>
        <family val="2"/>
        <charset val="134"/>
      </rPr>
      <t>表</t>
    </r>
    <phoneticPr fontId="1" type="noConversion"/>
  </si>
  <si>
    <r>
      <rPr>
        <b/>
        <sz val="10"/>
        <color indexed="12"/>
        <rFont val="宋体"/>
        <family val="2"/>
        <charset val="134"/>
      </rPr>
      <t>备注</t>
    </r>
    <r>
      <rPr>
        <b/>
        <sz val="10"/>
        <color indexed="12"/>
        <rFont val="Arial"/>
        <family val="2"/>
      </rPr>
      <t xml:space="preserve">:alchemy_furnace </t>
    </r>
    <r>
      <rPr>
        <b/>
        <sz val="10"/>
        <color indexed="12"/>
        <rFont val="宋体"/>
        <family val="2"/>
        <charset val="134"/>
      </rPr>
      <t>表</t>
    </r>
    <phoneticPr fontId="1" type="noConversion"/>
  </si>
  <si>
    <r>
      <rPr>
        <b/>
        <sz val="10"/>
        <color indexed="12"/>
        <rFont val="宋体"/>
        <family val="2"/>
        <charset val="134"/>
      </rPr>
      <t>备注：</t>
    </r>
    <r>
      <rPr>
        <b/>
        <sz val="10"/>
        <color indexed="12"/>
        <rFont val="Arial"/>
        <family val="2"/>
      </rPr>
      <t xml:space="preserve">alchemy_decor </t>
    </r>
    <r>
      <rPr>
        <b/>
        <sz val="10"/>
        <color indexed="12"/>
        <rFont val="宋体"/>
        <family val="2"/>
        <charset val="134"/>
      </rPr>
      <t>表</t>
    </r>
    <phoneticPr fontId="1" type="noConversion"/>
  </si>
  <si>
    <r>
      <rPr>
        <b/>
        <sz val="10"/>
        <color indexed="12"/>
        <rFont val="宋体"/>
        <family val="2"/>
        <charset val="134"/>
      </rPr>
      <t>备注：</t>
    </r>
    <r>
      <rPr>
        <b/>
        <sz val="10"/>
        <color indexed="12"/>
        <rFont val="Arial"/>
        <family val="2"/>
      </rPr>
      <t xml:space="preserve">alchemy_equipment </t>
    </r>
    <r>
      <rPr>
        <b/>
        <sz val="10"/>
        <color indexed="12"/>
        <rFont val="宋体"/>
        <family val="2"/>
        <charset val="134"/>
      </rPr>
      <t>表</t>
    </r>
    <phoneticPr fontId="1" type="noConversion"/>
  </si>
  <si>
    <r>
      <rPr>
        <b/>
        <sz val="10"/>
        <color indexed="12"/>
        <rFont val="宋体"/>
        <family val="2"/>
        <charset val="134"/>
      </rPr>
      <t>备注：</t>
    </r>
    <r>
      <rPr>
        <b/>
        <sz val="10"/>
        <color indexed="12"/>
        <rFont val="Arial"/>
        <family val="2"/>
      </rPr>
      <t xml:space="preserve">alchemy_mix </t>
    </r>
    <r>
      <rPr>
        <b/>
        <sz val="10"/>
        <color indexed="12"/>
        <rFont val="宋体"/>
        <family val="2"/>
        <charset val="134"/>
      </rPr>
      <t>表</t>
    </r>
    <phoneticPr fontId="1" type="noConversion"/>
  </si>
  <si>
    <t>1,2,3</t>
    <phoneticPr fontId="1" type="noConversion"/>
  </si>
  <si>
    <t>示例</t>
    <phoneticPr fontId="1" type="noConversion"/>
  </si>
  <si>
    <t>面包</t>
    <phoneticPr fontId="1" type="noConversion"/>
  </si>
  <si>
    <t>铁镐</t>
    <phoneticPr fontId="1" type="noConversion"/>
  </si>
  <si>
    <t>木钥匙</t>
    <phoneticPr fontId="1" type="noConversion"/>
  </si>
  <si>
    <r>
      <rPr>
        <b/>
        <sz val="10"/>
        <color indexed="12"/>
        <rFont val="宋体"/>
        <family val="2"/>
        <charset val="134"/>
      </rPr>
      <t>勿删</t>
    </r>
    <phoneticPr fontId="1" type="noConversion"/>
  </si>
  <si>
    <t>石头</t>
    <phoneticPr fontId="1" type="noConversion"/>
  </si>
  <si>
    <t>小麦</t>
    <phoneticPr fontId="1" type="noConversion"/>
  </si>
  <si>
    <t>杂草</t>
    <phoneticPr fontId="1" type="noConversion"/>
  </si>
  <si>
    <r>
      <rPr>
        <b/>
        <sz val="10"/>
        <color indexed="12"/>
        <rFont val="宋体"/>
        <family val="2"/>
        <charset val="134"/>
      </rPr>
      <t>勿删编号</t>
    </r>
    <phoneticPr fontId="1" type="noConversion"/>
  </si>
  <si>
    <t>面粉</t>
    <phoneticPr fontId="1" type="noConversion"/>
  </si>
  <si>
    <t>木材</t>
    <phoneticPr fontId="1" type="noConversion"/>
  </si>
  <si>
    <t>砖头</t>
    <phoneticPr fontId="1" type="noConversion"/>
  </si>
  <si>
    <t>麻绳</t>
    <phoneticPr fontId="1" type="noConversion"/>
  </si>
  <si>
    <t>木头地板</t>
    <phoneticPr fontId="1" type="noConversion"/>
  </si>
  <si>
    <t>木质床</t>
    <phoneticPr fontId="1" type="noConversion"/>
  </si>
  <si>
    <t>木门</t>
    <phoneticPr fontId="1" type="noConversion"/>
  </si>
  <si>
    <t>挂钟</t>
    <phoneticPr fontId="1" type="noConversion"/>
  </si>
  <si>
    <t>炼金炉</t>
    <phoneticPr fontId="1" type="noConversion"/>
  </si>
  <si>
    <t>工作桌</t>
    <phoneticPr fontId="1" type="noConversion"/>
  </si>
  <si>
    <t>灶台</t>
    <phoneticPr fontId="1" type="noConversion"/>
  </si>
  <si>
    <t>书桌</t>
    <phoneticPr fontId="1" type="noConversion"/>
  </si>
  <si>
    <t>铁毡</t>
    <phoneticPr fontId="1" type="noConversion"/>
  </si>
  <si>
    <t>试剂台</t>
    <phoneticPr fontId="1" type="noConversion"/>
  </si>
  <si>
    <t>制造材料必备</t>
    <phoneticPr fontId="1" type="noConversion"/>
  </si>
  <si>
    <t>制造食品必备</t>
    <phoneticPr fontId="1" type="noConversion"/>
  </si>
  <si>
    <t>制造书本卷轴必备</t>
    <phoneticPr fontId="1" type="noConversion"/>
  </si>
  <si>
    <t>制造盔甲武器必备</t>
    <phoneticPr fontId="1" type="noConversion"/>
  </si>
  <si>
    <t>制造工具，道具必备</t>
    <phoneticPr fontId="1" type="noConversion"/>
  </si>
  <si>
    <t>制造药剂必备</t>
    <phoneticPr fontId="1" type="noConversion"/>
  </si>
  <si>
    <t>制造饰品必备</t>
    <phoneticPr fontId="1" type="noConversion"/>
  </si>
  <si>
    <t>[31,32,33,34]</t>
    <phoneticPr fontId="1" type="noConversion"/>
  </si>
  <si>
    <t>铁剑</t>
    <phoneticPr fontId="1" type="noConversion"/>
  </si>
  <si>
    <t>[12]</t>
    <phoneticPr fontId="1" type="noConversion"/>
  </si>
  <si>
    <t>[62,63]</t>
    <phoneticPr fontId="1" type="noConversion"/>
  </si>
  <si>
    <t>[21,22]</t>
    <phoneticPr fontId="1" type="noConversion"/>
  </si>
  <si>
    <t>[61,62,63]</t>
    <phoneticPr fontId="1" type="noConversion"/>
  </si>
  <si>
    <t>[11]</t>
    <phoneticPr fontId="1" type="noConversion"/>
  </si>
  <si>
    <t>[18]</t>
    <phoneticPr fontId="1" type="noConversion"/>
  </si>
  <si>
    <t>[64]</t>
    <phoneticPr fontId="1" type="noConversion"/>
  </si>
  <si>
    <t>work.1.lianjinlu</t>
    <phoneticPr fontId="1" type="noConversion"/>
  </si>
  <si>
    <t>铁矿</t>
    <phoneticPr fontId="1" type="noConversion"/>
  </si>
  <si>
    <t>沙子</t>
    <phoneticPr fontId="1" type="noConversion"/>
  </si>
  <si>
    <t>动物皮</t>
    <phoneticPr fontId="1" type="noConversion"/>
  </si>
  <si>
    <t>动物毛</t>
    <phoneticPr fontId="1" type="noConversion"/>
  </si>
  <si>
    <t>骨头</t>
    <phoneticPr fontId="1" type="noConversion"/>
  </si>
  <si>
    <t>鲜花</t>
    <phoneticPr fontId="1" type="noConversion"/>
  </si>
  <si>
    <t>合成使用的材料，一般BOSS身上掉落和人民币购买</t>
  </si>
  <si>
    <t>石化术I</t>
    <phoneticPr fontId="1" type="noConversion"/>
  </si>
  <si>
    <t>石化术II</t>
    <phoneticPr fontId="1" type="noConversion"/>
  </si>
  <si>
    <t>石化术III</t>
    <phoneticPr fontId="1" type="noConversion"/>
  </si>
  <si>
    <t>石化术IV</t>
    <phoneticPr fontId="1" type="noConversion"/>
  </si>
  <si>
    <t>石化术V</t>
    <phoneticPr fontId="1" type="noConversion"/>
  </si>
  <si>
    <t>全体石化术I</t>
    <phoneticPr fontId="1" type="noConversion"/>
  </si>
  <si>
    <t>全体石化术II</t>
    <phoneticPr fontId="1" type="noConversion"/>
  </si>
  <si>
    <t>全体石化术III</t>
    <phoneticPr fontId="1" type="noConversion"/>
  </si>
  <si>
    <t>全体石化术IV</t>
    <phoneticPr fontId="1" type="noConversion"/>
  </si>
  <si>
    <t>全体石化术V</t>
    <phoneticPr fontId="1" type="noConversion"/>
  </si>
  <si>
    <t>攻击力上升I</t>
    <phoneticPr fontId="1" type="noConversion"/>
  </si>
  <si>
    <t>攻击力上升II</t>
    <phoneticPr fontId="1" type="noConversion"/>
  </si>
  <si>
    <t>攻击力上升III</t>
    <phoneticPr fontId="1" type="noConversion"/>
  </si>
  <si>
    <t>攻击力上升IV</t>
    <phoneticPr fontId="1" type="noConversion"/>
  </si>
  <si>
    <t>攻击力上升V</t>
    <phoneticPr fontId="1" type="noConversion"/>
  </si>
  <si>
    <t>防御力上升I</t>
    <phoneticPr fontId="1" type="noConversion"/>
  </si>
  <si>
    <t>防御力上升II</t>
    <phoneticPr fontId="1" type="noConversion"/>
  </si>
  <si>
    <t>防御力上升III</t>
    <phoneticPr fontId="1" type="noConversion"/>
  </si>
  <si>
    <t>防御力上升IV</t>
    <phoneticPr fontId="1" type="noConversion"/>
  </si>
  <si>
    <t>防御力上升V</t>
    <phoneticPr fontId="1" type="noConversion"/>
  </si>
  <si>
    <t>必中的强力一斩</t>
    <phoneticPr fontId="1" type="noConversion"/>
  </si>
  <si>
    <t>必中的强力一斩,并一定概率出现暴击</t>
    <phoneticPr fontId="1" type="noConversion"/>
  </si>
  <si>
    <t>横一排，微量降攻降敏</t>
    <phoneticPr fontId="1" type="noConversion"/>
  </si>
  <si>
    <t>横一排，微量降攻降敏,并一定概率出现暴击</t>
    <phoneticPr fontId="1" type="noConversion"/>
  </si>
  <si>
    <t>纵一列，微量降攻降敏</t>
    <phoneticPr fontId="1" type="noConversion"/>
  </si>
  <si>
    <t>纵一列，微量降攻降敏,并一定概率出现暴击</t>
    <phoneticPr fontId="1" type="noConversion"/>
  </si>
  <si>
    <t>十字斩，大量降攻</t>
    <phoneticPr fontId="1" type="noConversion"/>
  </si>
  <si>
    <t>3回合攻击力上升10%</t>
    <phoneticPr fontId="1" type="noConversion"/>
  </si>
  <si>
    <t>3回合攻击力上升20%</t>
    <phoneticPr fontId="1" type="noConversion"/>
  </si>
  <si>
    <t>4回合攻击力上升20%</t>
    <phoneticPr fontId="1" type="noConversion"/>
  </si>
  <si>
    <t>4回合攻击力上升30%</t>
    <phoneticPr fontId="1" type="noConversion"/>
  </si>
  <si>
    <t>5回合攻击力上升30%</t>
    <phoneticPr fontId="1" type="noConversion"/>
  </si>
  <si>
    <t>造成普通攻击50%的伤害，并附着中毒效果，每回合造成10伤害，持续3回合</t>
  </si>
  <si>
    <t>造成普通攻击50%的伤害，并附着中毒效果，每回合造成15伤害，持续3回合</t>
  </si>
  <si>
    <t>造成普通攻击50%的伤害，并附着中毒效果，每回合造成20伤害，持续4回合</t>
  </si>
  <si>
    <t>造成普通攻击50%的伤害，并附着中毒效果，每回合造成25伤害，持续4回合</t>
  </si>
  <si>
    <t>造成普通攻击50%的伤害，并附着中毒效果，每回合造成30伤害，持续5回合</t>
  </si>
  <si>
    <t>横一排，微量降攻降敏，并一定概率出现暴击</t>
    <phoneticPr fontId="1" type="noConversion"/>
  </si>
  <si>
    <t>1回合内，闪避上升</t>
    <phoneticPr fontId="1" type="noConversion"/>
  </si>
  <si>
    <t>2回合内，闪避上升</t>
    <phoneticPr fontId="1" type="noConversion"/>
  </si>
  <si>
    <t>3回合内，闪避上升</t>
    <phoneticPr fontId="1" type="noConversion"/>
  </si>
  <si>
    <t>4回合内，闪避上升</t>
    <phoneticPr fontId="1" type="noConversion"/>
  </si>
  <si>
    <t>5回合内，闪避上升</t>
    <phoneticPr fontId="1" type="noConversion"/>
  </si>
  <si>
    <t>全体射，但大幅降敏捷</t>
    <phoneticPr fontId="1" type="noConversion"/>
  </si>
  <si>
    <t>单体火攻</t>
    <phoneticPr fontId="1" type="noConversion"/>
  </si>
  <si>
    <t>全体攻击</t>
    <phoneticPr fontId="1" type="noConversion"/>
  </si>
  <si>
    <t>一定概率被石化</t>
    <phoneticPr fontId="1" type="noConversion"/>
  </si>
  <si>
    <t>一字斩I</t>
    <phoneticPr fontId="1" type="noConversion"/>
  </si>
  <si>
    <t>一字斩II</t>
    <phoneticPr fontId="1" type="noConversion"/>
  </si>
  <si>
    <t>一字斩III</t>
    <phoneticPr fontId="1" type="noConversion"/>
  </si>
  <si>
    <t>一字斩IV</t>
    <phoneticPr fontId="1" type="noConversion"/>
  </si>
  <si>
    <t>一字斩V</t>
    <phoneticPr fontId="1" type="noConversion"/>
  </si>
  <si>
    <t>贯通斩I</t>
    <phoneticPr fontId="1" type="noConversion"/>
  </si>
  <si>
    <t>贯通斩II</t>
    <phoneticPr fontId="1" type="noConversion"/>
  </si>
  <si>
    <t>贯通斩III</t>
    <phoneticPr fontId="1" type="noConversion"/>
  </si>
  <si>
    <t>贯通斩IV</t>
    <phoneticPr fontId="1" type="noConversion"/>
  </si>
  <si>
    <t>贯通斩V</t>
    <phoneticPr fontId="1" type="noConversion"/>
  </si>
  <si>
    <t>十字斩I</t>
    <phoneticPr fontId="1" type="noConversion"/>
  </si>
  <si>
    <t>十字斩II</t>
    <phoneticPr fontId="1" type="noConversion"/>
  </si>
  <si>
    <t>十字斩III</t>
    <phoneticPr fontId="1" type="noConversion"/>
  </si>
  <si>
    <t>十字斩IV</t>
    <phoneticPr fontId="1" type="noConversion"/>
  </si>
  <si>
    <t>十字斩V</t>
    <phoneticPr fontId="1" type="noConversion"/>
  </si>
  <si>
    <t>怒气I</t>
    <phoneticPr fontId="1" type="noConversion"/>
  </si>
  <si>
    <t>怒气II</t>
    <phoneticPr fontId="1" type="noConversion"/>
  </si>
  <si>
    <t>怒气III</t>
    <phoneticPr fontId="1" type="noConversion"/>
  </si>
  <si>
    <t>怒气IV</t>
    <phoneticPr fontId="1" type="noConversion"/>
  </si>
  <si>
    <t>怒气V</t>
    <phoneticPr fontId="1" type="noConversion"/>
  </si>
  <si>
    <t>毒箭II</t>
    <phoneticPr fontId="1" type="noConversion"/>
  </si>
  <si>
    <t>毒箭III</t>
    <phoneticPr fontId="1" type="noConversion"/>
  </si>
  <si>
    <t>毒箭IV</t>
    <phoneticPr fontId="1" type="noConversion"/>
  </si>
  <si>
    <t>毒箭V</t>
    <phoneticPr fontId="1" type="noConversion"/>
  </si>
  <si>
    <t>散射I</t>
    <phoneticPr fontId="1" type="noConversion"/>
  </si>
  <si>
    <t>散射II</t>
    <phoneticPr fontId="1" type="noConversion"/>
  </si>
  <si>
    <t>散射III</t>
    <phoneticPr fontId="1" type="noConversion"/>
  </si>
  <si>
    <t>散射IV</t>
    <phoneticPr fontId="1" type="noConversion"/>
  </si>
  <si>
    <t>散射V</t>
    <phoneticPr fontId="1" type="noConversion"/>
  </si>
  <si>
    <t>乱射I</t>
    <phoneticPr fontId="1" type="noConversion"/>
  </si>
  <si>
    <t>乱射II</t>
    <phoneticPr fontId="1" type="noConversion"/>
  </si>
  <si>
    <t>乱射III</t>
    <phoneticPr fontId="1" type="noConversion"/>
  </si>
  <si>
    <t>乱射IV</t>
    <phoneticPr fontId="1" type="noConversion"/>
  </si>
  <si>
    <t>乱射V</t>
    <phoneticPr fontId="1" type="noConversion"/>
  </si>
  <si>
    <t>火球术I</t>
    <phoneticPr fontId="1" type="noConversion"/>
  </si>
  <si>
    <t>火球术II</t>
    <phoneticPr fontId="1" type="noConversion"/>
  </si>
  <si>
    <t>火球术III</t>
    <phoneticPr fontId="1" type="noConversion"/>
  </si>
  <si>
    <t>火球术IV</t>
    <phoneticPr fontId="1" type="noConversion"/>
  </si>
  <si>
    <t>火球术V</t>
    <phoneticPr fontId="1" type="noConversion"/>
  </si>
  <si>
    <t>粗布</t>
    <phoneticPr fontId="1" type="noConversion"/>
  </si>
  <si>
    <t>粗线</t>
    <phoneticPr fontId="1" type="noConversion"/>
  </si>
  <si>
    <t>史莱姆液体</t>
    <phoneticPr fontId="1" type="noConversion"/>
  </si>
  <si>
    <t>肉</t>
    <phoneticPr fontId="1" type="noConversion"/>
  </si>
  <si>
    <t>皮带</t>
    <phoneticPr fontId="1" type="noConversion"/>
  </si>
  <si>
    <t>皮革</t>
    <phoneticPr fontId="1" type="noConversion"/>
  </si>
  <si>
    <t>羽毛</t>
    <phoneticPr fontId="1" type="noConversion"/>
  </si>
  <si>
    <t>污水</t>
    <phoneticPr fontId="1" type="noConversion"/>
  </si>
  <si>
    <t>蜘蛛丝</t>
    <phoneticPr fontId="1" type="noConversion"/>
  </si>
  <si>
    <t>铁锭</t>
    <phoneticPr fontId="1" type="noConversion"/>
  </si>
  <si>
    <t>玻璃</t>
    <phoneticPr fontId="1" type="noConversion"/>
  </si>
  <si>
    <t>铁钉</t>
    <phoneticPr fontId="1" type="noConversion"/>
  </si>
  <si>
    <t>银矿</t>
    <phoneticPr fontId="1" type="noConversion"/>
  </si>
  <si>
    <t>盐</t>
    <phoneticPr fontId="1" type="noConversion"/>
  </si>
  <si>
    <t>空瓶子</t>
    <phoneticPr fontId="1" type="noConversion"/>
  </si>
  <si>
    <t>墨水</t>
    <phoneticPr fontId="1" type="noConversion"/>
  </si>
  <si>
    <t>泥人之血</t>
    <phoneticPr fontId="1" type="noConversion"/>
  </si>
  <si>
    <t>细线</t>
    <phoneticPr fontId="1" type="noConversion"/>
  </si>
  <si>
    <t>红砖墙纸</t>
    <phoneticPr fontId="1" type="noConversion"/>
  </si>
  <si>
    <t>花束</t>
    <phoneticPr fontId="1" type="noConversion"/>
  </si>
  <si>
    <t>稻草人</t>
    <phoneticPr fontId="1" type="noConversion"/>
  </si>
  <si>
    <r>
      <rPr>
        <b/>
        <sz val="10"/>
        <color indexed="12"/>
        <rFont val="宋体"/>
        <family val="2"/>
        <charset val="134"/>
      </rPr>
      <t>序列</t>
    </r>
    <phoneticPr fontId="1" type="noConversion"/>
  </si>
  <si>
    <t>葡萄酒</t>
    <phoneticPr fontId="1" type="noConversion"/>
  </si>
  <si>
    <t>酸酸乳</t>
    <phoneticPr fontId="1" type="noConversion"/>
  </si>
  <si>
    <t>果冻三明治</t>
    <phoneticPr fontId="1" type="noConversion"/>
  </si>
  <si>
    <t>石头弹丸</t>
    <phoneticPr fontId="1" type="noConversion"/>
  </si>
  <si>
    <t>魔法药水（小）</t>
    <phoneticPr fontId="1" type="noConversion"/>
  </si>
  <si>
    <t>生命药水（小）</t>
    <phoneticPr fontId="1" type="noConversion"/>
  </si>
  <si>
    <t>行动力药剂（小）</t>
    <phoneticPr fontId="1" type="noConversion"/>
  </si>
  <si>
    <t>行动力药剂（中）</t>
    <phoneticPr fontId="1" type="noConversion"/>
  </si>
  <si>
    <t>行动力药剂（大）</t>
    <phoneticPr fontId="1" type="noConversion"/>
  </si>
  <si>
    <t>行动力药剂（max）</t>
    <phoneticPr fontId="1" type="noConversion"/>
  </si>
  <si>
    <t>幸运草</t>
    <phoneticPr fontId="1" type="noConversion"/>
  </si>
  <si>
    <t>强化石</t>
    <phoneticPr fontId="1" type="noConversion"/>
  </si>
  <si>
    <t>美酒</t>
    <phoneticPr fontId="1" type="noConversion"/>
  </si>
  <si>
    <t>天使之羽</t>
    <phoneticPr fontId="1" type="noConversion"/>
  </si>
  <si>
    <t>竞技入场卷</t>
    <phoneticPr fontId="1" type="noConversion"/>
  </si>
  <si>
    <t>经验卷（小）</t>
    <phoneticPr fontId="1" type="noConversion"/>
  </si>
  <si>
    <t>经验卷（大）</t>
    <phoneticPr fontId="1" type="noConversion"/>
  </si>
  <si>
    <t>礼品，求爱，送人必备神器</t>
    <phoneticPr fontId="1" type="noConversion"/>
  </si>
  <si>
    <t>烧肉</t>
    <phoneticPr fontId="1" type="noConversion"/>
  </si>
  <si>
    <t>骨头汤</t>
    <phoneticPr fontId="1" type="noConversion"/>
  </si>
  <si>
    <t>铁质钥匙</t>
    <phoneticPr fontId="1" type="noConversion"/>
  </si>
  <si>
    <t>需要工作台</t>
    <phoneticPr fontId="1" type="noConversion"/>
  </si>
  <si>
    <t>失败获得</t>
    <phoneticPr fontId="1" type="noConversion"/>
  </si>
  <si>
    <t>合成术名称</t>
    <phoneticPr fontId="1" type="noConversion"/>
  </si>
  <si>
    <t>合成需要金币</t>
    <phoneticPr fontId="1" type="noConversion"/>
  </si>
  <si>
    <t>需要材料</t>
    <phoneticPr fontId="1" type="noConversion"/>
  </si>
  <si>
    <t>初始成功率</t>
    <phoneticPr fontId="1" type="noConversion"/>
  </si>
  <si>
    <t>提高合成几率</t>
    <phoneticPr fontId="1" type="noConversion"/>
  </si>
  <si>
    <t>提高合成几率花费</t>
    <phoneticPr fontId="1" type="noConversion"/>
  </si>
  <si>
    <t>时间上限</t>
    <phoneticPr fontId="1" type="noConversion"/>
  </si>
  <si>
    <t>单个时间</t>
    <phoneticPr fontId="1" type="noConversion"/>
  </si>
  <si>
    <t>废料</t>
    <phoneticPr fontId="1" type="noConversion"/>
  </si>
  <si>
    <t>[[3334,1]]</t>
    <phoneticPr fontId="1" type="noConversion"/>
  </si>
  <si>
    <t>材料总数</t>
    <phoneticPr fontId="1" type="noConversion"/>
  </si>
  <si>
    <t>贩售价格</t>
    <phoneticPr fontId="1" type="noConversion"/>
  </si>
  <si>
    <t>丝绸</t>
    <phoneticPr fontId="1" type="noConversion"/>
  </si>
  <si>
    <t>蛛丝</t>
    <phoneticPr fontId="1" type="noConversion"/>
  </si>
  <si>
    <t>解毒药剂</t>
    <phoneticPr fontId="1" type="noConversion"/>
  </si>
  <si>
    <t>软石药剂</t>
    <phoneticPr fontId="1" type="noConversion"/>
  </si>
  <si>
    <t>万能药剂</t>
    <phoneticPr fontId="1" type="noConversion"/>
  </si>
  <si>
    <t>随处都可见到的普通虽没什么香味，外观也不显眼，却可给很多人带来淡淡喜悦。</t>
    <phoneticPr fontId="1" type="noConversion"/>
  </si>
  <si>
    <t>世界上随处可见的，砍伐下来用于许多用处，是可以制作一些基础的装备。</t>
    <phoneticPr fontId="1" type="noConversion"/>
  </si>
  <si>
    <t>是可以在石矿脉中挖出来的材料，经过一些图纸设计可以制作出许多神秘物质</t>
  </si>
  <si>
    <t>一个比较基础的食材，是制作许多食物的基础材料</t>
  </si>
  <si>
    <t>世界上随处可见的，是一种最低级的材料，在森林里尤其多，也是一些食草类动物的食物哦</t>
  </si>
  <si>
    <t>砍伐下来的树木，经过加工而成的材料，用途非常广泛是许多物品的基础材料</t>
    <phoneticPr fontId="1" type="noConversion"/>
  </si>
  <si>
    <t>砌墙用的一种长方体石料，用泥巴烧制而成，多为红色</t>
    <phoneticPr fontId="1" type="noConversion"/>
  </si>
  <si>
    <t>由小麦磨成的粉末，食品必备材料，可以贩售</t>
    <phoneticPr fontId="1" type="noConversion"/>
  </si>
  <si>
    <t>麻绳是取各种麻类植物的纤，用处非常广泛，可以贩售</t>
    <phoneticPr fontId="1" type="noConversion"/>
  </si>
  <si>
    <t>是可以在铁矿脉中挖出来的材料，可以制作出比较精良的坚硬的防具，是一个相对稀有的材料，可以加工成铁锭等物品，不可贩售</t>
    <phoneticPr fontId="1" type="noConversion"/>
  </si>
  <si>
    <t>可以到入水 加工后会变成用处广泛的石灰，是一个非常有用的原材料</t>
    <phoneticPr fontId="1" type="noConversion"/>
  </si>
  <si>
    <t>剥下动物的外皮得来的，可以用来衣服或棉被等物品。</t>
    <phoneticPr fontId="1" type="noConversion"/>
  </si>
  <si>
    <t>一般都是些稀有动物身上的毛发，可以提取出动物的DNA用来产出好东西</t>
    <phoneticPr fontId="1" type="noConversion"/>
  </si>
  <si>
    <t>在炽热的阳光下晒干而成的骨骼，是狗狗最喜爱的食物</t>
    <phoneticPr fontId="1" type="noConversion"/>
  </si>
  <si>
    <t>很常见的粗线，家庭常备的缝纫用品</t>
    <phoneticPr fontId="1" type="noConversion"/>
  </si>
  <si>
    <t>史莱姆怪分泌出来的不知名的黏稠液体</t>
    <phoneticPr fontId="1" type="noConversion"/>
  </si>
  <si>
    <t>从动物身上获取。味道非常棒的食材，可是和尚可别碰哦</t>
  </si>
  <si>
    <t>一种皮质的腰带，目前不仅仅是用来系住裤子用途，时尚人士把它当成一种装饰一种潮流一种时尚</t>
    <phoneticPr fontId="1" type="noConversion"/>
  </si>
  <si>
    <t>用特别的方法给皮以抵抗腐败作用,而当干燥时则比较软和柔顺的动物皮</t>
    <phoneticPr fontId="1" type="noConversion"/>
  </si>
  <si>
    <t>以一些禽类身体上脱落的角质产物具防水性，有护体、保温、飞翔等功能</t>
    <phoneticPr fontId="1" type="noConversion"/>
  </si>
  <si>
    <t>从沼泽中污水怪身上提取出来的物质，是炼制一些物品的重要材料</t>
    <phoneticPr fontId="1" type="noConversion"/>
  </si>
  <si>
    <t>从沼泽中的泥人滴下的黑色血液，可以炼制一些特殊药品</t>
    <phoneticPr fontId="1" type="noConversion"/>
  </si>
  <si>
    <t>蜘蛛吐出的丝，具有一定的粘性，千万别用手去触碰哦</t>
    <phoneticPr fontId="1" type="noConversion"/>
  </si>
  <si>
    <t>铁矿经过熔炉炼制而成的表面光滑的金属</t>
    <phoneticPr fontId="1" type="noConversion"/>
  </si>
  <si>
    <t>一种较为透明的固体物质，在熔融时形成连续网络结构，具有非常好的透光性</t>
    <phoneticPr fontId="1" type="noConversion"/>
  </si>
  <si>
    <t>由铁制成的细棍形物件。一端有扁平的头，另一端尖锐，主要起固定或连接作用</t>
    <phoneticPr fontId="1" type="noConversion"/>
  </si>
  <si>
    <t>可以从银矿脉提取出来的材料，用来制作高级装备的，此矿脉也只有在一些危险的地方才能找到</t>
    <phoneticPr fontId="1" type="noConversion"/>
  </si>
  <si>
    <t>从盐矿脉提取出来的材料，是许多食物的必备品，用途广泛</t>
    <phoneticPr fontId="1" type="noConversion"/>
  </si>
  <si>
    <t>用来存放液体的工具，是制作药水中必不可少的工具</t>
    <phoneticPr fontId="1" type="noConversion"/>
  </si>
  <si>
    <t>一种含有色素或染料的液体，多用于书写或绘画</t>
    <phoneticPr fontId="1" type="noConversion"/>
  </si>
  <si>
    <t>比较细的线，一般用于制作一些精致的小东西会用到</t>
    <phoneticPr fontId="1" type="noConversion"/>
  </si>
  <si>
    <t>报废的物料，即经过相当使用，本身已经残缺不堪或磨损过甚或已经超过其寿命年限，以至失去原有的功能，本身已经无利用价值的物料。</t>
    <phoneticPr fontId="1" type="noConversion"/>
  </si>
  <si>
    <t>一种纺织品，用蚕丝或合成纤维、人造纤维 长丝织成</t>
    <phoneticPr fontId="1" type="noConversion"/>
  </si>
  <si>
    <t>可以恢复少量的生命值</t>
    <phoneticPr fontId="1" type="noConversion"/>
  </si>
  <si>
    <t>用金属材料制作出来的，可以用来挖掘出矿物或者道具</t>
    <phoneticPr fontId="1" type="noConversion"/>
  </si>
  <si>
    <t>沙漏</t>
    <phoneticPr fontId="1" type="noConversion"/>
  </si>
  <si>
    <t>用木料制作出来的钥匙，可以开启木质箱子</t>
    <phoneticPr fontId="1" type="noConversion"/>
  </si>
  <si>
    <t>可以恢复微量的行动力</t>
    <phoneticPr fontId="1" type="noConversion"/>
  </si>
  <si>
    <t>可以恢复少量的行动力</t>
    <phoneticPr fontId="1" type="noConversion"/>
  </si>
  <si>
    <t>可以恢复大量的行动力</t>
    <phoneticPr fontId="1" type="noConversion"/>
  </si>
  <si>
    <t>可以恢复所有的行动力</t>
    <phoneticPr fontId="1" type="noConversion"/>
  </si>
  <si>
    <t>一种多年生草本植物，可以提升成功率</t>
    <phoneticPr fontId="1" type="noConversion"/>
  </si>
  <si>
    <t>只有香醇的美酒才可以吸引这里的强者，刷新酒馆的英雄</t>
    <phoneticPr fontId="1" type="noConversion"/>
  </si>
  <si>
    <t>传说是天使翅膀上得到羽毛，在战斗中拥有让人起死回生的能力，是一种非常稀有的道具</t>
    <phoneticPr fontId="1" type="noConversion"/>
  </si>
  <si>
    <t>竞技场的必备物品，拥有它才能踏上战神之路。增加在竞技场的比赛数</t>
    <phoneticPr fontId="1" type="noConversion"/>
  </si>
  <si>
    <t>可以恢复少量的魔法值</t>
    <phoneticPr fontId="1" type="noConversion"/>
  </si>
  <si>
    <t>刚出炉热乎乎的面包，散发着诱人的麦香</t>
    <phoneticPr fontId="1" type="noConversion"/>
  </si>
  <si>
    <t>用新鲜的葡萄汁发酵酿成葡萄酒,喝上去会有甜甜的味道</t>
    <phoneticPr fontId="1" type="noConversion"/>
  </si>
  <si>
    <t>带有酸酸的牛奶味道的饮料，很受年轻女孩的喜爱</t>
    <phoneticPr fontId="1" type="noConversion"/>
  </si>
  <si>
    <t>以两片面包夹一些果冻而成的食品，味道清甜好吃</t>
    <phoneticPr fontId="1" type="noConversion"/>
  </si>
  <si>
    <t>用石头为材料经过少许加工而成的武器，可以用来防身攻击怪物用</t>
    <phoneticPr fontId="1" type="noConversion"/>
  </si>
  <si>
    <t>经过加工后味道非常棒的食材，一般配合酒味道更佳可是和尚可别碰哦</t>
    <phoneticPr fontId="1" type="noConversion"/>
  </si>
  <si>
    <t>用骨头经过很长时间熬出来的汤，非常美味，而且很有营。</t>
    <phoneticPr fontId="1" type="noConversion"/>
  </si>
  <si>
    <t>用铁块制作出来的钥匙，可以开启铁质箱子</t>
    <phoneticPr fontId="1" type="noConversion"/>
  </si>
  <si>
    <t>经过多种药材调配拥有解除百毒的药剂，是旅客必备的药瓶</t>
    <phoneticPr fontId="1" type="noConversion"/>
  </si>
  <si>
    <t>可以解除石化的状态，当心解除某些石头雕像后出现奇异的事哦</t>
    <phoneticPr fontId="1" type="noConversion"/>
  </si>
  <si>
    <t>高级药剂师们研究制作出的药剂，可以解除所有状态，能治百病</t>
    <phoneticPr fontId="1" type="noConversion"/>
  </si>
  <si>
    <t>非常有用的道具 可以加快炼金生产的速度，提高工作效率</t>
    <phoneticPr fontId="1" type="noConversion"/>
  </si>
  <si>
    <t>像红砖一样的墙纸，贴上去后可以是房间的墙壁像都是红砖围起来一样</t>
    <phoneticPr fontId="1" type="noConversion"/>
  </si>
  <si>
    <t>用上等木材简单打造而成的床，让人睡上面非常舒服</t>
    <phoneticPr fontId="1" type="noConversion"/>
  </si>
  <si>
    <t xml:space="preserve">带摆锤而且重锤露出在外的壁钟 </t>
    <phoneticPr fontId="1" type="noConversion"/>
  </si>
  <si>
    <t>用木头加工后制作的门，广泛适用于民、商用建筑及住宅</t>
    <phoneticPr fontId="1" type="noConversion"/>
  </si>
  <si>
    <t>以稻草制成，一般田间用来驱赶鸟雀、防止其偷食粮食的偶人</t>
    <phoneticPr fontId="1" type="noConversion"/>
  </si>
  <si>
    <r>
      <rPr>
        <b/>
        <sz val="10"/>
        <color indexed="12"/>
        <rFont val="宋体"/>
        <family val="2"/>
        <charset val="134"/>
      </rPr>
      <t>序号</t>
    </r>
    <phoneticPr fontId="1" type="noConversion"/>
  </si>
  <si>
    <t>新手剑</t>
    <phoneticPr fontId="1" type="noConversion"/>
  </si>
  <si>
    <t>新手弓</t>
    <phoneticPr fontId="1" type="noConversion"/>
  </si>
  <si>
    <t>新手法杖</t>
    <phoneticPr fontId="1" type="noConversion"/>
  </si>
  <si>
    <t>铁弓</t>
    <phoneticPr fontId="1" type="noConversion"/>
  </si>
  <si>
    <t>长弓</t>
    <phoneticPr fontId="1" type="noConversion"/>
  </si>
  <si>
    <t>新手服</t>
    <phoneticPr fontId="1" type="noConversion"/>
  </si>
  <si>
    <t>皮衣</t>
    <phoneticPr fontId="1" type="noConversion"/>
  </si>
  <si>
    <t>布袍</t>
    <phoneticPr fontId="1" type="noConversion"/>
  </si>
  <si>
    <t>革铠</t>
    <phoneticPr fontId="1" type="noConversion"/>
  </si>
  <si>
    <t>重甲</t>
    <phoneticPr fontId="1" type="noConversion"/>
  </si>
  <si>
    <t>厚袍</t>
    <phoneticPr fontId="1" type="noConversion"/>
  </si>
  <si>
    <t>布帽</t>
    <phoneticPr fontId="1" type="noConversion"/>
  </si>
  <si>
    <t>皮手套</t>
    <phoneticPr fontId="1" type="noConversion"/>
  </si>
  <si>
    <t>粘花弓</t>
    <phoneticPr fontId="1" type="noConversion"/>
  </si>
  <si>
    <t>魔杖</t>
    <phoneticPr fontId="1" type="noConversion"/>
  </si>
  <si>
    <t>骑士铠</t>
    <phoneticPr fontId="1" type="noConversion"/>
  </si>
  <si>
    <t>巫师袍</t>
    <phoneticPr fontId="1" type="noConversion"/>
  </si>
  <si>
    <t>斥候皮衣</t>
    <phoneticPr fontId="1" type="noConversion"/>
  </si>
  <si>
    <t>骑士盾</t>
    <phoneticPr fontId="1" type="noConversion"/>
  </si>
  <si>
    <t>魔法石项链</t>
    <phoneticPr fontId="1" type="noConversion"/>
  </si>
  <si>
    <t>1,2,3</t>
    <phoneticPr fontId="1" type="noConversion"/>
  </si>
  <si>
    <t>1,2,3</t>
    <phoneticPr fontId="1" type="noConversion"/>
  </si>
  <si>
    <t>坚果项链</t>
    <phoneticPr fontId="1" type="noConversion"/>
  </si>
  <si>
    <t>竞技之弓</t>
    <phoneticPr fontId="1" type="noConversion"/>
  </si>
  <si>
    <t>十杰剑</t>
    <phoneticPr fontId="1" type="noConversion"/>
  </si>
  <si>
    <t>毛线帽</t>
    <phoneticPr fontId="1" type="noConversion"/>
  </si>
  <si>
    <t>放大挂件</t>
    <phoneticPr fontId="1" type="noConversion"/>
  </si>
  <si>
    <t>大盾</t>
    <phoneticPr fontId="1" type="noConversion"/>
  </si>
  <si>
    <t>骑士长之剑</t>
    <phoneticPr fontId="1" type="noConversion"/>
  </si>
  <si>
    <t>骑士长之铠</t>
    <phoneticPr fontId="1" type="noConversion"/>
  </si>
  <si>
    <t>骑士长之盾</t>
    <phoneticPr fontId="1" type="noConversion"/>
  </si>
  <si>
    <t>甲壳符</t>
    <phoneticPr fontId="1" type="noConversion"/>
  </si>
  <si>
    <t>巧匠铠甲</t>
    <phoneticPr fontId="1" type="noConversion"/>
  </si>
  <si>
    <t>疾风革铠</t>
    <phoneticPr fontId="1" type="noConversion"/>
  </si>
  <si>
    <t>元素袍</t>
    <phoneticPr fontId="1" type="noConversion"/>
  </si>
  <si>
    <t>巧匠之盾</t>
    <phoneticPr fontId="1" type="noConversion"/>
  </si>
  <si>
    <t>疾风手套</t>
    <phoneticPr fontId="1" type="noConversion"/>
  </si>
  <si>
    <t>元素帽</t>
    <phoneticPr fontId="1" type="noConversion"/>
  </si>
  <si>
    <t>血玉挂件</t>
    <phoneticPr fontId="1" type="noConversion"/>
  </si>
  <si>
    <t>闪电护符</t>
    <phoneticPr fontId="1" type="noConversion"/>
  </si>
  <si>
    <t>猎弓</t>
    <phoneticPr fontId="1" type="noConversion"/>
  </si>
  <si>
    <t>格斗弓</t>
    <phoneticPr fontId="1" type="noConversion"/>
  </si>
  <si>
    <t>突刺剑</t>
  </si>
  <si>
    <t>阔剑</t>
    <phoneticPr fontId="1" type="noConversion"/>
  </si>
  <si>
    <t>双刃长剑</t>
    <phoneticPr fontId="1" type="noConversion"/>
  </si>
  <si>
    <t>骑士剑</t>
    <phoneticPr fontId="1" type="noConversion"/>
  </si>
  <si>
    <t>木质十字架</t>
    <phoneticPr fontId="1" type="noConversion"/>
  </si>
  <si>
    <t>木质护身符</t>
    <phoneticPr fontId="1" type="noConversion"/>
  </si>
  <si>
    <t>石质剑</t>
    <phoneticPr fontId="1" type="noConversion"/>
  </si>
  <si>
    <t>石弓</t>
    <phoneticPr fontId="1" type="noConversion"/>
  </si>
  <si>
    <t>石杖</t>
    <phoneticPr fontId="1" type="noConversion"/>
  </si>
  <si>
    <t>轻甲</t>
    <phoneticPr fontId="1" type="noConversion"/>
  </si>
  <si>
    <t>软皮衣</t>
    <phoneticPr fontId="1" type="noConversion"/>
  </si>
  <si>
    <t>轻铠甲</t>
    <phoneticPr fontId="1" type="noConversion"/>
  </si>
  <si>
    <t>绣纹布袍</t>
    <phoneticPr fontId="1" type="noConversion"/>
  </si>
  <si>
    <t>钢铁铠甲</t>
    <phoneticPr fontId="1" type="noConversion"/>
  </si>
  <si>
    <t>漆黑的魔杖</t>
    <phoneticPr fontId="1" type="noConversion"/>
  </si>
  <si>
    <t>加固的革铠</t>
    <phoneticPr fontId="1" type="noConversion"/>
  </si>
  <si>
    <t>花纹厚袍</t>
    <phoneticPr fontId="1" type="noConversion"/>
  </si>
  <si>
    <t>钢铁大盾</t>
    <phoneticPr fontId="1" type="noConversion"/>
  </si>
  <si>
    <t>漆黑的皮手套</t>
    <phoneticPr fontId="1" type="noConversion"/>
  </si>
  <si>
    <t>旅人布帽</t>
    <phoneticPr fontId="1" type="noConversion"/>
  </si>
  <si>
    <t>魔术师之杖</t>
    <phoneticPr fontId="1" type="noConversion"/>
  </si>
  <si>
    <t>环形铠</t>
    <phoneticPr fontId="1" type="noConversion"/>
  </si>
  <si>
    <t>环形盾</t>
    <phoneticPr fontId="1" type="noConversion"/>
  </si>
  <si>
    <t>硬皮大衣</t>
    <phoneticPr fontId="1" type="noConversion"/>
  </si>
  <si>
    <t>环形袍</t>
    <phoneticPr fontId="1" type="noConversion"/>
  </si>
  <si>
    <t>巫师帽</t>
    <phoneticPr fontId="1" type="noConversion"/>
  </si>
  <si>
    <t>无穷法术帽</t>
    <phoneticPr fontId="1" type="noConversion"/>
  </si>
  <si>
    <t>金属十字架</t>
    <phoneticPr fontId="1" type="noConversion"/>
  </si>
  <si>
    <t>金属护身符</t>
    <phoneticPr fontId="1" type="noConversion"/>
  </si>
  <si>
    <t>木质项链</t>
    <phoneticPr fontId="1" type="noConversion"/>
  </si>
  <si>
    <t>青纱符</t>
    <phoneticPr fontId="1" type="noConversion"/>
  </si>
  <si>
    <t>时尚挂件</t>
    <phoneticPr fontId="1" type="noConversion"/>
  </si>
  <si>
    <t>贵重的项链</t>
    <phoneticPr fontId="1" type="noConversion"/>
  </si>
  <si>
    <t>月光之杖</t>
    <phoneticPr fontId="1" type="noConversion"/>
  </si>
  <si>
    <t>魔导师法袍</t>
    <phoneticPr fontId="1" type="noConversion"/>
  </si>
  <si>
    <t>硬皮手套</t>
    <phoneticPr fontId="1" type="noConversion"/>
  </si>
  <si>
    <t>斥候手套</t>
    <phoneticPr fontId="1" type="noConversion"/>
  </si>
  <si>
    <t>勇者服</t>
    <phoneticPr fontId="1" type="noConversion"/>
  </si>
  <si>
    <t>勇者法袍</t>
    <phoneticPr fontId="1" type="noConversion"/>
  </si>
  <si>
    <t>勇者铠甲</t>
    <phoneticPr fontId="1" type="noConversion"/>
  </si>
  <si>
    <t>艾杰利亚之铠</t>
    <phoneticPr fontId="1" type="noConversion"/>
  </si>
  <si>
    <t>辛帕托雷之袍</t>
  </si>
  <si>
    <t>查堤拉之服</t>
    <phoneticPr fontId="1" type="noConversion"/>
  </si>
  <si>
    <t>勇者帽</t>
    <phoneticPr fontId="1" type="noConversion"/>
  </si>
  <si>
    <t>勇者手套</t>
    <phoneticPr fontId="1" type="noConversion"/>
  </si>
  <si>
    <t>勇者盾</t>
    <phoneticPr fontId="1" type="noConversion"/>
  </si>
  <si>
    <t>爱德拉之盾</t>
    <phoneticPr fontId="1" type="noConversion"/>
  </si>
  <si>
    <t>普罗休斯手套</t>
    <phoneticPr fontId="1" type="noConversion"/>
  </si>
  <si>
    <t>奥美拉之帽</t>
    <phoneticPr fontId="1" type="noConversion"/>
  </si>
  <si>
    <t>普罗之剑</t>
    <phoneticPr fontId="1" type="noConversion"/>
  </si>
  <si>
    <t>比纳西尔之弩</t>
  </si>
  <si>
    <t>基梅尔之杖</t>
    <phoneticPr fontId="1" type="noConversion"/>
  </si>
  <si>
    <t>木头</t>
    <phoneticPr fontId="1" type="noConversion"/>
  </si>
  <si>
    <t>学徒剑</t>
    <phoneticPr fontId="1" type="noConversion"/>
  </si>
  <si>
    <t>学徒弓</t>
    <phoneticPr fontId="1" type="noConversion"/>
  </si>
  <si>
    <t>导士手杖</t>
    <phoneticPr fontId="1" type="noConversion"/>
  </si>
  <si>
    <t>铁杖</t>
    <phoneticPr fontId="1" type="noConversion"/>
  </si>
  <si>
    <t>学徒杖</t>
    <phoneticPr fontId="1" type="noConversion"/>
  </si>
  <si>
    <t>学徒服</t>
    <phoneticPr fontId="1" type="noConversion"/>
  </si>
  <si>
    <t>1,2,3</t>
    <phoneticPr fontId="1" type="noConversion"/>
  </si>
  <si>
    <t>名称</t>
    <phoneticPr fontId="1" type="noConversion"/>
  </si>
  <si>
    <t>材料等级</t>
    <phoneticPr fontId="1" type="noConversion"/>
  </si>
  <si>
    <t>材料基础价值</t>
    <phoneticPr fontId="1" type="noConversion"/>
  </si>
  <si>
    <t>等级</t>
    <phoneticPr fontId="1" type="noConversion"/>
  </si>
  <si>
    <t>gem</t>
    <phoneticPr fontId="1" type="noConversion"/>
  </si>
  <si>
    <t>基础价值</t>
    <phoneticPr fontId="1" type="noConversion"/>
  </si>
  <si>
    <t>基础价值icon</t>
    <phoneticPr fontId="1" type="noConversion"/>
  </si>
  <si>
    <t>成功率</t>
    <phoneticPr fontId="1" type="noConversion"/>
  </si>
  <si>
    <t>时间（秒）</t>
    <phoneticPr fontId="1" type="noConversion"/>
  </si>
  <si>
    <t>时间（秒）</t>
    <phoneticPr fontId="1" type="noConversion"/>
  </si>
  <si>
    <t>时间（分钟）</t>
    <phoneticPr fontId="1" type="noConversion"/>
  </si>
  <si>
    <t>名称</t>
    <phoneticPr fontId="1" type="noConversion"/>
  </si>
  <si>
    <t>gem</t>
    <phoneticPr fontId="1" type="noConversion"/>
  </si>
  <si>
    <t>成功率</t>
    <phoneticPr fontId="1" type="noConversion"/>
  </si>
  <si>
    <t>时间（秒）</t>
    <phoneticPr fontId="1" type="noConversion"/>
  </si>
  <si>
    <t>物品等级</t>
    <phoneticPr fontId="1" type="noConversion"/>
  </si>
  <si>
    <t>能否合成</t>
    <phoneticPr fontId="1" type="noConversion"/>
  </si>
  <si>
    <t>数量调整</t>
    <phoneticPr fontId="1" type="noConversion"/>
  </si>
  <si>
    <t>葡萄</t>
    <phoneticPr fontId="1" type="noConversion"/>
  </si>
  <si>
    <t>食材,可以用来制造各种饮料</t>
    <phoneticPr fontId="1" type="noConversion"/>
  </si>
  <si>
    <t>面包</t>
    <phoneticPr fontId="1" type="noConversion"/>
  </si>
  <si>
    <t>魔法缝纫机</t>
    <phoneticPr fontId="1" type="noConversion"/>
  </si>
  <si>
    <t>珠宝加工台</t>
    <phoneticPr fontId="1" type="noConversion"/>
  </si>
  <si>
    <t>制造布匹，皮革，甲，防具，衣服必备</t>
    <phoneticPr fontId="1" type="noConversion"/>
  </si>
  <si>
    <t>装备等级</t>
    <phoneticPr fontId="1" type="noConversion"/>
  </si>
  <si>
    <t>需要装备id</t>
    <phoneticPr fontId="1" type="noConversion"/>
  </si>
  <si>
    <t>需要装备数量</t>
    <phoneticPr fontId="1" type="noConversion"/>
  </si>
  <si>
    <t>麻布</t>
    <phoneticPr fontId="1" type="noConversion"/>
  </si>
  <si>
    <t>麻线</t>
    <phoneticPr fontId="1" type="noConversion"/>
  </si>
  <si>
    <t>以植物纤维为原料，制作出来的初级布料</t>
    <phoneticPr fontId="1" type="noConversion"/>
  </si>
  <si>
    <t>比粗布更加高级的布料，经常被用来制作成各种服装，防具等物品</t>
    <phoneticPr fontId="1" type="noConversion"/>
  </si>
  <si>
    <t>比粗线更加高级的线，更加牢固耐用，用来缝制麻布等高级布料</t>
    <phoneticPr fontId="1" type="noConversion"/>
  </si>
  <si>
    <r>
      <rPr>
        <b/>
        <sz val="10"/>
        <color indexed="12"/>
        <rFont val="宋体"/>
        <family val="2"/>
        <charset val="134"/>
      </rPr>
      <t>使用条件</t>
    </r>
    <phoneticPr fontId="1" type="noConversion"/>
  </si>
  <si>
    <t>厚皮革</t>
    <phoneticPr fontId="1" type="noConversion"/>
  </si>
  <si>
    <t>厚皮带</t>
    <phoneticPr fontId="1" type="noConversion"/>
  </si>
  <si>
    <t>比普通皮革更加坚固耐用，能做出很好的皮质物品</t>
    <phoneticPr fontId="1" type="noConversion"/>
  </si>
  <si>
    <t>比普通皮带更加坚固耐用，能做出很好的皮质物品</t>
    <phoneticPr fontId="1" type="noConversion"/>
  </si>
  <si>
    <t>重皮</t>
    <phoneticPr fontId="1" type="noConversion"/>
  </si>
  <si>
    <t>上好的皮，分量足，非常厚实。</t>
    <phoneticPr fontId="1" type="noConversion"/>
  </si>
  <si>
    <t>狙击手手套</t>
    <phoneticPr fontId="1" type="noConversion"/>
  </si>
  <si>
    <t>狙击弓</t>
    <phoneticPr fontId="1" type="noConversion"/>
  </si>
  <si>
    <t>狙击手之衣</t>
    <phoneticPr fontId="1" type="noConversion"/>
  </si>
  <si>
    <t>钢锭</t>
    <phoneticPr fontId="1" type="noConversion"/>
  </si>
  <si>
    <t>比铁锭更加纯净的金属材料，坚固耐用</t>
    <phoneticPr fontId="1" type="noConversion"/>
  </si>
  <si>
    <t>银锭</t>
    <phoneticPr fontId="1" type="noConversion"/>
  </si>
  <si>
    <t>从银矿中提炼出来的纯银，有一定价值，用途广泛。</t>
    <phoneticPr fontId="1" type="noConversion"/>
  </si>
  <si>
    <t>[[3334,1]]</t>
  </si>
  <si>
    <t>预留</t>
    <phoneticPr fontId="1" type="noConversion"/>
  </si>
  <si>
    <t>金</t>
    <phoneticPr fontId="1" type="noConversion"/>
  </si>
  <si>
    <t>绿玛瑙</t>
    <phoneticPr fontId="1" type="noConversion"/>
  </si>
  <si>
    <t>黄水晶</t>
    <phoneticPr fontId="1" type="noConversion"/>
  </si>
  <si>
    <t>青绿石</t>
    <phoneticPr fontId="1" type="noConversion"/>
  </si>
  <si>
    <t>红宝石</t>
    <phoneticPr fontId="1" type="noConversion"/>
  </si>
  <si>
    <t>银线</t>
    <phoneticPr fontId="1" type="noConversion"/>
  </si>
  <si>
    <t>青绿石项链</t>
    <phoneticPr fontId="1" type="noConversion"/>
  </si>
  <si>
    <t>[3001,3002,3003,3004,3005,3006]</t>
    <phoneticPr fontId="1" type="noConversion"/>
  </si>
  <si>
    <t>需要卷轴id</t>
    <phoneticPr fontId="1" type="noConversion"/>
  </si>
  <si>
    <t>需要卷轴数量</t>
    <phoneticPr fontId="1" type="noConversion"/>
  </si>
  <si>
    <t>1,2,3</t>
    <phoneticPr fontId="1" type="noConversion"/>
  </si>
  <si>
    <t>毒箭I</t>
    <phoneticPr fontId="1" type="noConversion"/>
  </si>
  <si>
    <t>迅驰I</t>
    <phoneticPr fontId="1" type="noConversion"/>
  </si>
  <si>
    <t>迅驰II</t>
    <phoneticPr fontId="1" type="noConversion"/>
  </si>
  <si>
    <t>迅驰III</t>
    <phoneticPr fontId="1" type="noConversion"/>
  </si>
  <si>
    <t>迅驰IV</t>
    <phoneticPr fontId="1" type="noConversion"/>
  </si>
  <si>
    <t>迅驰V</t>
    <phoneticPr fontId="1" type="noConversion"/>
  </si>
  <si>
    <t>贯通射I</t>
    <phoneticPr fontId="1" type="noConversion"/>
  </si>
  <si>
    <t>贯通射II</t>
    <phoneticPr fontId="1" type="noConversion"/>
  </si>
  <si>
    <t>贯通射III</t>
    <phoneticPr fontId="1" type="noConversion"/>
  </si>
  <si>
    <t>贯通射IV</t>
    <phoneticPr fontId="1" type="noConversion"/>
  </si>
  <si>
    <t>贯通射V</t>
    <phoneticPr fontId="1" type="noConversion"/>
  </si>
  <si>
    <t>陨石术I</t>
    <phoneticPr fontId="1" type="noConversion"/>
  </si>
  <si>
    <t>陨石术II</t>
    <phoneticPr fontId="1" type="noConversion"/>
  </si>
  <si>
    <t>陨石术III</t>
    <phoneticPr fontId="1" type="noConversion"/>
  </si>
  <si>
    <t>陨石术IV</t>
    <phoneticPr fontId="1" type="noConversion"/>
  </si>
  <si>
    <t>陨石术V</t>
    <phoneticPr fontId="1" type="noConversion"/>
  </si>
  <si>
    <t>配方，学会后可以制作强力斩I的卷轴。需要书写台</t>
    <phoneticPr fontId="1" type="noConversion"/>
  </si>
  <si>
    <t>配方</t>
    <phoneticPr fontId="1" type="noConversion"/>
  </si>
  <si>
    <t>预留</t>
    <phoneticPr fontId="1" type="noConversion"/>
  </si>
  <si>
    <t>勇者锋刃</t>
    <phoneticPr fontId="1" type="noConversion"/>
  </si>
  <si>
    <t>勇者之弓</t>
    <phoneticPr fontId="1" type="noConversion"/>
  </si>
  <si>
    <t>勇者之杖</t>
    <phoneticPr fontId="1" type="noConversion"/>
  </si>
  <si>
    <t>元素杖</t>
    <phoneticPr fontId="1" type="noConversion"/>
  </si>
  <si>
    <t>名字</t>
    <phoneticPr fontId="1" type="noConversion"/>
  </si>
  <si>
    <t>合成时间</t>
    <phoneticPr fontId="1" type="noConversion"/>
  </si>
  <si>
    <t>贩售价</t>
    <phoneticPr fontId="1" type="noConversion"/>
  </si>
  <si>
    <t>行动力+1</t>
    <phoneticPr fontId="1" type="noConversion"/>
  </si>
  <si>
    <t>MP+10</t>
    <phoneticPr fontId="1" type="noConversion"/>
  </si>
  <si>
    <t>HP+10</t>
    <phoneticPr fontId="1" type="noConversion"/>
  </si>
  <si>
    <t>HP+11</t>
  </si>
  <si>
    <t>皮革软床</t>
    <phoneticPr fontId="1" type="noConversion"/>
  </si>
  <si>
    <t>用木料制成的复合地板用于房间装饰，走起路来会发出咯吱咯吱的声音，但有人就好这一口。</t>
    <phoneticPr fontId="1" type="noConversion"/>
  </si>
  <si>
    <t>瓷砖</t>
    <phoneticPr fontId="1" type="noConversion"/>
  </si>
  <si>
    <t>瓷砖铺成的地板很容易清洁，是主妇们的最爱</t>
    <phoneticPr fontId="1" type="noConversion"/>
  </si>
  <si>
    <t>石地板</t>
    <phoneticPr fontId="1" type="noConversion"/>
  </si>
  <si>
    <t>历史悠久的是地板，有种让人怀旧的感觉</t>
    <phoneticPr fontId="1" type="noConversion"/>
  </si>
  <si>
    <t>马赛克地板</t>
    <phoneticPr fontId="1" type="noConversion"/>
  </si>
  <si>
    <t>由各种石地板拼接而成，可以再房间中酝酿出一种独特的氛围。</t>
    <phoneticPr fontId="1" type="noConversion"/>
  </si>
  <si>
    <t>遗迹地板</t>
    <phoneticPr fontId="1" type="noConversion"/>
  </si>
  <si>
    <t>以古代遗迹为蓝图，造型古朴</t>
    <phoneticPr fontId="1" type="noConversion"/>
  </si>
  <si>
    <t>榻榻米</t>
    <phoneticPr fontId="1" type="noConversion"/>
  </si>
  <si>
    <t>来自东方小国的地板，躺在上面能够闻到微微的香气</t>
    <phoneticPr fontId="1" type="noConversion"/>
  </si>
  <si>
    <t>贵族地板</t>
    <phoneticPr fontId="1" type="noConversion"/>
  </si>
  <si>
    <t>王宫贵族们喜爱的地砖，有种高贵的气质</t>
    <phoneticPr fontId="1" type="noConversion"/>
  </si>
  <si>
    <t>草叶地板</t>
    <phoneticPr fontId="1" type="noConversion"/>
  </si>
  <si>
    <t>用原始植物制作而成，有种让你生活在森林的感觉。</t>
    <phoneticPr fontId="1" type="noConversion"/>
  </si>
  <si>
    <t>沙滩地板</t>
    <phoneticPr fontId="1" type="noConversion"/>
  </si>
  <si>
    <t>使用大量的沙子制作而成，踩在上面沙沙作响。</t>
    <phoneticPr fontId="1" type="noConversion"/>
  </si>
  <si>
    <t>粘胶墙纸</t>
    <phoneticPr fontId="1" type="noConversion"/>
  </si>
  <si>
    <t>刷了很多史莱姆液体的墙壁，色调柔和，冬暖夏凉。</t>
    <phoneticPr fontId="1" type="noConversion"/>
  </si>
  <si>
    <t>木板墙</t>
    <phoneticPr fontId="1" type="noConversion"/>
  </si>
  <si>
    <t>令人温暖的感觉，适合在店里营造出温馨的气氛。</t>
    <phoneticPr fontId="1" type="noConversion"/>
  </si>
  <si>
    <t>星空壁纸</t>
    <phoneticPr fontId="1" type="noConversion"/>
  </si>
  <si>
    <t>繁星点点的浪漫壁纸，下雨时也能观赏夜空</t>
    <phoneticPr fontId="1" type="noConversion"/>
  </si>
  <si>
    <t>玻璃壁纸</t>
    <phoneticPr fontId="1" type="noConversion"/>
  </si>
  <si>
    <t>透光性好，店里都被人看光光了。</t>
    <phoneticPr fontId="1" type="noConversion"/>
  </si>
  <si>
    <t>遗迹壁纸</t>
    <phoneticPr fontId="1" type="noConversion"/>
  </si>
  <si>
    <t>以古代遗迹为主题的壁纸</t>
    <phoneticPr fontId="1" type="noConversion"/>
  </si>
  <si>
    <t>中华壁纸</t>
    <phoneticPr fontId="1" type="noConversion"/>
  </si>
  <si>
    <t>来自东方大国，印有花纹的壁纸。顺便一提，该国的公主是两姐妹。</t>
    <phoneticPr fontId="1" type="noConversion"/>
  </si>
  <si>
    <t>邪教壁纸</t>
    <phoneticPr fontId="1" type="noConversion"/>
  </si>
  <si>
    <t>画有无数眼睛的壁纸，无时无刻不在注视着你。</t>
    <phoneticPr fontId="1" type="noConversion"/>
  </si>
  <si>
    <t>木质货架</t>
    <phoneticPr fontId="1" type="noConversion"/>
  </si>
  <si>
    <t>造型简单，但结实使用，是中规中矩的货架。</t>
    <phoneticPr fontId="1" type="noConversion"/>
  </si>
  <si>
    <t>酒桶</t>
    <phoneticPr fontId="1" type="noConversion"/>
  </si>
  <si>
    <t>item.1.shenminyaoshuixiao</t>
    <phoneticPr fontId="1" type="noConversion"/>
  </si>
  <si>
    <t>item.2.mianbao</t>
    <phoneticPr fontId="1" type="noConversion"/>
  </si>
  <si>
    <t>item.3.tiegao</t>
    <phoneticPr fontId="1" type="noConversion"/>
  </si>
  <si>
    <t>item.4.muyaoshi</t>
    <phoneticPr fontId="1" type="noConversion"/>
  </si>
  <si>
    <t>item.5.xindongyaojixiao</t>
    <phoneticPr fontId="1" type="noConversion"/>
  </si>
  <si>
    <t>item.6.xindongyaojizhong</t>
    <phoneticPr fontId="1" type="noConversion"/>
  </si>
  <si>
    <t>item.7.xindongyaojida</t>
    <phoneticPr fontId="1" type="noConversion"/>
  </si>
  <si>
    <t>item.8.xindongyaojimax</t>
    <phoneticPr fontId="1" type="noConversion"/>
  </si>
  <si>
    <t>item.9.xinyuncao</t>
    <phoneticPr fontId="1" type="noConversion"/>
  </si>
  <si>
    <t>item.10.qianghuashi</t>
    <phoneticPr fontId="1" type="noConversion"/>
  </si>
  <si>
    <t>item.11.meijiu</t>
    <phoneticPr fontId="1" type="noConversion"/>
  </si>
  <si>
    <t>item.12.tianshizhiyu</t>
    <phoneticPr fontId="1" type="noConversion"/>
  </si>
  <si>
    <t>item.15.expda</t>
    <phoneticPr fontId="1" type="noConversion"/>
  </si>
  <si>
    <t>item.16.mofayaoshuixiao</t>
    <phoneticPr fontId="1" type="noConversion"/>
  </si>
  <si>
    <t>item.17.putaojiu</t>
    <phoneticPr fontId="1" type="noConversion"/>
  </si>
  <si>
    <t>item.18.suansuanru</t>
    <phoneticPr fontId="1" type="noConversion"/>
  </si>
  <si>
    <t>item.19.guodongsanminzhi</t>
    <phoneticPr fontId="1" type="noConversion"/>
  </si>
  <si>
    <t>item.20.shitoudanwan</t>
    <phoneticPr fontId="1" type="noConversion"/>
  </si>
  <si>
    <t>item.21.sahorou</t>
    <phoneticPr fontId="1" type="noConversion"/>
  </si>
  <si>
    <t>item.22.gutoutang</t>
    <phoneticPr fontId="1" type="noConversion"/>
  </si>
  <si>
    <t>item.23.tieyaoshi</t>
    <phoneticPr fontId="1" type="noConversion"/>
  </si>
  <si>
    <t>item.24.jieduyaoji</t>
    <phoneticPr fontId="1" type="noConversion"/>
  </si>
  <si>
    <t>item.25.ranshiyaoji</t>
    <phoneticPr fontId="1" type="noConversion"/>
  </si>
  <si>
    <t>item.26.wannengyaoji</t>
    <phoneticPr fontId="1" type="noConversion"/>
  </si>
  <si>
    <t>item.27.shalou</t>
    <phoneticPr fontId="1" type="noConversion"/>
  </si>
  <si>
    <t>wepen.1.xinshoujian</t>
    <phoneticPr fontId="1" type="noConversion"/>
  </si>
  <si>
    <t>wepen.2.xinshougong</t>
    <phoneticPr fontId="1" type="noConversion"/>
  </si>
  <si>
    <t>wepen.3.xinshoufazhang</t>
    <phoneticPr fontId="1" type="noConversion"/>
  </si>
  <si>
    <t>wepen.4.xinshoufu</t>
    <phoneticPr fontId="1" type="noConversion"/>
  </si>
  <si>
    <t>wepen.5.shizhijian</t>
    <phoneticPr fontId="1" type="noConversion"/>
  </si>
  <si>
    <t>wepen.6.shigong</t>
    <phoneticPr fontId="1" type="noConversion"/>
  </si>
  <si>
    <t>wepen.7.shizhang</t>
    <phoneticPr fontId="1" type="noConversion"/>
  </si>
  <si>
    <t>wepen.8.qinjia</t>
    <phoneticPr fontId="1" type="noConversion"/>
  </si>
  <si>
    <t>wepen.9.piyi</t>
    <phoneticPr fontId="1" type="noConversion"/>
  </si>
  <si>
    <t>wepen.10.bupao</t>
    <phoneticPr fontId="1" type="noConversion"/>
  </si>
  <si>
    <t>wepen.11.tiejian</t>
    <phoneticPr fontId="1" type="noConversion"/>
  </si>
  <si>
    <t>wepen.12.tiegong</t>
    <phoneticPr fontId="1" type="noConversion"/>
  </si>
  <si>
    <t>wepen.13.tiezhang</t>
    <phoneticPr fontId="1" type="noConversion"/>
  </si>
  <si>
    <t>wepen.14.qingkaijia</t>
    <phoneticPr fontId="1" type="noConversion"/>
  </si>
  <si>
    <t>wepen.15.ranpiyi</t>
    <phoneticPr fontId="1" type="noConversion"/>
  </si>
  <si>
    <t>wepen.107.xuetufu</t>
    <phoneticPr fontId="1" type="noConversion"/>
  </si>
  <si>
    <t>wepen.106.xuetuzhang</t>
    <phoneticPr fontId="1" type="noConversion"/>
  </si>
  <si>
    <t>wepen.105.xuetugong</t>
    <phoneticPr fontId="1" type="noConversion"/>
  </si>
  <si>
    <t>wepen.104.xuetujian</t>
    <phoneticPr fontId="1" type="noConversion"/>
  </si>
  <si>
    <t>wepen.103.shandianhufu</t>
    <phoneticPr fontId="1" type="noConversion"/>
  </si>
  <si>
    <t>wepen.102.qinglvshixianglian</t>
    <phoneticPr fontId="1" type="noConversion"/>
  </si>
  <si>
    <t>wepen.101.xueyuguajian</t>
    <phoneticPr fontId="1" type="noConversion"/>
  </si>
  <si>
    <t>wepen.100.guizhongxianglian</t>
    <phoneticPr fontId="1" type="noConversion"/>
  </si>
  <si>
    <t>wepen.99.shishangguajian</t>
    <phoneticPr fontId="1" type="noConversion"/>
  </si>
  <si>
    <t>wepen.98.qingshafu</t>
    <phoneticPr fontId="1" type="noConversion"/>
  </si>
  <si>
    <t>wepen.97.mofashixianglian</t>
    <phoneticPr fontId="1" type="noConversion"/>
  </si>
  <si>
    <t>wepen.96.fangdaguajian</t>
    <phoneticPr fontId="1" type="noConversion"/>
  </si>
  <si>
    <t>wepen.95.jiakefu</t>
    <phoneticPr fontId="1" type="noConversion"/>
  </si>
  <si>
    <t>wepen.94.jianguoxianglian</t>
    <phoneticPr fontId="1" type="noConversion"/>
  </si>
  <si>
    <t>wepen.93.jinshufushenfu</t>
    <phoneticPr fontId="1" type="noConversion"/>
  </si>
  <si>
    <t>wepen.92.jinshushizijia</t>
    <phoneticPr fontId="1" type="noConversion"/>
  </si>
  <si>
    <t>wepen.91.muzhixianglian</t>
    <phoneticPr fontId="1" type="noConversion"/>
  </si>
  <si>
    <t>wepen.90.muzhihushenfu</t>
    <phoneticPr fontId="1" type="noConversion"/>
  </si>
  <si>
    <t>wepen.89.muzhishizijia</t>
    <phoneticPr fontId="1" type="noConversion"/>
  </si>
  <si>
    <t>wepen.88.aomeilazhimao</t>
    <phoneticPr fontId="1" type="noConversion"/>
  </si>
  <si>
    <t>wepen.87.puluoxiuxishoutao</t>
    <phoneticPr fontId="1" type="noConversion"/>
  </si>
  <si>
    <t>wepen.86.aidelazhidun</t>
    <phoneticPr fontId="1" type="noConversion"/>
  </si>
  <si>
    <t>wepen.85.xinpatuoleizhipao</t>
    <phoneticPr fontId="1" type="noConversion"/>
  </si>
  <si>
    <t>wepen.84.chatilazhifu</t>
    <phoneticPr fontId="1" type="noConversion"/>
  </si>
  <si>
    <t>wepen.83.aijieliyazhikai</t>
    <phoneticPr fontId="1" type="noConversion"/>
  </si>
  <si>
    <t>wepen.82.jimeierzhizhang</t>
    <phoneticPr fontId="1" type="noConversion"/>
  </si>
  <si>
    <t>wepen.81.binaxierzhinu</t>
    <phoneticPr fontId="1" type="noConversion"/>
  </si>
  <si>
    <t>wepen.80.puluozhijian</t>
    <phoneticPr fontId="1" type="noConversion"/>
  </si>
  <si>
    <t>wepen.79.yongzhimao</t>
    <phoneticPr fontId="1" type="noConversion"/>
  </si>
  <si>
    <t>wepen.78.yongzhishoutao</t>
    <phoneticPr fontId="1" type="noConversion"/>
  </si>
  <si>
    <t>wepen.77.yongzhedun</t>
    <phoneticPr fontId="1" type="noConversion"/>
  </si>
  <si>
    <t>wepen.76.yongzhefapao</t>
    <phoneticPr fontId="1" type="noConversion"/>
  </si>
  <si>
    <t>wepen.75.yongzhefu</t>
    <phoneticPr fontId="1" type="noConversion"/>
  </si>
  <si>
    <t>wepen.74.yongzhekaijia</t>
    <phoneticPr fontId="1" type="noConversion"/>
  </si>
  <si>
    <t>wepen.73.yongzhezhizhang</t>
    <phoneticPr fontId="1" type="noConversion"/>
  </si>
  <si>
    <t>wepen.72.yongzhezhigong</t>
    <phoneticPr fontId="1" type="noConversion"/>
  </si>
  <si>
    <t>wepen.71.yongzhefenren</t>
    <phoneticPr fontId="1" type="noConversion"/>
  </si>
  <si>
    <t>wepen.70.yuansumao</t>
    <phoneticPr fontId="1" type="noConversion"/>
  </si>
  <si>
    <t>wepen.69.jifenshoutao</t>
    <phoneticPr fontId="1" type="noConversion"/>
  </si>
  <si>
    <t>wepen.68.qiaojiangzhidun</t>
    <phoneticPr fontId="1" type="noConversion"/>
  </si>
  <si>
    <t>wepen.67.yuansupao</t>
    <phoneticPr fontId="1" type="noConversion"/>
  </si>
  <si>
    <t>wepen.66.jifengekai</t>
    <phoneticPr fontId="1" type="noConversion"/>
  </si>
  <si>
    <t>wepen.65.qiaojiankaijia</t>
    <phoneticPr fontId="1" type="noConversion"/>
  </si>
  <si>
    <t>wepen.64.yuansuzhang</t>
    <phoneticPr fontId="1" type="noConversion"/>
  </si>
  <si>
    <t>wepen.63.jingjizhigong</t>
    <phoneticPr fontId="1" type="noConversion"/>
  </si>
  <si>
    <t>wepen.62.shijiejian</t>
    <phoneticPr fontId="1" type="noConversion"/>
  </si>
  <si>
    <t>wepen.61.wuqiongfashumao</t>
    <phoneticPr fontId="1" type="noConversion"/>
  </si>
  <si>
    <t>wepen.59.qishizhangzhidun</t>
    <phoneticPr fontId="1" type="noConversion"/>
  </si>
  <si>
    <t>wepen.60.jujishoushoutao</t>
    <phoneticPr fontId="1" type="noConversion"/>
  </si>
  <si>
    <t>wepen.58.modaoshifapao</t>
    <phoneticPr fontId="1" type="noConversion"/>
  </si>
  <si>
    <t>wepen.57.zujishouzhiyi</t>
    <phoneticPr fontId="1" type="noConversion"/>
  </si>
  <si>
    <t>wepen.56.qishizhangzhikai</t>
    <phoneticPr fontId="1" type="noConversion"/>
  </si>
  <si>
    <t>wepen.55.yueguangzhizhang</t>
    <phoneticPr fontId="1" type="noConversion"/>
  </si>
  <si>
    <t>wepen.54.zhujigong</t>
    <phoneticPr fontId="1" type="noConversion"/>
  </si>
  <si>
    <t>wepen.53.qishizhangzhijian</t>
    <phoneticPr fontId="1" type="noConversion"/>
  </si>
  <si>
    <t>wepen.52.wushimao</t>
    <phoneticPr fontId="1" type="noConversion"/>
  </si>
  <si>
    <t>wepen.51.shihoushoutao</t>
    <phoneticPr fontId="1" type="noConversion"/>
  </si>
  <si>
    <t>wepen.50.qishidun</t>
    <phoneticPr fontId="1" type="noConversion"/>
  </si>
  <si>
    <t>wepen.49.wushipao</t>
    <phoneticPr fontId="1" type="noConversion"/>
  </si>
  <si>
    <t>wepen.48.shihoupiyi</t>
    <phoneticPr fontId="1" type="noConversion"/>
  </si>
  <si>
    <t>wepen.47.qishikai</t>
    <phoneticPr fontId="1" type="noConversion"/>
  </si>
  <si>
    <t>wepen.46.moshushizhizhang</t>
    <phoneticPr fontId="1" type="noConversion"/>
  </si>
  <si>
    <t>wepen.45.gedougong</t>
    <phoneticPr fontId="1" type="noConversion"/>
  </si>
  <si>
    <t>wepen.44.qishijian</t>
    <phoneticPr fontId="1" type="noConversion"/>
  </si>
  <si>
    <t>wepen.43.maoxianmao</t>
    <phoneticPr fontId="1" type="noConversion"/>
  </si>
  <si>
    <t>wepen.42.yingpishoutao</t>
    <phoneticPr fontId="1" type="noConversion"/>
  </si>
  <si>
    <t>wepen.41.huanxingdun</t>
    <phoneticPr fontId="1" type="noConversion"/>
  </si>
  <si>
    <t>wepen.40.huanxingpao</t>
    <phoneticPr fontId="1" type="noConversion"/>
  </si>
  <si>
    <t>wepen.39.yingpidayi</t>
    <phoneticPr fontId="1" type="noConversion"/>
  </si>
  <si>
    <t>wepen.38.huanxingkai</t>
    <phoneticPr fontId="1" type="noConversion"/>
  </si>
  <si>
    <t>wepen.37.daoshishouzhang</t>
    <phoneticPr fontId="1" type="noConversion"/>
  </si>
  <si>
    <t>wepen.36.nianhuagong</t>
    <phoneticPr fontId="1" type="noConversion"/>
  </si>
  <si>
    <t>wepen.35.shuangrenchangjian</t>
    <phoneticPr fontId="1" type="noConversion"/>
  </si>
  <si>
    <t>wepen.34.lvrenbumao</t>
    <phoneticPr fontId="1" type="noConversion"/>
  </si>
  <si>
    <t>wepen.33.qiheipishoutao</t>
    <phoneticPr fontId="1" type="noConversion"/>
  </si>
  <si>
    <t>wepen.32.gangtiedadun</t>
    <phoneticPr fontId="1" type="noConversion"/>
  </si>
  <si>
    <t>wepen.31.huawenhoupao</t>
    <phoneticPr fontId="1" type="noConversion"/>
  </si>
  <si>
    <t>wepen.30.jiagudegekai</t>
    <phoneticPr fontId="1" type="noConversion"/>
  </si>
  <si>
    <t>wepen.29.gangtiekaijia</t>
    <phoneticPr fontId="1" type="noConversion"/>
  </si>
  <si>
    <t>wepen.16.xiuwenbupao</t>
    <phoneticPr fontId="1" type="noConversion"/>
  </si>
  <si>
    <t>wepen.17.tucijian</t>
    <phoneticPr fontId="1" type="noConversion"/>
  </si>
  <si>
    <t>wepen.18.changgong</t>
    <phoneticPr fontId="1" type="noConversion"/>
  </si>
  <si>
    <t>wepen.19.mozhang</t>
    <phoneticPr fontId="1" type="noConversion"/>
  </si>
  <si>
    <t>wepen.20.zhongjia</t>
    <phoneticPr fontId="1" type="noConversion"/>
  </si>
  <si>
    <t>wepen.21.gekai</t>
    <phoneticPr fontId="1" type="noConversion"/>
  </si>
  <si>
    <t>wepen.22.houpao</t>
    <phoneticPr fontId="1" type="noConversion"/>
  </si>
  <si>
    <t>wepen.23.dadun</t>
    <phoneticPr fontId="1" type="noConversion"/>
  </si>
  <si>
    <t>wepen.24.pishoutao</t>
    <phoneticPr fontId="1" type="noConversion"/>
  </si>
  <si>
    <t>wepen.25.bumao</t>
    <phoneticPr fontId="1" type="noConversion"/>
  </si>
  <si>
    <t>wepen.26.kuojian</t>
    <phoneticPr fontId="1" type="noConversion"/>
  </si>
  <si>
    <t>wepen.27.liegong</t>
    <phoneticPr fontId="1" type="noConversion"/>
  </si>
  <si>
    <t>wepen.28.qiheidemozhang</t>
    <phoneticPr fontId="1" type="noConversion"/>
  </si>
  <si>
    <t>敌所有一定概率被石化</t>
  </si>
  <si>
    <t>攻击力上升</t>
    <phoneticPr fontId="1" type="noConversion"/>
  </si>
  <si>
    <t>防御力上升</t>
    <phoneticPr fontId="1" type="noConversion"/>
  </si>
  <si>
    <t>roll.2.qianglizhan</t>
  </si>
  <si>
    <t>roll.3.qianglizhan</t>
  </si>
  <si>
    <t>roll.4.qianglizhan</t>
  </si>
  <si>
    <t>roll.5.qianglizhan</t>
  </si>
  <si>
    <t>proll.1.qianglizhan</t>
    <phoneticPr fontId="1" type="noConversion"/>
  </si>
  <si>
    <t>proll.2.qianglizhan</t>
  </si>
  <si>
    <t>proll.3.qianglizhan</t>
  </si>
  <si>
    <t>proll.4.qianglizhan</t>
  </si>
  <si>
    <t>proll.5.qianglizhan</t>
  </si>
  <si>
    <t>roll.6.yizizhan</t>
    <phoneticPr fontId="1" type="noConversion"/>
  </si>
  <si>
    <t>roll.7.yizizhan</t>
  </si>
  <si>
    <t>roll.8.yizizhan</t>
  </si>
  <si>
    <t>roll.9.yizizhan</t>
  </si>
  <si>
    <t>roll.10.yizizhan</t>
  </si>
  <si>
    <t>roll.11.guantongzhan</t>
    <phoneticPr fontId="1" type="noConversion"/>
  </si>
  <si>
    <t>roll.12.guantongzhan</t>
  </si>
  <si>
    <t>roll.13.guantongzhan</t>
  </si>
  <si>
    <t>roll.14.guantongzhan</t>
  </si>
  <si>
    <t>roll.15.guantongzhan</t>
  </si>
  <si>
    <t>roll.16.shizizhan</t>
    <phoneticPr fontId="1" type="noConversion"/>
  </si>
  <si>
    <t>roll.17.shizizhan</t>
  </si>
  <si>
    <t>roll.18.shizizhan</t>
  </si>
  <si>
    <t>roll.19.shizizhan</t>
  </si>
  <si>
    <t>roll.20.shizizhan</t>
  </si>
  <si>
    <t>roll.21.nuqi</t>
    <phoneticPr fontId="1" type="noConversion"/>
  </si>
  <si>
    <t>roll.22.nuqi</t>
  </si>
  <si>
    <t>roll.23.nuqi</t>
  </si>
  <si>
    <t>roll.24.nuqi</t>
  </si>
  <si>
    <t>roll.25.nuqi</t>
  </si>
  <si>
    <t>roll.26.dujian</t>
    <phoneticPr fontId="1" type="noConversion"/>
  </si>
  <si>
    <t>roll.27.dujian</t>
  </si>
  <si>
    <t>roll.28.dujian</t>
  </si>
  <si>
    <t>roll.29.dujian</t>
  </si>
  <si>
    <t>roll.30.dujian</t>
  </si>
  <si>
    <t>roll.31.sanshe</t>
    <phoneticPr fontId="1" type="noConversion"/>
  </si>
  <si>
    <t>roll.32.sanshe</t>
  </si>
  <si>
    <t>roll.33.sanshe</t>
  </si>
  <si>
    <t>roll.34.sanshe</t>
  </si>
  <si>
    <t>roll.35.sanshe</t>
  </si>
  <si>
    <t>roll.36.xunchi</t>
    <phoneticPr fontId="1" type="noConversion"/>
  </si>
  <si>
    <t>roll.37.xunchi</t>
  </si>
  <si>
    <t>roll.38.xunchi</t>
  </si>
  <si>
    <t>roll.39.xunchi</t>
  </si>
  <si>
    <t>roll.40.xunchi</t>
  </si>
  <si>
    <t>roll.41.guantongshe</t>
    <phoneticPr fontId="1" type="noConversion"/>
  </si>
  <si>
    <t>roll.42.guantongshe</t>
  </si>
  <si>
    <t>roll.43.guantongshe</t>
  </si>
  <si>
    <t>roll.44.guantongshe</t>
  </si>
  <si>
    <t>roll.45.guantongshe</t>
  </si>
  <si>
    <t>roll.46.luanshe</t>
    <phoneticPr fontId="1" type="noConversion"/>
  </si>
  <si>
    <t>roll.47.luanshe</t>
  </si>
  <si>
    <t>roll.48.luanshe</t>
  </si>
  <si>
    <t>roll.49.luanshe</t>
  </si>
  <si>
    <t>roll.50.luanshe</t>
  </si>
  <si>
    <t>roll.51.huoqiu</t>
    <phoneticPr fontId="1" type="noConversion"/>
  </si>
  <si>
    <t>roll.52.huoqiu</t>
  </si>
  <si>
    <t>roll.53.huoqiu</t>
  </si>
  <si>
    <t>roll.54.huoqiu</t>
  </si>
  <si>
    <t>roll.55.huoqiu</t>
  </si>
  <si>
    <t>roll.56.yunshishu</t>
    <phoneticPr fontId="1" type="noConversion"/>
  </si>
  <si>
    <t>roll.57.yunshishu</t>
  </si>
  <si>
    <t>roll.58.yunshishu</t>
  </si>
  <si>
    <t>roll.59.yunshishu</t>
  </si>
  <si>
    <t>roll.60.yunshishu</t>
  </si>
  <si>
    <t>roll.61.shihuashu</t>
    <phoneticPr fontId="1" type="noConversion"/>
  </si>
  <si>
    <t>roll.62.shihuashu</t>
  </si>
  <si>
    <t>roll.63.shihuashu</t>
  </si>
  <si>
    <t>roll.64.shihuashu</t>
  </si>
  <si>
    <t>roll.65.shihuashu</t>
  </si>
  <si>
    <t>roll.66.quantishihuashu</t>
    <phoneticPr fontId="1" type="noConversion"/>
  </si>
  <si>
    <t>roll.67.quantishihuashu</t>
  </si>
  <si>
    <t>roll.68.quantishihuashu</t>
  </si>
  <si>
    <t>roll.69.quantishihuashu</t>
  </si>
  <si>
    <t>roll.70.quantishihuashu</t>
  </si>
  <si>
    <t>roll.71.gongjishangshen</t>
    <phoneticPr fontId="1" type="noConversion"/>
  </si>
  <si>
    <t>roll.72.gongjishangshen</t>
  </si>
  <si>
    <t>roll.73.gongjishangshen</t>
  </si>
  <si>
    <t>roll.74.gongjishangshen</t>
  </si>
  <si>
    <t>roll.75.gongjishangshen</t>
  </si>
  <si>
    <t>roll.76.fangyushangshen</t>
    <phoneticPr fontId="1" type="noConversion"/>
  </si>
  <si>
    <t>roll.77.fangyushangshen</t>
  </si>
  <si>
    <t>roll.78.fangyushangshen</t>
  </si>
  <si>
    <t>roll.79.fangyushangshen</t>
  </si>
  <si>
    <t>roll.80.fangyushangshen</t>
  </si>
  <si>
    <t>proll.6.yizizhan</t>
    <phoneticPr fontId="1" type="noConversion"/>
  </si>
  <si>
    <t>proll.7.yizizhan</t>
  </si>
  <si>
    <t>proll.8.yizizhan</t>
  </si>
  <si>
    <t>proll.9.yizizhan</t>
  </si>
  <si>
    <t>proll.10.yizizhan</t>
  </si>
  <si>
    <t>proll.11.guantongzhan</t>
    <phoneticPr fontId="1" type="noConversion"/>
  </si>
  <si>
    <t>proll.12.guantongzhan</t>
  </si>
  <si>
    <t>proll.13.guantongzhan</t>
  </si>
  <si>
    <t>proll.14.guantongzhan</t>
  </si>
  <si>
    <t>proll.15.guantongzhan</t>
  </si>
  <si>
    <t>proll.16.shizizhan</t>
    <phoneticPr fontId="1" type="noConversion"/>
  </si>
  <si>
    <t>proll.17.shizizhan</t>
  </si>
  <si>
    <t>proll.18.shizizhan</t>
  </si>
  <si>
    <t>proll.19.shizizhan</t>
  </si>
  <si>
    <t>proll.20.shizizhan</t>
  </si>
  <si>
    <t>proll.21.nuqi</t>
    <phoneticPr fontId="1" type="noConversion"/>
  </si>
  <si>
    <t>proll.22.nuqi</t>
  </si>
  <si>
    <t>proll.23.nuqi</t>
  </si>
  <si>
    <t>proll.24.nuqi</t>
  </si>
  <si>
    <t>proll.25.nuqi</t>
  </si>
  <si>
    <t>proll.26.dujian</t>
    <phoneticPr fontId="1" type="noConversion"/>
  </si>
  <si>
    <t>proll.27.dujian</t>
  </si>
  <si>
    <t>proll.28.dujian</t>
  </si>
  <si>
    <t>proll.29.dujian</t>
  </si>
  <si>
    <t>proll.30.dujian</t>
  </si>
  <si>
    <t>proll.31.sanshe</t>
    <phoneticPr fontId="1" type="noConversion"/>
  </si>
  <si>
    <t>proll.32.sanshe</t>
  </si>
  <si>
    <t>proll.33.sanshe</t>
  </si>
  <si>
    <t>proll.34.sanshe</t>
  </si>
  <si>
    <t>proll.35.sanshe</t>
  </si>
  <si>
    <t>proll.36.xunchi</t>
    <phoneticPr fontId="1" type="noConversion"/>
  </si>
  <si>
    <t>proll.37.xunchi</t>
  </si>
  <si>
    <t>proll.38.xunchi</t>
  </si>
  <si>
    <t>proll.39.xunchi</t>
  </si>
  <si>
    <t>proll.40.xunchi</t>
  </si>
  <si>
    <t>proll.41.guantongshe</t>
    <phoneticPr fontId="1" type="noConversion"/>
  </si>
  <si>
    <t>proll.42.guantongshe</t>
  </si>
  <si>
    <t>proll.43.guantongshe</t>
  </si>
  <si>
    <t>proll.44.guantongshe</t>
  </si>
  <si>
    <t>proll.45.guantongshe</t>
  </si>
  <si>
    <t>proll.46.luanshe</t>
    <phoneticPr fontId="1" type="noConversion"/>
  </si>
  <si>
    <t>proll.47.luanshe</t>
  </si>
  <si>
    <t>proll.48.luanshe</t>
  </si>
  <si>
    <t>proll.49.luanshe</t>
  </si>
  <si>
    <t>proll.50.luanshe</t>
  </si>
  <si>
    <t>proll.51.huoqiushu</t>
    <phoneticPr fontId="1" type="noConversion"/>
  </si>
  <si>
    <t>proll.52.huoqiushu</t>
  </si>
  <si>
    <t>proll.53.huoqiushu</t>
  </si>
  <si>
    <t>proll.54.huoqiushu</t>
  </si>
  <si>
    <t>proll.55.huoqiushu</t>
  </si>
  <si>
    <t>proll.56.yunshishu</t>
    <phoneticPr fontId="1" type="noConversion"/>
  </si>
  <si>
    <t>proll.57.yunshishu</t>
  </si>
  <si>
    <t>proll.58.yunshishu</t>
  </si>
  <si>
    <t>proll.59.yunshishu</t>
  </si>
  <si>
    <t>proll.60.yunshishu</t>
  </si>
  <si>
    <t>proll.61.shihuashu</t>
    <phoneticPr fontId="1" type="noConversion"/>
  </si>
  <si>
    <t>proll.62.shihuashu</t>
  </si>
  <si>
    <t>proll.63.shihuashu</t>
  </si>
  <si>
    <t>proll.64.shihuashu</t>
  </si>
  <si>
    <t>proll.65.shihuashu</t>
  </si>
  <si>
    <t>proll.66.quantishihuashu</t>
    <phoneticPr fontId="1" type="noConversion"/>
  </si>
  <si>
    <t>proll.67.quantishihuashu</t>
  </si>
  <si>
    <t>proll.68.quantishihuashu</t>
  </si>
  <si>
    <t>proll.69.quantishihuashu</t>
  </si>
  <si>
    <t>proll.70.quantishihuashu</t>
  </si>
  <si>
    <t>proll.71.gongjilishangshen</t>
    <phoneticPr fontId="1" type="noConversion"/>
  </si>
  <si>
    <t>proll.72.gongjilishangshen</t>
  </si>
  <si>
    <t>proll.73.gongjilishangshen</t>
  </si>
  <si>
    <t>proll.74.gongjilishangshen</t>
  </si>
  <si>
    <t>proll.75.gongjilishangshen</t>
  </si>
  <si>
    <t>proll.76.fangyulishangshen</t>
    <phoneticPr fontId="1" type="noConversion"/>
  </si>
  <si>
    <t>proll.77.fangyulishangshen</t>
  </si>
  <si>
    <t>proll.78.fangyulishangshen</t>
  </si>
  <si>
    <t>proll.79.fangyulishangshen</t>
  </si>
  <si>
    <t>proll.80.fangyulishangshen</t>
  </si>
  <si>
    <t>proll.81.mucai</t>
    <phoneticPr fontId="1" type="noConversion"/>
  </si>
  <si>
    <t>proll.82.zhuantou</t>
    <phoneticPr fontId="1" type="noConversion"/>
  </si>
  <si>
    <t>proll.83.mf</t>
    <phoneticPr fontId="1" type="noConversion"/>
  </si>
  <si>
    <t>proll.84.ms</t>
    <phoneticPr fontId="1" type="noConversion"/>
  </si>
  <si>
    <t>proll.85.cb</t>
    <phoneticPr fontId="1" type="noConversion"/>
  </si>
  <si>
    <t>proll.86.cx</t>
    <phoneticPr fontId="1" type="noConversion"/>
  </si>
  <si>
    <t>proll.87.pd</t>
    <phoneticPr fontId="1" type="noConversion"/>
  </si>
  <si>
    <t>proll.88.pge</t>
    <phoneticPr fontId="1" type="noConversion"/>
  </si>
  <si>
    <t>proll.89.teiding</t>
    <phoneticPr fontId="1" type="noConversion"/>
  </si>
  <si>
    <t>proll.90.boli</t>
    <phoneticPr fontId="1" type="noConversion"/>
  </si>
  <si>
    <t>proll.91.tieding</t>
    <phoneticPr fontId="1" type="noConversion"/>
  </si>
  <si>
    <t>proll.92.kongpin</t>
    <phoneticPr fontId="1" type="noConversion"/>
  </si>
  <si>
    <t>proll.93.moshui</t>
    <phoneticPr fontId="1" type="noConversion"/>
  </si>
  <si>
    <t>proll.94.xixian</t>
    <phoneticPr fontId="1" type="noConversion"/>
  </si>
  <si>
    <t>proll.95.sichou</t>
    <phoneticPr fontId="1" type="noConversion"/>
  </si>
  <si>
    <t>proll.96.mabu</t>
    <phoneticPr fontId="1" type="noConversion"/>
  </si>
  <si>
    <t>proll.97.maxian</t>
    <phoneticPr fontId="1" type="noConversion"/>
  </si>
  <si>
    <t>proll.98.houpige</t>
    <phoneticPr fontId="1" type="noConversion"/>
  </si>
  <si>
    <t>proll.99.houpidai</t>
    <phoneticPr fontId="1" type="noConversion"/>
  </si>
  <si>
    <t>proll.100.zhongpipeifang</t>
    <phoneticPr fontId="1" type="noConversion"/>
  </si>
  <si>
    <t>proll.101.gangding</t>
    <phoneticPr fontId="1" type="noConversion"/>
  </si>
  <si>
    <t>proll.102.yinding</t>
    <phoneticPr fontId="1" type="noConversion"/>
  </si>
  <si>
    <t>proll.103.yinxian</t>
    <phoneticPr fontId="1" type="noConversion"/>
  </si>
  <si>
    <t>proll.104.tiegao</t>
    <phoneticPr fontId="1" type="noConversion"/>
  </si>
  <si>
    <t>proll.105.muyaoshi</t>
    <phoneticPr fontId="1" type="noConversion"/>
  </si>
  <si>
    <t>proll.106.shitoudan</t>
    <phoneticPr fontId="1" type="noConversion"/>
  </si>
  <si>
    <t>proll.107.teizhiyaoshi</t>
    <phoneticPr fontId="1" type="noConversion"/>
  </si>
  <si>
    <t>proll.108.mutoudiban</t>
    <phoneticPr fontId="1" type="noConversion"/>
  </si>
  <si>
    <t>proll.109.hongzhuanqiang</t>
    <phoneticPr fontId="1" type="noConversion"/>
  </si>
  <si>
    <t>proll.110.muzhichuang</t>
    <phoneticPr fontId="1" type="noConversion"/>
  </si>
  <si>
    <t>proll.111.guazhong</t>
    <phoneticPr fontId="1" type="noConversion"/>
  </si>
  <si>
    <t>proll.112.mumen</t>
    <phoneticPr fontId="1" type="noConversion"/>
  </si>
  <si>
    <t>proll.113.huashu</t>
    <phoneticPr fontId="1" type="noConversion"/>
  </si>
  <si>
    <t>proll.114.daocaoren</t>
    <phoneticPr fontId="1" type="noConversion"/>
  </si>
  <si>
    <t>proll.115.mianbao</t>
    <phoneticPr fontId="1" type="noConversion"/>
  </si>
  <si>
    <t>proll.116.putaojiu</t>
    <phoneticPr fontId="1" type="noConversion"/>
  </si>
  <si>
    <t>proll.117.suansuanlu</t>
    <phoneticPr fontId="1" type="noConversion"/>
  </si>
  <si>
    <t>proll.118.guodong</t>
    <phoneticPr fontId="1" type="noConversion"/>
  </si>
  <si>
    <t>proll.119.shaorou</t>
    <phoneticPr fontId="1" type="noConversion"/>
  </si>
  <si>
    <t>proll.120.gutoutang</t>
    <phoneticPr fontId="1" type="noConversion"/>
  </si>
  <si>
    <t>proll.121.wepen</t>
    <phoneticPr fontId="1" type="noConversion"/>
  </si>
  <si>
    <t>proll.122.wepen</t>
  </si>
  <si>
    <t>proll.123.wepen</t>
  </si>
  <si>
    <t>proll.124.wepen</t>
  </si>
  <si>
    <t>proll.125.wepen</t>
  </si>
  <si>
    <t>proll.126.wepen</t>
  </si>
  <si>
    <t>proll.127.wepen</t>
  </si>
  <si>
    <t>proll.128.wepen</t>
  </si>
  <si>
    <t>proll.129.wepen</t>
  </si>
  <si>
    <t>proll.130.wepen</t>
  </si>
  <si>
    <t>proll.131.wepen</t>
  </si>
  <si>
    <t>proll.132.wepen</t>
  </si>
  <si>
    <t>proll.133.wepen</t>
  </si>
  <si>
    <t>proll.134.wepen</t>
  </si>
  <si>
    <t>proll.135.wepen</t>
  </si>
  <si>
    <t>proll.136.wepen</t>
  </si>
  <si>
    <t>proll.137.wepen</t>
  </si>
  <si>
    <t>proll.138.wepen</t>
  </si>
  <si>
    <t>proll.139.wepen</t>
  </si>
  <si>
    <t>proll.140.wepen</t>
  </si>
  <si>
    <t>proll.141.wepen</t>
  </si>
  <si>
    <t>proll.142.wepen</t>
  </si>
  <si>
    <t>proll.143.wepen</t>
  </si>
  <si>
    <t>proll.144.wepen</t>
  </si>
  <si>
    <t>proll.145.wepen</t>
  </si>
  <si>
    <t>proll.146.wepen</t>
  </si>
  <si>
    <t>proll.147.wepen</t>
  </si>
  <si>
    <t>proll.148.wepen</t>
  </si>
  <si>
    <t>proll.149.wepen</t>
  </si>
  <si>
    <t>proll.150.wepen</t>
  </si>
  <si>
    <t>proll.151.wepen</t>
  </si>
  <si>
    <t>proll.152.wepen</t>
  </si>
  <si>
    <t>proll.153.wepen</t>
  </si>
  <si>
    <t>proll.154.wepen</t>
  </si>
  <si>
    <t>proll.155.wepen</t>
  </si>
  <si>
    <t>proll.156.wepen</t>
  </si>
  <si>
    <t>proll.157.wepen</t>
  </si>
  <si>
    <t>proll.158.wepen</t>
  </si>
  <si>
    <t>proll.159.wepen</t>
  </si>
  <si>
    <t>proll.160.wepen</t>
  </si>
  <si>
    <t>proll.161.wepen</t>
  </si>
  <si>
    <t>proll.162.wepen</t>
  </si>
  <si>
    <t>proll.163.wepen</t>
  </si>
  <si>
    <t>proll.164.wepen</t>
  </si>
  <si>
    <t>proll.165.wepen</t>
  </si>
  <si>
    <t>proll.166.wepen</t>
  </si>
  <si>
    <t>proll.167.wepen</t>
  </si>
  <si>
    <t>proll.168.wepen</t>
  </si>
  <si>
    <t>proll.169.wepen</t>
  </si>
  <si>
    <t>proll.170.wepen</t>
  </si>
  <si>
    <t>proll.171.wepen</t>
  </si>
  <si>
    <t>proll.172.wepen</t>
  </si>
  <si>
    <t>proll.173.wepen</t>
  </si>
  <si>
    <t>proll.174.wepen</t>
  </si>
  <si>
    <t>proll.175.wepen</t>
  </si>
  <si>
    <t>proll.176.wepen</t>
  </si>
  <si>
    <t>proll.177.wepen</t>
  </si>
  <si>
    <t>proll.178.wepen</t>
  </si>
  <si>
    <t>proll.179.wepen</t>
  </si>
  <si>
    <t>proll.180.wepen</t>
  </si>
  <si>
    <t>proll.181.wepen</t>
  </si>
  <si>
    <t>proll.182.wepen</t>
  </si>
  <si>
    <t>proll.183.wepen</t>
  </si>
  <si>
    <t>proll.184.wepen</t>
  </si>
  <si>
    <t>proll.185.wepen</t>
  </si>
  <si>
    <t>proll.186.wepen</t>
  </si>
  <si>
    <t>proll.187.wepen</t>
  </si>
  <si>
    <t>proll.188.wepen</t>
  </si>
  <si>
    <t>proll.189.wepen</t>
  </si>
  <si>
    <t>proll.190.wepen</t>
  </si>
  <si>
    <t>proll.191.wepen</t>
  </si>
  <si>
    <t>proll.192.wepen</t>
  </si>
  <si>
    <t>proll.193.wepen</t>
  </si>
  <si>
    <t>proll.194.wepen</t>
  </si>
  <si>
    <t>proll.195.wepen</t>
  </si>
  <si>
    <t>proll.196.wepen</t>
  </si>
  <si>
    <t>proll.197.wepen</t>
  </si>
  <si>
    <t>proll.198.wepen</t>
  </si>
  <si>
    <t>proll.199.wepen</t>
  </si>
  <si>
    <t>proll.200.wepen</t>
  </si>
  <si>
    <t>proll.201.wepen</t>
  </si>
  <si>
    <t>proll.202.wepen</t>
  </si>
  <si>
    <t>proll.203.wepen</t>
  </si>
  <si>
    <t>proll.204.wepen</t>
  </si>
  <si>
    <t>proll.205.wepen</t>
  </si>
  <si>
    <t>proll.206.wepen</t>
  </si>
  <si>
    <t>proll.207.wepen</t>
  </si>
  <si>
    <t>proll.208.wepen</t>
  </si>
  <si>
    <t>proll.209.wepen</t>
  </si>
  <si>
    <t>proll.210.wepen</t>
  </si>
  <si>
    <t>proll.211.wepen</t>
  </si>
  <si>
    <t>proll.212.wepen</t>
  </si>
  <si>
    <t>proll.213.wepen</t>
  </si>
  <si>
    <t>proll.214.wepen</t>
  </si>
  <si>
    <t>proll.215.wepen</t>
  </si>
  <si>
    <t>proll.216.wepen</t>
  </si>
  <si>
    <t>proll.217.wepen</t>
  </si>
  <si>
    <t>proll.218.wepen</t>
  </si>
  <si>
    <t>proll.219.wepen</t>
  </si>
  <si>
    <t>proll.220.wepen</t>
  </si>
  <si>
    <t>物品作用cid</t>
  </si>
  <si>
    <t>tips</t>
  </si>
  <si>
    <t>售系统价格</t>
  </si>
  <si>
    <t>售顾客价格</t>
  </si>
  <si>
    <t>是否消耗(1消耗)</t>
  </si>
  <si>
    <t>行动力+5</t>
    <phoneticPr fontId="1" type="noConversion"/>
  </si>
  <si>
    <t>行动力+20</t>
    <phoneticPr fontId="1" type="noConversion"/>
  </si>
  <si>
    <t>行动力+MAX</t>
    <phoneticPr fontId="1" type="noConversion"/>
  </si>
  <si>
    <t>HP+15</t>
    <phoneticPr fontId="1" type="noConversion"/>
  </si>
  <si>
    <t>使用后直接增加佣兵的经验。</t>
  </si>
  <si>
    <t>使用后直接增加佣兵的经验。</t>
    <phoneticPr fontId="1" type="noConversion"/>
  </si>
  <si>
    <t>HP+50</t>
    <phoneticPr fontId="1" type="noConversion"/>
  </si>
  <si>
    <t>生命药水（中）</t>
    <phoneticPr fontId="1" type="noConversion"/>
  </si>
  <si>
    <t>生命药水（大）</t>
    <phoneticPr fontId="1" type="noConversion"/>
  </si>
  <si>
    <t>HP+100</t>
    <phoneticPr fontId="1" type="noConversion"/>
  </si>
  <si>
    <t>HP+40</t>
    <phoneticPr fontId="1" type="noConversion"/>
  </si>
  <si>
    <t>少许恢复部分生命值</t>
    <phoneticPr fontId="1" type="noConversion"/>
  </si>
  <si>
    <t>大量恢复部分生命值</t>
    <phoneticPr fontId="1" type="noConversion"/>
  </si>
  <si>
    <t>战斗经验+10</t>
    <phoneticPr fontId="1" type="noConversion"/>
  </si>
  <si>
    <t>战斗经验+50</t>
    <phoneticPr fontId="1" type="noConversion"/>
  </si>
  <si>
    <t>小型炸弹</t>
    <phoneticPr fontId="1" type="noConversion"/>
  </si>
  <si>
    <t>战斗中使用，可伤害敌人部分HP!</t>
    <phoneticPr fontId="1" type="noConversion"/>
  </si>
  <si>
    <t>疾风斩I</t>
  </si>
  <si>
    <t>疾风斩II</t>
  </si>
  <si>
    <t>疾风斩III</t>
  </si>
  <si>
    <t>疾风斩IV</t>
  </si>
  <si>
    <t>疾风斩V</t>
  </si>
  <si>
    <t>狂风术I</t>
    <phoneticPr fontId="1" type="noConversion"/>
  </si>
  <si>
    <t>单体风系攻击</t>
    <phoneticPr fontId="1" type="noConversion"/>
  </si>
  <si>
    <t>狂风术II</t>
  </si>
  <si>
    <t>狂风术III</t>
  </si>
  <si>
    <t>狂风术IV</t>
  </si>
  <si>
    <t>狂风术V</t>
  </si>
  <si>
    <t>冰箭II</t>
  </si>
  <si>
    <t>冰箭III</t>
  </si>
  <si>
    <t>冰箭IV</t>
  </si>
  <si>
    <t>冰箭V</t>
  </si>
  <si>
    <t>火属性战士特有技，强力的火焰斩击</t>
    <phoneticPr fontId="1" type="noConversion"/>
  </si>
  <si>
    <t>火属性战士特有技，强力的火焰斩击</t>
    <phoneticPr fontId="1" type="noConversion"/>
  </si>
  <si>
    <t>寒冰斩I</t>
    <phoneticPr fontId="1" type="noConversion"/>
  </si>
  <si>
    <t>必中的强力一斩</t>
    <phoneticPr fontId="1" type="noConversion"/>
  </si>
  <si>
    <t>寒冰斩II</t>
    <phoneticPr fontId="1" type="noConversion"/>
  </si>
  <si>
    <t>寒冰斩III</t>
    <phoneticPr fontId="1" type="noConversion"/>
  </si>
  <si>
    <t>必中的强力一斩,并一定概率出现暴击</t>
    <phoneticPr fontId="1" type="noConversion"/>
  </si>
  <si>
    <t>寒冰斩IV</t>
    <phoneticPr fontId="1" type="noConversion"/>
  </si>
  <si>
    <t>寒冰斩V</t>
    <phoneticPr fontId="1" type="noConversion"/>
  </si>
  <si>
    <t>冰球术I</t>
    <phoneticPr fontId="1" type="noConversion"/>
  </si>
  <si>
    <t>单体冰球攻击</t>
    <phoneticPr fontId="1" type="noConversion"/>
  </si>
  <si>
    <t>冰球术II</t>
    <phoneticPr fontId="1" type="noConversion"/>
  </si>
  <si>
    <t>冰球术III</t>
    <phoneticPr fontId="1" type="noConversion"/>
  </si>
  <si>
    <t>冰球术IV</t>
    <phoneticPr fontId="1" type="noConversion"/>
  </si>
  <si>
    <t>冰球术V</t>
    <phoneticPr fontId="1" type="noConversion"/>
  </si>
  <si>
    <t>火箭I</t>
    <phoneticPr fontId="1" type="noConversion"/>
  </si>
  <si>
    <t>附加了火属性的弓箭攻击</t>
    <phoneticPr fontId="1" type="noConversion"/>
  </si>
  <si>
    <t>火箭II</t>
    <phoneticPr fontId="1" type="noConversion"/>
  </si>
  <si>
    <t>火箭III</t>
    <phoneticPr fontId="1" type="noConversion"/>
  </si>
  <si>
    <t>火箭IV</t>
    <phoneticPr fontId="1" type="noConversion"/>
  </si>
  <si>
    <t>火箭V</t>
    <phoneticPr fontId="1" type="noConversion"/>
  </si>
  <si>
    <t>冰箭I</t>
    <phoneticPr fontId="1" type="noConversion"/>
  </si>
  <si>
    <t>附加了冰属性的弓箭攻击</t>
    <phoneticPr fontId="1" type="noConversion"/>
  </si>
  <si>
    <t>疾风箭I</t>
    <phoneticPr fontId="1" type="noConversion"/>
  </si>
  <si>
    <t>附加了风属性的弓箭攻击</t>
    <phoneticPr fontId="1" type="noConversion"/>
  </si>
  <si>
    <t>疾风箭II</t>
    <phoneticPr fontId="1" type="noConversion"/>
  </si>
  <si>
    <t>疾风箭III</t>
    <phoneticPr fontId="1" type="noConversion"/>
  </si>
  <si>
    <t>疾风箭IV</t>
    <phoneticPr fontId="1" type="noConversion"/>
  </si>
  <si>
    <t>疾风箭V</t>
    <phoneticPr fontId="1" type="noConversion"/>
  </si>
  <si>
    <t>cai.1.mutou</t>
    <phoneticPr fontId="1" type="noConversion"/>
  </si>
  <si>
    <t>cai.2.shitou</t>
    <phoneticPr fontId="1" type="noConversion"/>
  </si>
  <si>
    <t>cai.3.xiaomai</t>
    <phoneticPr fontId="1" type="noConversion"/>
  </si>
  <si>
    <t>cai.4.zacao</t>
    <phoneticPr fontId="1" type="noConversion"/>
  </si>
  <si>
    <t>cai.5.mucai</t>
    <phoneticPr fontId="1" type="noConversion"/>
  </si>
  <si>
    <t>cai.6.zhuantou</t>
    <phoneticPr fontId="1" type="noConversion"/>
  </si>
  <si>
    <t>cai.7.mianfen</t>
    <phoneticPr fontId="1" type="noConversion"/>
  </si>
  <si>
    <t>cai.8.mashen</t>
    <phoneticPr fontId="1" type="noConversion"/>
  </si>
  <si>
    <t>cai.9.tiekuang</t>
    <phoneticPr fontId="1" type="noConversion"/>
  </si>
  <si>
    <t>cai.10.shazi</t>
    <phoneticPr fontId="1" type="noConversion"/>
  </si>
  <si>
    <t>cai.11.dongwupi</t>
    <phoneticPr fontId="1" type="noConversion"/>
  </si>
  <si>
    <t>cai.12.dongwumao</t>
    <phoneticPr fontId="1" type="noConversion"/>
  </si>
  <si>
    <t>cai.13.gutou</t>
    <phoneticPr fontId="1" type="noConversion"/>
  </si>
  <si>
    <t>cai.14.xianhua</t>
    <phoneticPr fontId="1" type="noConversion"/>
  </si>
  <si>
    <t>cai.15.cubu</t>
    <phoneticPr fontId="1" type="noConversion"/>
  </si>
  <si>
    <t>cai.16.cuxian</t>
    <phoneticPr fontId="1" type="noConversion"/>
  </si>
  <si>
    <t>cai.17.slamtiye</t>
    <phoneticPr fontId="1" type="noConversion"/>
  </si>
  <si>
    <t>cai.18.rou</t>
    <phoneticPr fontId="1" type="noConversion"/>
  </si>
  <si>
    <t>cai.19.pidai</t>
    <phoneticPr fontId="1" type="noConversion"/>
  </si>
  <si>
    <t>cai.20.pige</t>
    <phoneticPr fontId="1" type="noConversion"/>
  </si>
  <si>
    <t>cai.21.yumao</t>
    <phoneticPr fontId="1" type="noConversion"/>
  </si>
  <si>
    <t>cai.22.wushui</t>
    <phoneticPr fontId="1" type="noConversion"/>
  </si>
  <si>
    <t>cai.23.nirenxue</t>
    <phoneticPr fontId="1" type="noConversion"/>
  </si>
  <si>
    <t>cai.24.zhihzusi</t>
    <phoneticPr fontId="1" type="noConversion"/>
  </si>
  <si>
    <t>cai.25.teiding</t>
    <phoneticPr fontId="1" type="noConversion"/>
  </si>
  <si>
    <t>cai.26.moli</t>
    <phoneticPr fontId="1" type="noConversion"/>
  </si>
  <si>
    <t>cai.27.tieding</t>
    <phoneticPr fontId="1" type="noConversion"/>
  </si>
  <si>
    <t>cai.28.yinkuang</t>
    <phoneticPr fontId="1" type="noConversion"/>
  </si>
  <si>
    <t>cai.29.yan</t>
    <phoneticPr fontId="1" type="noConversion"/>
  </si>
  <si>
    <t>cai.30.kongpingzi</t>
    <phoneticPr fontId="1" type="noConversion"/>
  </si>
  <si>
    <t>cai.31.moshui</t>
    <phoneticPr fontId="1" type="noConversion"/>
  </si>
  <si>
    <t>cai.32.xixian</t>
    <phoneticPr fontId="1" type="noConversion"/>
  </si>
  <si>
    <t>cai.33.feiliao</t>
    <phoneticPr fontId="1" type="noConversion"/>
  </si>
  <si>
    <t>cai.34.sichou</t>
    <phoneticPr fontId="1" type="noConversion"/>
  </si>
  <si>
    <t>cai.35.putao</t>
    <phoneticPr fontId="1" type="noConversion"/>
  </si>
  <si>
    <t>cai.36.mabu</t>
    <phoneticPr fontId="1" type="noConversion"/>
  </si>
  <si>
    <t>cai.37.maxian</t>
    <phoneticPr fontId="1" type="noConversion"/>
  </si>
  <si>
    <t>cai.38.houpige</t>
    <phoneticPr fontId="1" type="noConversion"/>
  </si>
  <si>
    <t>cai.39.houpidai</t>
    <phoneticPr fontId="1" type="noConversion"/>
  </si>
  <si>
    <t>cai.40.zhongpi</t>
    <phoneticPr fontId="1" type="noConversion"/>
  </si>
  <si>
    <t>cai.41.gangding</t>
    <phoneticPr fontId="1" type="noConversion"/>
  </si>
  <si>
    <t>1,2,3</t>
  </si>
  <si>
    <t>cai.42.yinding</t>
    <phoneticPr fontId="1" type="noConversion"/>
  </si>
  <si>
    <t>cai.43.lvmanao</t>
    <phoneticPr fontId="1" type="noConversion"/>
  </si>
  <si>
    <t>cai.44.huangshuijin</t>
    <phoneticPr fontId="1" type="noConversion"/>
  </si>
  <si>
    <t>cai.45.qinlvshi</t>
    <phoneticPr fontId="1" type="noConversion"/>
  </si>
  <si>
    <t>cai.46.hongbaoshi</t>
    <phoneticPr fontId="1" type="noConversion"/>
  </si>
  <si>
    <t>cai.47.yinxian</t>
    <phoneticPr fontId="1" type="noConversion"/>
  </si>
  <si>
    <t>用一般的木条制作而成的弓一般 可以用来打猎</t>
    <phoneticPr fontId="1" type="noConversion"/>
  </si>
  <si>
    <t>比较基础的法杖，也可以给老人用来搀扶</t>
    <phoneticPr fontId="1" type="noConversion"/>
  </si>
  <si>
    <t>用铁矿锻造而成的剑威力还行只是重量有点重不方便携带</t>
    <phoneticPr fontId="1" type="noConversion"/>
  </si>
  <si>
    <t>拥有强力的防御能力，但是穿在身上没有想象中那么重，是大多人最为喜欢的铠甲</t>
    <phoneticPr fontId="1" type="noConversion"/>
  </si>
  <si>
    <t>比较适合体型大的人穿戴，因为其衣服的弹性相当好，可以说是胖子们的最爱啦</t>
    <phoneticPr fontId="1" type="noConversion"/>
  </si>
  <si>
    <t>手工绣制在上面花纹深得大家喜爱，一般法师们泡妞就爱穿这个啦</t>
    <phoneticPr fontId="1" type="noConversion"/>
  </si>
  <si>
    <t>用于击剑比赛的剑，该剑虽然非常轻巧而性能优越，但是攻击方法只有刺一个动作</t>
    <phoneticPr fontId="1" type="noConversion"/>
  </si>
  <si>
    <t>长弓具有长远的射程和巨大的威力，而且造价相对来说便宜，部分还可以重复使用，是古代战争中必不可少的武器。</t>
    <phoneticPr fontId="1" type="noConversion"/>
  </si>
  <si>
    <t>蕴含魔力的手杖，进阶的魔法师爱用的手杖，可以有效的对抗魔物</t>
    <phoneticPr fontId="1" type="noConversion"/>
  </si>
  <si>
    <t>拥有强悍的防御能力，可以抵御许多大型魔物的伤害，因为有点重所以穿在身上行动有所不便</t>
    <phoneticPr fontId="1" type="noConversion"/>
  </si>
  <si>
    <t>用动物皮革而制成的铠甲，适合灵巧性较强的人穿戴</t>
    <phoneticPr fontId="1" type="noConversion"/>
  </si>
  <si>
    <t>厚厚的法袍不仅可以抵御强力的魔法伤害，还可以当被子，非常温暖</t>
    <phoneticPr fontId="1" type="noConversion"/>
  </si>
  <si>
    <t>骑士专用盾，因为体型比较和人一样大所以可以防御全身。</t>
    <phoneticPr fontId="1" type="noConversion"/>
  </si>
  <si>
    <t>用动物皮加工后制作出来的手套，放置手被划上</t>
    <phoneticPr fontId="1" type="noConversion"/>
  </si>
  <si>
    <t>用布料制成的圆形帽子，让使用者变的更可爱的帽子</t>
    <phoneticPr fontId="1" type="noConversion"/>
  </si>
  <si>
    <t>平行的剑刃，长椭圆的头部，较宽厚的刀身和够双手使用的剑柄，属于非常有特色的武器，但是无论是马上，步战，平时防身，水上战斗都能发挥起作用</t>
    <phoneticPr fontId="1" type="noConversion"/>
  </si>
  <si>
    <t>猎人们最常用的弓用来猎杀强大的魔物最好的武器。</t>
    <phoneticPr fontId="1" type="noConversion"/>
  </si>
  <si>
    <t>沾染了邪恶的魔力导致杖身全是黑色，拥有强大的魔法能量</t>
    <phoneticPr fontId="1" type="noConversion"/>
  </si>
  <si>
    <t>拥有重金属材质的铠甲，使人穿上去有点钢铁侠的感觉</t>
    <phoneticPr fontId="1" type="noConversion"/>
  </si>
  <si>
    <t>比革铠的防御力更好，更加坚固点</t>
    <phoneticPr fontId="1" type="noConversion"/>
  </si>
  <si>
    <t>非常大的法袍，法袍上有这金色针线绘制的花纹，有种贵族的感觉</t>
    <phoneticPr fontId="1" type="noConversion"/>
  </si>
  <si>
    <t>直径1m的巨型大盾，比起一般的大盾，大大强化了防御力</t>
    <phoneticPr fontId="1" type="noConversion"/>
  </si>
  <si>
    <t>沾染了邪恶的魔力的皮手套，邪恶的气息不知道会不会让使用者迷失心智</t>
    <phoneticPr fontId="1" type="noConversion"/>
  </si>
  <si>
    <t>冒险家们旅行时经常带的帽子，可以挡风遮雨，也有良好的透气性，只是形象……</t>
    <phoneticPr fontId="1" type="noConversion"/>
  </si>
  <si>
    <t>以刀刃实用为诉求，所制造出的双刃长剑</t>
    <phoneticPr fontId="1" type="noConversion"/>
  </si>
  <si>
    <t>此弓自带有魔法箭矢，每次拉满弓就可以自己生成箭矢，非常有穿透力</t>
    <phoneticPr fontId="1" type="noConversion"/>
  </si>
  <si>
    <t>高级法师使用的法杖，法杖上有一颗红色红晶石给人一种很贵重的感觉</t>
    <phoneticPr fontId="1" type="noConversion"/>
  </si>
  <si>
    <t>矮人在挖矿时得到的稀有矿石而制成的防御强悍的铠甲</t>
    <phoneticPr fontId="1" type="noConversion"/>
  </si>
  <si>
    <t>用高级魔物的皮制作出来的皮衣，拥有很好的柔韧性</t>
    <phoneticPr fontId="1" type="noConversion"/>
  </si>
  <si>
    <t>传说强大的法师穿过的法袍，是许多高级法师利用魔法针线制作而成的</t>
    <phoneticPr fontId="1" type="noConversion"/>
  </si>
  <si>
    <t>矮人矿洞中的矿石制成，此盾牌耐火耐冰，是一个非常实用的盾</t>
    <phoneticPr fontId="1" type="noConversion"/>
  </si>
  <si>
    <t>高级魔物的皮制作出来的皮手套，此手套可以帮助使用者触碰到雷电</t>
    <phoneticPr fontId="1" type="noConversion"/>
  </si>
  <si>
    <t>为了保暖头部为目的所制作出来的毛线帽 ，有些人并不是为了保暖而是为了漂亮目的而穿着</t>
    <phoneticPr fontId="1" type="noConversion"/>
  </si>
  <si>
    <t>王城骑士使用的贴身武器，拿在手上给人一种庄严的感觉</t>
    <phoneticPr fontId="1" type="noConversion"/>
  </si>
  <si>
    <t>行动敏捷的侦查兵穿的紧身衣，适合潜伏以及晚上暗杀时候穿</t>
    <phoneticPr fontId="1" type="noConversion"/>
  </si>
  <si>
    <t>传说强大的黑魔法师穿过的法袍，可以遮盖全身</t>
    <phoneticPr fontId="1" type="noConversion"/>
  </si>
  <si>
    <t>侦查兵专用的手套和斥候皮衣一起穿戴跟人感觉像是一个夜里刺杀的忍者</t>
    <phoneticPr fontId="1" type="noConversion"/>
  </si>
  <si>
    <t>黑魔法师穿戴过的巫师帽，配合巫师袍穿上去会给人一种若隐若现的神秘感</t>
    <phoneticPr fontId="1" type="noConversion"/>
  </si>
  <si>
    <t>王城骑士长身份象征的圣剑，是国王亲自给予的，可以诛杀一切不法分子，是许多盗贼强盗闻风丧胆</t>
    <phoneticPr fontId="1" type="noConversion"/>
  </si>
  <si>
    <t>用吸收大量月光的石头做成杖，每当晚上整个杖会非常亮</t>
    <phoneticPr fontId="1" type="noConversion"/>
  </si>
  <si>
    <t>王城骑士长穿的盔甲，防御力超过一般王城士兵的穿的铠甲。是一种坚硬的金属做成的铠甲</t>
    <phoneticPr fontId="1" type="noConversion"/>
  </si>
  <si>
    <t>传说是一位猎人独自杀死了一只魔熊拔下其皮制作出来的衣服，不但可以抵御物理攻击而且也非常保暖</t>
    <phoneticPr fontId="1" type="noConversion"/>
  </si>
  <si>
    <t>宫廷法师穿的法袍，一般穿这件法袍的法师都是强大的智者不仅拥有强大的魔法也拥有上知天文下知地理的本事</t>
    <phoneticPr fontId="1" type="noConversion"/>
  </si>
  <si>
    <t>非常坚韧的手套是利用魔熊的皮制作而成，用力拉弓弦根本不会觉得会有疼痛感</t>
    <phoneticPr fontId="1" type="noConversion"/>
  </si>
  <si>
    <t>传说把世界最强的10个人称之为十杰，他们分别用自己的力量汇集在这把剑上，此剑可谓是威力无穷</t>
    <phoneticPr fontId="1" type="noConversion"/>
  </si>
  <si>
    <t>古罗马竞技场比赛冠军拿的弓，这是实力的象征也是踏着许多死者尸体而得到的弓</t>
    <phoneticPr fontId="1" type="noConversion"/>
  </si>
  <si>
    <t>利用各种元素浓缩而制成的法袍，可以抵挡自然元素的攻击，抗性也非常高</t>
    <phoneticPr fontId="1" type="noConversion"/>
  </si>
  <si>
    <t>此帽子依然拥有浓缩的元素能量，不过它的能量可以让佩带次帽的法师元素攻击更加给力</t>
    <phoneticPr fontId="1" type="noConversion"/>
  </si>
  <si>
    <t>疾风狼的尖牙制成的迅捷长弓，此弓的射速极快，可以短短时间内释放好几重箭矢</t>
    <phoneticPr fontId="1" type="noConversion"/>
  </si>
  <si>
    <t>集齐大地所有元素的魔法杖，使用它可以呼风唤雨，据说可以控制天气的神奇法杖</t>
    <phoneticPr fontId="1" type="noConversion"/>
  </si>
  <si>
    <t>为了方便任何人使用所制作出来的短剑</t>
    <phoneticPr fontId="1" type="noConversion"/>
  </si>
  <si>
    <t>用麻布加工而成的衣服，可以稍微减轻一些物理伤害</t>
    <phoneticPr fontId="1" type="noConversion"/>
  </si>
  <si>
    <t>以多功能使用为诉求，所制造出来的石质剑，具有一定的锋利程度</t>
    <phoneticPr fontId="1" type="noConversion"/>
  </si>
  <si>
    <t>伤害力并不是很高，但使用起来很方便的弓</t>
    <phoneticPr fontId="1" type="noConversion"/>
  </si>
  <si>
    <t>轻巧而短小的石杖。让使用者拥有一定的魔力增强效果</t>
    <phoneticPr fontId="1" type="noConversion"/>
  </si>
  <si>
    <t>比较贴身的轻型盔甲，穿着睡觉也不会觉得难受，保证一定速度下还有一定的防御能力</t>
    <phoneticPr fontId="1" type="noConversion"/>
  </si>
  <si>
    <t>价格低廉的皮制外套，穿久了会有特别的皮革风采</t>
    <phoneticPr fontId="1" type="noConversion"/>
  </si>
  <si>
    <t>初级法师们穿的低级法袍，用简单的材料制作而成，具有一些的魔法防御力</t>
    <phoneticPr fontId="1" type="noConversion"/>
  </si>
  <si>
    <t>铁弓不仅拥有一定的攻击力因为其材质本身就可以作为一个武器</t>
    <phoneticPr fontId="1" type="noConversion"/>
  </si>
  <si>
    <t>大多数法师们使用的简单坚固的手杖</t>
    <phoneticPr fontId="1" type="noConversion"/>
  </si>
  <si>
    <t>一位传说中的铁匠用一块神石打造出的装备之一，此武器削铁如泥，一般的剑鞘还不能存放必须要同样神石打造的才行</t>
    <phoneticPr fontId="1" type="noConversion"/>
  </si>
  <si>
    <t>利用疾风狼的皮制作出来的手套，带上它配合疾风革铠可以让自己的速度提升到极致</t>
    <phoneticPr fontId="1" type="noConversion"/>
  </si>
  <si>
    <t>一位传说中的铁匠用一块神石打造出的装备之一，此盾牌不止可以抵挡物理伤害，还可以吸收魔法伤害，同样拥有自我修复功能</t>
    <phoneticPr fontId="1" type="noConversion"/>
  </si>
  <si>
    <t>这是用疾风狼的皮制作出来的衣服，穿上它会提升自己的速度，而且拥有短暂的飞行能力</t>
    <phoneticPr fontId="1" type="noConversion"/>
  </si>
  <si>
    <t>一位传说中的铁匠用一块神石打造出的装备之一，此铠甲吸收天地精华，可以自我修复的能力，乃是举世无双的神器</t>
    <phoneticPr fontId="1" type="noConversion"/>
  </si>
  <si>
    <t>此魔杖好似拥有生命，因为它只会它认为有资格使用他的人才可以拿起它，否则看到的就是一般的木棍。一旦使用它的人可以让自己拥有隐身以及瞬间移动的能力，是一件稀有的宝贝</t>
    <phoneticPr fontId="1" type="noConversion"/>
  </si>
  <si>
    <t>使用各种魔法元素混合炼金出来的神奇的帽子，带上它会感觉有无穷无尽用之不竭的法力</t>
    <phoneticPr fontId="1" type="noConversion"/>
  </si>
  <si>
    <t>item.13.ruchangjuan</t>
    <phoneticPr fontId="1" type="noConversion"/>
  </si>
  <si>
    <t>item.14.expxiao</t>
    <phoneticPr fontId="1" type="noConversion"/>
  </si>
  <si>
    <t>佣兵等级</t>
    <phoneticPr fontId="1" type="noConversion"/>
  </si>
  <si>
    <t>属性（1风，2火，3水）</t>
    <phoneticPr fontId="1" type="noConversion"/>
  </si>
  <si>
    <t>roll.1.qianglizhan</t>
  </si>
  <si>
    <t>MP+15</t>
    <phoneticPr fontId="1" type="noConversion"/>
  </si>
  <si>
    <t>MP+20</t>
    <phoneticPr fontId="1" type="noConversion"/>
  </si>
  <si>
    <t>MP+25</t>
    <phoneticPr fontId="1" type="noConversion"/>
  </si>
  <si>
    <t>伤害20</t>
    <phoneticPr fontId="1" type="noConversion"/>
  </si>
  <si>
    <t>伤害50</t>
    <phoneticPr fontId="1" type="noConversion"/>
  </si>
  <si>
    <t>1,2,3</t>
    <phoneticPr fontId="1" type="noConversion"/>
  </si>
  <si>
    <t>1,2,3</t>
    <phoneticPr fontId="1" type="noConversion"/>
  </si>
  <si>
    <t>1,2,3</t>
    <phoneticPr fontId="1" type="noConversion"/>
  </si>
  <si>
    <t>解毒术</t>
    <phoneticPr fontId="1" type="noConversion"/>
  </si>
  <si>
    <t>石化取消术</t>
    <phoneticPr fontId="1" type="noConversion"/>
  </si>
  <si>
    <t>消除石化状态</t>
    <phoneticPr fontId="1" type="noConversion"/>
  </si>
  <si>
    <t>消除中毒状态</t>
    <phoneticPr fontId="1" type="noConversion"/>
  </si>
  <si>
    <t>11药剂12食品13工具14战斗类15普通</t>
    <phoneticPr fontId="1" type="noConversion"/>
  </si>
  <si>
    <t>合成需要金币控制</t>
    <phoneticPr fontId="1" type="noConversion"/>
  </si>
  <si>
    <t>金币控制</t>
    <phoneticPr fontId="1" type="noConversion"/>
  </si>
  <si>
    <t>金币控制</t>
    <phoneticPr fontId="1" type="noConversion"/>
  </si>
  <si>
    <t>使用皮革制造的软床。</t>
    <phoneticPr fontId="1" type="noConversion"/>
  </si>
  <si>
    <t>装酒的酒桶</t>
    <phoneticPr fontId="1" type="noConversion"/>
  </si>
  <si>
    <t>diy.1.mutou_floor</t>
    <phoneticPr fontId="1" type="noConversion"/>
  </si>
  <si>
    <t>diy.2.hongzhuan_wall</t>
    <phoneticPr fontId="1" type="noConversion"/>
  </si>
  <si>
    <t>diy.3.muzhichuan_decor</t>
    <phoneticPr fontId="1" type="noConversion"/>
  </si>
  <si>
    <t>diy.4.guazhong_walldecor</t>
    <phoneticPr fontId="1" type="noConversion"/>
  </si>
  <si>
    <t>diy.5.mumen_door</t>
    <phoneticPr fontId="1" type="noConversion"/>
  </si>
  <si>
    <t>diy.6.huasu_decor</t>
    <phoneticPr fontId="1" type="noConversion"/>
  </si>
  <si>
    <t>diy.7.daocaoren_decor</t>
    <phoneticPr fontId="1" type="noConversion"/>
  </si>
  <si>
    <t>diy.8.shidiban_floor</t>
    <phoneticPr fontId="1" type="noConversion"/>
  </si>
  <si>
    <t>diy.9.masaike_floor</t>
    <phoneticPr fontId="1" type="noConversion"/>
  </si>
  <si>
    <t>diy.10.cizhuan_floor</t>
    <phoneticPr fontId="1" type="noConversion"/>
  </si>
  <si>
    <t>diy.11.yiji_floor</t>
    <phoneticPr fontId="1" type="noConversion"/>
  </si>
  <si>
    <t>diy.12.tatami_floor</t>
    <phoneticPr fontId="1" type="noConversion"/>
  </si>
  <si>
    <t>diy.13.guizu_floor</t>
    <phoneticPr fontId="1" type="noConversion"/>
  </si>
  <si>
    <t>diy.14.caoye_floor</t>
    <phoneticPr fontId="1" type="noConversion"/>
  </si>
  <si>
    <t>diy.15.shatan_floor</t>
    <phoneticPr fontId="1" type="noConversion"/>
  </si>
  <si>
    <t>diy.16.zanjiao_wall</t>
    <phoneticPr fontId="1" type="noConversion"/>
  </si>
  <si>
    <t>diy.17.muban_wall</t>
    <phoneticPr fontId="1" type="noConversion"/>
  </si>
  <si>
    <t>diy.18.xingkong_wall</t>
    <phoneticPr fontId="1" type="noConversion"/>
  </si>
  <si>
    <t>diy.19.boli_wall</t>
    <phoneticPr fontId="1" type="noConversion"/>
  </si>
  <si>
    <t>diy.20.yiji_wall</t>
    <phoneticPr fontId="1" type="noConversion"/>
  </si>
  <si>
    <t>diy.21.zhonghua_wall</t>
    <phoneticPr fontId="1" type="noConversion"/>
  </si>
  <si>
    <t>diy.22.xiejiao_wall</t>
    <phoneticPr fontId="1" type="noConversion"/>
  </si>
  <si>
    <t>diy.23.muzhihuojia_decor</t>
    <phoneticPr fontId="1" type="noConversion"/>
  </si>
  <si>
    <t>diy.24.pigeruanchuang_decor</t>
    <phoneticPr fontId="1" type="noConversion"/>
  </si>
  <si>
    <t>item.28.shenminyaoshuizhong</t>
    <phoneticPr fontId="1" type="noConversion"/>
  </si>
  <si>
    <t>item.29.shenminyaoshuida</t>
    <phoneticPr fontId="1" type="noConversion"/>
  </si>
  <si>
    <t>item.30.xiaoxingzhadan</t>
    <phoneticPr fontId="1" type="noConversion"/>
  </si>
  <si>
    <t>item.31.haoyoujineng</t>
    <phoneticPr fontId="1" type="noConversion"/>
  </si>
  <si>
    <t>item.32.baohudun</t>
    <phoneticPr fontId="1" type="noConversion"/>
  </si>
  <si>
    <t>diy.25.jiutong_decor</t>
    <phoneticPr fontId="1" type="noConversion"/>
  </si>
  <si>
    <t>work.2.gongzuozhuo</t>
    <phoneticPr fontId="1" type="noConversion"/>
  </si>
  <si>
    <t>work.3.zaotai</t>
    <phoneticPr fontId="1" type="noConversion"/>
  </si>
  <si>
    <t>work.4.fengrenji</t>
    <phoneticPr fontId="1" type="noConversion"/>
  </si>
  <si>
    <t>work.5.shuzhuo</t>
    <phoneticPr fontId="1" type="noConversion"/>
  </si>
  <si>
    <t>work.6.teizan</t>
    <phoneticPr fontId="1" type="noConversion"/>
  </si>
  <si>
    <t>work.7.shijitai</t>
    <phoneticPr fontId="1" type="noConversion"/>
  </si>
  <si>
    <t>work.8.zhubaoxiang</t>
    <phoneticPr fontId="1" type="noConversion"/>
  </si>
  <si>
    <t>一些格斗家用的短弓，不近可以远程还可以用在近身武器相当很实用</t>
    <phoneticPr fontId="1" type="noConversion"/>
  </si>
  <si>
    <t>用各种材料混合而成的长弓，拥有较高的伤害力以及较远的射程为重点</t>
    <phoneticPr fontId="1" type="noConversion"/>
  </si>
  <si>
    <t>用混合的金属制作而成的沉重而坚硬的盾牌，据说可以抵挡炮弹</t>
    <phoneticPr fontId="1" type="noConversion"/>
  </si>
  <si>
    <t>使用时可以将使用者的精神力转换为破坏力的手杖。</t>
    <phoneticPr fontId="1" type="noConversion"/>
  </si>
  <si>
    <t>王城骑士使用的盾牌，是骑马作战用的盾牌, 盾牌中间可以放枪，在使用枪的同时也能进行有效的防御。</t>
    <phoneticPr fontId="1" type="noConversion"/>
  </si>
  <si>
    <t>水纹窗</t>
    <phoneticPr fontId="1" type="noConversion"/>
  </si>
  <si>
    <t>木纹窗</t>
    <phoneticPr fontId="1" type="noConversion"/>
  </si>
  <si>
    <t>云纹窗</t>
    <phoneticPr fontId="1" type="noConversion"/>
  </si>
  <si>
    <t>火纹窗</t>
    <phoneticPr fontId="1" type="noConversion"/>
  </si>
  <si>
    <t>石板窗</t>
    <phoneticPr fontId="1" type="noConversion"/>
  </si>
  <si>
    <t>简单的窗户</t>
    <phoneticPr fontId="1" type="noConversion"/>
  </si>
  <si>
    <t>粗糙的画像</t>
    <phoneticPr fontId="1" type="noConversion"/>
  </si>
  <si>
    <t>花束画像</t>
    <phoneticPr fontId="1" type="noConversion"/>
  </si>
  <si>
    <t>人物画像</t>
    <phoneticPr fontId="1" type="noConversion"/>
  </si>
  <si>
    <t>古代壁钟</t>
    <phoneticPr fontId="1" type="noConversion"/>
  </si>
  <si>
    <t>太阳石板</t>
    <phoneticPr fontId="1" type="noConversion"/>
  </si>
  <si>
    <t>月亮石板</t>
    <phoneticPr fontId="1" type="noConversion"/>
  </si>
  <si>
    <t>七色板画像</t>
    <phoneticPr fontId="1" type="noConversion"/>
  </si>
  <si>
    <t>黑板</t>
    <phoneticPr fontId="1" type="noConversion"/>
  </si>
  <si>
    <t>老式木门</t>
    <phoneticPr fontId="1" type="noConversion"/>
  </si>
  <si>
    <t>猫头鹰</t>
    <phoneticPr fontId="1" type="noConversion"/>
  </si>
  <si>
    <t>玻璃石柱</t>
    <phoneticPr fontId="1" type="noConversion"/>
  </si>
  <si>
    <t>红色罐子</t>
    <phoneticPr fontId="1" type="noConversion"/>
  </si>
  <si>
    <t>绿色罐子</t>
    <phoneticPr fontId="1" type="noConversion"/>
  </si>
  <si>
    <t>魔法竖琴</t>
    <phoneticPr fontId="1" type="noConversion"/>
  </si>
  <si>
    <t>水晶球灯</t>
    <phoneticPr fontId="1" type="noConversion"/>
  </si>
  <si>
    <t>望远镜</t>
    <phoneticPr fontId="1" type="noConversion"/>
  </si>
  <si>
    <t>扫把</t>
    <phoneticPr fontId="1" type="noConversion"/>
  </si>
  <si>
    <t>石像鬼雕像</t>
    <phoneticPr fontId="1" type="noConversion"/>
  </si>
  <si>
    <t>老式唱机</t>
    <phoneticPr fontId="1" type="noConversion"/>
  </si>
  <si>
    <t>小精灵水缸</t>
    <phoneticPr fontId="1" type="noConversion"/>
  </si>
  <si>
    <t>眼镜沙发</t>
    <phoneticPr fontId="1" type="noConversion"/>
  </si>
  <si>
    <t>水晶池</t>
    <phoneticPr fontId="1" type="noConversion"/>
  </si>
  <si>
    <t>蓝色豪华椅</t>
    <phoneticPr fontId="1" type="noConversion"/>
  </si>
  <si>
    <t>绿色豪华椅</t>
    <phoneticPr fontId="1" type="noConversion"/>
  </si>
  <si>
    <t>红色豪华椅</t>
    <phoneticPr fontId="1" type="noConversion"/>
  </si>
  <si>
    <t>猫头鹰信使</t>
    <phoneticPr fontId="1" type="noConversion"/>
  </si>
  <si>
    <t>简单的书柜</t>
    <phoneticPr fontId="1" type="noConversion"/>
  </si>
  <si>
    <t>豪华的餐桌</t>
    <phoneticPr fontId="1" type="noConversion"/>
  </si>
  <si>
    <t>diy.26.walldecor</t>
    <phoneticPr fontId="1" type="noConversion"/>
  </si>
  <si>
    <t>diy.27.walldecor</t>
    <phoneticPr fontId="1" type="noConversion"/>
  </si>
  <si>
    <t>diy.28.walldecor</t>
    <phoneticPr fontId="1" type="noConversion"/>
  </si>
  <si>
    <t>diy.29.walldecor</t>
    <phoneticPr fontId="1" type="noConversion"/>
  </si>
  <si>
    <t>diy.30.walldecor</t>
    <phoneticPr fontId="1" type="noConversion"/>
  </si>
  <si>
    <t>diy.31.walldecor</t>
    <phoneticPr fontId="1" type="noConversion"/>
  </si>
  <si>
    <t>diy.32.walldecor</t>
    <phoneticPr fontId="1" type="noConversion"/>
  </si>
  <si>
    <t>diy.33.walldecor</t>
    <phoneticPr fontId="1" type="noConversion"/>
  </si>
  <si>
    <t>diy.34.walldecor</t>
    <phoneticPr fontId="1" type="noConversion"/>
  </si>
  <si>
    <t>diy.35.walldecor</t>
    <phoneticPr fontId="1" type="noConversion"/>
  </si>
  <si>
    <t>diy.36.walldecor</t>
    <phoneticPr fontId="1" type="noConversion"/>
  </si>
  <si>
    <t>diy.37.walldecor</t>
    <phoneticPr fontId="1" type="noConversion"/>
  </si>
  <si>
    <t>diy.38.walldecor</t>
    <phoneticPr fontId="1" type="noConversion"/>
  </si>
  <si>
    <t>diy.39.decor</t>
    <phoneticPr fontId="1" type="noConversion"/>
  </si>
  <si>
    <t>diy.40.door</t>
    <phoneticPr fontId="1" type="noConversion"/>
  </si>
  <si>
    <t>diy.41.decor</t>
    <phoneticPr fontId="1" type="noConversion"/>
  </si>
  <si>
    <t>diy.42.decor</t>
    <phoneticPr fontId="1" type="noConversion"/>
  </si>
  <si>
    <t>diy.43.decor</t>
    <phoneticPr fontId="1" type="noConversion"/>
  </si>
  <si>
    <t>diy.44.decor</t>
    <phoneticPr fontId="1" type="noConversion"/>
  </si>
  <si>
    <t>diy.45.decor</t>
    <phoneticPr fontId="1" type="noConversion"/>
  </si>
  <si>
    <t>diy.46.decor</t>
    <phoneticPr fontId="1" type="noConversion"/>
  </si>
  <si>
    <t>diy.47.decor</t>
    <phoneticPr fontId="1" type="noConversion"/>
  </si>
  <si>
    <t>diy.48.walldecor</t>
    <phoneticPr fontId="1" type="noConversion"/>
  </si>
  <si>
    <t>diy.49.decor</t>
    <phoneticPr fontId="1" type="noConversion"/>
  </si>
  <si>
    <t>diy.50.decor</t>
    <phoneticPr fontId="1" type="noConversion"/>
  </si>
  <si>
    <t>diy.51.decor</t>
    <phoneticPr fontId="1" type="noConversion"/>
  </si>
  <si>
    <t>diy.52.decor</t>
    <phoneticPr fontId="1" type="noConversion"/>
  </si>
  <si>
    <t>diy.53.decor</t>
    <phoneticPr fontId="1" type="noConversion"/>
  </si>
  <si>
    <t>diy.54.decor</t>
    <phoneticPr fontId="1" type="noConversion"/>
  </si>
  <si>
    <t>diy.55.decor</t>
    <phoneticPr fontId="1" type="noConversion"/>
  </si>
  <si>
    <t>diy.56.decor</t>
    <phoneticPr fontId="1" type="noConversion"/>
  </si>
  <si>
    <t>diy.57.decor</t>
    <phoneticPr fontId="1" type="noConversion"/>
  </si>
  <si>
    <t>diy.58.decor</t>
    <phoneticPr fontId="1" type="noConversion"/>
  </si>
  <si>
    <t>diy.59.decor</t>
    <phoneticPr fontId="1" type="noConversion"/>
  </si>
  <si>
    <t>援助卷轴</t>
    <phoneticPr fontId="1" type="noConversion"/>
  </si>
  <si>
    <t>每一个卷轴都能用来增加1次好友技能的使用次数。</t>
    <phoneticPr fontId="1" type="noConversion"/>
  </si>
  <si>
    <t>可以用来开启保护2小时，防止他人侵略自己的村庄。</t>
  </si>
  <si>
    <t>保护盾牌</t>
    <phoneticPr fontId="1" type="noConversion"/>
  </si>
  <si>
    <t>sikll_classname</t>
    <phoneticPr fontId="1" type="noConversion"/>
  </si>
  <si>
    <t>skill.1.huoyanzhan</t>
    <phoneticPr fontId="1" type="noConversion"/>
  </si>
  <si>
    <t>skill.2.huoyanzhan</t>
  </si>
  <si>
    <t>skill.3.huoyanzhan</t>
  </si>
  <si>
    <t>skill.4.huoyanzhan</t>
  </si>
  <si>
    <t>skill.5.huoyanzhan</t>
  </si>
  <si>
    <t>skill.6.yizizhan</t>
    <phoneticPr fontId="1" type="noConversion"/>
  </si>
  <si>
    <t>skill.7.yizizhan</t>
  </si>
  <si>
    <t>skill.8.yizizhan</t>
  </si>
  <si>
    <t>skill.9.yizizhan</t>
  </si>
  <si>
    <t>skill.10.yizizhan</t>
  </si>
  <si>
    <t>skill.11.guantongzhan</t>
    <phoneticPr fontId="1" type="noConversion"/>
  </si>
  <si>
    <t>skill.12.guantongzhan</t>
  </si>
  <si>
    <t>skill.13.guantongzhan</t>
  </si>
  <si>
    <t>skill.14.guantongzhan</t>
  </si>
  <si>
    <t>skill.15.guantongzhan</t>
  </si>
  <si>
    <t>skill.16.shizizhan</t>
    <phoneticPr fontId="1" type="noConversion"/>
  </si>
  <si>
    <t>skill.17.shizizhan</t>
  </si>
  <si>
    <t>skill.18.shizizhan</t>
  </si>
  <si>
    <t>skill.19.shizizhan</t>
  </si>
  <si>
    <t>skill.20.shizizhan</t>
  </si>
  <si>
    <t>skill.21.nuqi</t>
    <phoneticPr fontId="1" type="noConversion"/>
  </si>
  <si>
    <t>skill.22.nuqi</t>
  </si>
  <si>
    <t>skill.23.nuqi</t>
  </si>
  <si>
    <t>skill.24.nuqi</t>
  </si>
  <si>
    <t>skill.25.nuqi</t>
  </si>
  <si>
    <t>skill.26.dujian</t>
    <phoneticPr fontId="1" type="noConversion"/>
  </si>
  <si>
    <t>skill.27.dujian</t>
  </si>
  <si>
    <t>skill.28.dujian</t>
  </si>
  <si>
    <t>skill.29.dujian</t>
  </si>
  <si>
    <t>skill.30.dujian</t>
  </si>
  <si>
    <t>skill.31.sanshe</t>
    <phoneticPr fontId="1" type="noConversion"/>
  </si>
  <si>
    <t>skill.32.sanshe</t>
  </si>
  <si>
    <t>skill.33.sanshe</t>
  </si>
  <si>
    <t>skill.34.sanshe</t>
  </si>
  <si>
    <t>skill.70.quantishihua</t>
    <phoneticPr fontId="1" type="noConversion"/>
  </si>
  <si>
    <t>skill.67.quantishihua</t>
  </si>
  <si>
    <t>skill.68.quantishihua</t>
  </si>
  <si>
    <t>skill.69.quantishihua</t>
  </si>
  <si>
    <t>skill.65.shuhuashu</t>
    <phoneticPr fontId="1" type="noConversion"/>
  </si>
  <si>
    <t>skill.61.shuhuashu</t>
  </si>
  <si>
    <t>skill.62.shuhuashu</t>
  </si>
  <si>
    <t>skill.63.shuhuashu</t>
  </si>
  <si>
    <t>skill.64.shuhuashu</t>
  </si>
  <si>
    <t>skill.60.yunshishu</t>
    <phoneticPr fontId="1" type="noConversion"/>
  </si>
  <si>
    <t>skill.56.yunshishu</t>
  </si>
  <si>
    <t>skill.57.yunshishu</t>
  </si>
  <si>
    <t>skill.58.yunshishu</t>
  </si>
  <si>
    <t>skill.59.yunshishu</t>
  </si>
  <si>
    <t>skill.55.dantihuogong</t>
    <phoneticPr fontId="1" type="noConversion"/>
  </si>
  <si>
    <t>skill.51.dantihuogong</t>
  </si>
  <si>
    <t>skill.52.dantihuogong</t>
  </si>
  <si>
    <t>skill.53.dantihuogong</t>
  </si>
  <si>
    <t>skill.54.dantihuogong</t>
  </si>
  <si>
    <t>skill.50.luanshe</t>
    <phoneticPr fontId="1" type="noConversion"/>
  </si>
  <si>
    <t>skill.46.luanshe</t>
  </si>
  <si>
    <t>skill.47.luanshe</t>
  </si>
  <si>
    <t>skill.48.luanshe</t>
  </si>
  <si>
    <t>skill.49.luanshe</t>
  </si>
  <si>
    <t>skill.45.guantongshe</t>
    <phoneticPr fontId="1" type="noConversion"/>
  </si>
  <si>
    <t>skill.41.guantongshe</t>
  </si>
  <si>
    <t>skill.42.guantongshe</t>
  </si>
  <si>
    <t>skill.43.guantongshe</t>
  </si>
  <si>
    <t>skill.44.guantongshe</t>
  </si>
  <si>
    <t>skill.40.xunchi</t>
    <phoneticPr fontId="1" type="noConversion"/>
  </si>
  <si>
    <t>skill.36.xunchi</t>
  </si>
  <si>
    <t>skill.37.xunchi</t>
  </si>
  <si>
    <t>skill.38.xunchi</t>
  </si>
  <si>
    <t>skill.39.xunchi</t>
  </si>
  <si>
    <t>skill.35.sanshe</t>
    <phoneticPr fontId="1" type="noConversion"/>
  </si>
  <si>
    <t>skill.66.quantishihua</t>
    <phoneticPr fontId="1" type="noConversion"/>
  </si>
  <si>
    <t>skill.80.fangyushangsheng</t>
    <phoneticPr fontId="1" type="noConversion"/>
  </si>
  <si>
    <t>skill.76.fangyushangsheng</t>
  </si>
  <si>
    <t>skill.77.fangyushangsheng</t>
  </si>
  <si>
    <t>skill.78.fangyushangsheng</t>
  </si>
  <si>
    <t>skill.79.fangyushangsheng</t>
  </si>
  <si>
    <t>skill.75.gongjishangsheng</t>
    <phoneticPr fontId="1" type="noConversion"/>
  </si>
  <si>
    <t>skill.71.gongjishangsheng</t>
  </si>
  <si>
    <t>skill.72.gongjishangsheng</t>
  </si>
  <si>
    <t>skill.73.gongjishangsheng</t>
  </si>
  <si>
    <t>skill.74.gongjishangsheng</t>
  </si>
  <si>
    <t>配方，学会后可以制作强力斩I的卷轴。需要书写台</t>
    <phoneticPr fontId="1" type="noConversion"/>
  </si>
  <si>
    <t>混乱术</t>
    <phoneticPr fontId="1" type="noConversion"/>
  </si>
  <si>
    <t>睡眠术</t>
    <phoneticPr fontId="1" type="noConversion"/>
  </si>
  <si>
    <t>使对方混乱</t>
    <phoneticPr fontId="1" type="noConversion"/>
  </si>
  <si>
    <t>使对方睡眠</t>
    <phoneticPr fontId="1" type="noConversion"/>
  </si>
  <si>
    <t>proll.221.hanbin</t>
    <phoneticPr fontId="1" type="noConversion"/>
  </si>
  <si>
    <t>proll.222.hanbin</t>
  </si>
  <si>
    <t>proll.223.hanbin</t>
  </si>
  <si>
    <t>proll.224.hanbin</t>
  </si>
  <si>
    <t>proll.225.hanbin</t>
  </si>
  <si>
    <t>proll.226.jifeng</t>
    <phoneticPr fontId="1" type="noConversion"/>
  </si>
  <si>
    <t>proll.227.jifeng</t>
  </si>
  <si>
    <t>proll.228.jifeng</t>
  </si>
  <si>
    <t>proll.229.jifeng</t>
  </si>
  <si>
    <t>proll.230.jifeng</t>
  </si>
  <si>
    <t>proll.231.bingqiu</t>
    <phoneticPr fontId="1" type="noConversion"/>
  </si>
  <si>
    <t>proll.232.bingqiu</t>
  </si>
  <si>
    <t>proll.233.bingqiu</t>
  </si>
  <si>
    <t>proll.234.bingqiu</t>
  </si>
  <si>
    <t>proll.235.bingqiu</t>
  </si>
  <si>
    <t>proll.236.kuangfeng</t>
    <phoneticPr fontId="1" type="noConversion"/>
  </si>
  <si>
    <t>proll.237.kuangfeng</t>
  </si>
  <si>
    <t>proll.238.kuangfeng</t>
  </si>
  <si>
    <t>proll.239.kuangfeng</t>
  </si>
  <si>
    <t>proll.240.kuangfeng</t>
  </si>
  <si>
    <t>proll.241.huojian</t>
    <phoneticPr fontId="1" type="noConversion"/>
  </si>
  <si>
    <t>proll.242.huojian</t>
  </si>
  <si>
    <t>proll.243.huojian</t>
  </si>
  <si>
    <t>proll.244.huojian</t>
  </si>
  <si>
    <t>proll.245.huojian</t>
  </si>
  <si>
    <t>proll.246.bingjian</t>
    <phoneticPr fontId="1" type="noConversion"/>
  </si>
  <si>
    <t>proll.247.bingjian</t>
  </si>
  <si>
    <t>proll.248.bingjian</t>
  </si>
  <si>
    <t>proll.249.bingjian</t>
  </si>
  <si>
    <t>proll.250.bingjian</t>
  </si>
  <si>
    <t>proll.251.jifeng</t>
    <phoneticPr fontId="1" type="noConversion"/>
  </si>
  <si>
    <t>proll.252.jifeng</t>
  </si>
  <si>
    <t>proll.253.jifeng</t>
  </si>
  <si>
    <t>proll.254.jifeng</t>
  </si>
  <si>
    <t>proll.255.jifeng</t>
  </si>
  <si>
    <t>proll.256.jiedu</t>
    <phoneticPr fontId="1" type="noConversion"/>
  </si>
  <si>
    <t>proll.257.shihuaquxiao</t>
    <phoneticPr fontId="1" type="noConversion"/>
  </si>
  <si>
    <t>proll.258.hunluan</t>
    <phoneticPr fontId="1" type="noConversion"/>
  </si>
  <si>
    <t>proll.259.shuimian</t>
    <phoneticPr fontId="1" type="noConversion"/>
  </si>
  <si>
    <t>skill.119.shuimian</t>
    <phoneticPr fontId="1" type="noConversion"/>
  </si>
  <si>
    <t>skill.118.hunluan</t>
    <phoneticPr fontId="1" type="noConversion"/>
  </si>
  <si>
    <t>skill.117.shihuaquxiao</t>
    <phoneticPr fontId="1" type="noConversion"/>
  </si>
  <si>
    <t>skill.116.jiedusu</t>
    <phoneticPr fontId="1" type="noConversion"/>
  </si>
  <si>
    <t>skill.115.jifen</t>
    <phoneticPr fontId="1" type="noConversion"/>
  </si>
  <si>
    <t>skill.111.jifen</t>
  </si>
  <si>
    <t>skill.112.jifen</t>
  </si>
  <si>
    <t>skill.113.jifen</t>
  </si>
  <si>
    <t>skill.114.jifen</t>
  </si>
  <si>
    <t>skill.110.binjian</t>
    <phoneticPr fontId="1" type="noConversion"/>
  </si>
  <si>
    <t>skill.106.binjian</t>
  </si>
  <si>
    <t>skill.107.binjian</t>
  </si>
  <si>
    <t>skill.108.binjian</t>
  </si>
  <si>
    <t>skill.109.binjian</t>
  </si>
  <si>
    <t>skill.105.huojian</t>
    <phoneticPr fontId="1" type="noConversion"/>
  </si>
  <si>
    <t>skill.101.huojian</t>
  </si>
  <si>
    <t>skill.102.huojian</t>
  </si>
  <si>
    <t>skill.103.huojian</t>
  </si>
  <si>
    <t>skill.104.huojian</t>
  </si>
  <si>
    <t>skill.100.kuangfen</t>
    <phoneticPr fontId="1" type="noConversion"/>
  </si>
  <si>
    <t>skill.97.kuangfen</t>
  </si>
  <si>
    <t>skill.98.kuangfen</t>
  </si>
  <si>
    <t>skill.99.kuangfen</t>
  </si>
  <si>
    <t>skill.96.kuangfen</t>
  </si>
  <si>
    <t>skill.95.bingqiushu</t>
    <phoneticPr fontId="1" type="noConversion"/>
  </si>
  <si>
    <t>skill.91.bingqiushu</t>
  </si>
  <si>
    <t>skill.92.bingqiushu</t>
  </si>
  <si>
    <t>skill.93.bingqiushu</t>
  </si>
  <si>
    <t>skill.94.bingqiushu</t>
  </si>
  <si>
    <t>skill.90.jifengzhan</t>
    <phoneticPr fontId="1" type="noConversion"/>
  </si>
  <si>
    <t>skill.86.jifengzhan</t>
  </si>
  <si>
    <t>skill.87.jifengzhan</t>
  </si>
  <si>
    <t>skill.88.jifengzhan</t>
  </si>
  <si>
    <t>skill.89.jifengzhan</t>
  </si>
  <si>
    <t>skill.85.hanbingzhan</t>
    <phoneticPr fontId="1" type="noConversion"/>
  </si>
  <si>
    <t>skill.81.hanbingzhan</t>
  </si>
  <si>
    <t>skill.82.hanbingzhan</t>
  </si>
  <si>
    <t>skill.83.hanbingzhan</t>
  </si>
  <si>
    <t>skill.84.hanbingzhan</t>
  </si>
  <si>
    <t>魔法弹</t>
    <phoneticPr fontId="1" type="noConversion"/>
  </si>
  <si>
    <t>proll.260.mofadan</t>
    <phoneticPr fontId="1" type="noConversion"/>
  </si>
  <si>
    <t>1,2,3</t>
    <phoneticPr fontId="1" type="noConversion"/>
  </si>
  <si>
    <t>skill.120.mofadan</t>
    <phoneticPr fontId="1" type="noConversion"/>
  </si>
  <si>
    <t>消耗对方部分HP</t>
    <phoneticPr fontId="1" type="noConversion"/>
  </si>
  <si>
    <t>未写</t>
    <phoneticPr fontId="1" type="noConversion"/>
  </si>
  <si>
    <t>英勇令牌</t>
    <phoneticPr fontId="1" type="noConversion"/>
  </si>
  <si>
    <t>item.33.yinyonglinpai</t>
    <phoneticPr fontId="1" type="noConversion"/>
  </si>
  <si>
    <t>用来升级训练营中项目的消费品和在神勇商店兑换珍惜的道具</t>
    <phoneticPr fontId="1" type="noConversion"/>
  </si>
  <si>
    <t>魔法药水（中）</t>
    <phoneticPr fontId="1" type="noConversion"/>
  </si>
  <si>
    <t>魔法药水（大）</t>
    <phoneticPr fontId="1" type="noConversion"/>
  </si>
  <si>
    <t>可以恢复中量的魔法值</t>
    <phoneticPr fontId="1" type="noConversion"/>
  </si>
  <si>
    <t>可以恢复大量的魔法值</t>
    <phoneticPr fontId="1" type="noConversion"/>
  </si>
  <si>
    <t>MP+40</t>
    <phoneticPr fontId="1" type="noConversion"/>
  </si>
  <si>
    <t>MP+100</t>
    <phoneticPr fontId="1" type="noConversion"/>
  </si>
  <si>
    <t>item.34.mofayaoshui2</t>
    <phoneticPr fontId="1" type="noConversion"/>
  </si>
  <si>
    <t>item.35.mofayaoshui3</t>
    <phoneticPr fontId="1" type="noConversion"/>
  </si>
  <si>
    <t>魔法药水（max）</t>
    <phoneticPr fontId="1" type="noConversion"/>
  </si>
  <si>
    <t>MP+max</t>
    <phoneticPr fontId="1" type="noConversion"/>
  </si>
  <si>
    <t>生命药水（max）</t>
    <phoneticPr fontId="1" type="noConversion"/>
  </si>
  <si>
    <t>HP+max</t>
    <phoneticPr fontId="1" type="noConversion"/>
  </si>
  <si>
    <t>魔法加满</t>
    <phoneticPr fontId="1" type="noConversion"/>
  </si>
  <si>
    <t>生命加满</t>
    <phoneticPr fontId="1" type="noConversion"/>
  </si>
  <si>
    <t>item.37.shenmingmax</t>
    <phoneticPr fontId="1" type="noConversion"/>
  </si>
  <si>
    <t>item.36.mofamax</t>
    <phoneticPr fontId="1" type="noConversion"/>
  </si>
  <si>
    <t>火焰斩I</t>
    <phoneticPr fontId="1" type="noConversion"/>
  </si>
  <si>
    <t>设计图纸I</t>
    <phoneticPr fontId="1" type="noConversion"/>
  </si>
  <si>
    <t>火焰斩II</t>
    <phoneticPr fontId="1" type="noConversion"/>
  </si>
  <si>
    <t>设计图纸II</t>
    <phoneticPr fontId="1" type="noConversion"/>
  </si>
  <si>
    <t>火焰斩III</t>
    <phoneticPr fontId="1" type="noConversion"/>
  </si>
  <si>
    <t>设计图纸III</t>
    <phoneticPr fontId="1" type="noConversion"/>
  </si>
  <si>
    <t>火焰斩IV</t>
    <phoneticPr fontId="1" type="noConversion"/>
  </si>
  <si>
    <t>设计图纸IV</t>
    <phoneticPr fontId="1" type="noConversion"/>
  </si>
  <si>
    <t>火焰斩V</t>
    <phoneticPr fontId="1" type="noConversion"/>
  </si>
  <si>
    <t>设计图纸V</t>
    <phoneticPr fontId="1" type="noConversion"/>
  </si>
  <si>
    <t>小屋升级必备图纸</t>
    <phoneticPr fontId="1" type="noConversion"/>
  </si>
  <si>
    <t>item.38.shejituzhi1</t>
    <phoneticPr fontId="1" type="noConversion"/>
  </si>
  <si>
    <t>item.39.shejituzhi2</t>
    <phoneticPr fontId="1" type="noConversion"/>
  </si>
  <si>
    <t>item.40.shejituzhi3</t>
    <phoneticPr fontId="1" type="noConversion"/>
  </si>
  <si>
    <t>item.41.shejituzhi4</t>
    <phoneticPr fontId="1" type="noConversion"/>
  </si>
  <si>
    <t>item.42.shejituzhi5</t>
    <phoneticPr fontId="1" type="noConversion"/>
  </si>
  <si>
    <t>王城骑士穿戴的铠甲，用金属整体打造的铠甲，特点为有优秀的防御力。</t>
    <phoneticPr fontId="1" type="noConversion"/>
  </si>
  <si>
    <t>单体恢复术I</t>
    <phoneticPr fontId="1" type="noConversion"/>
  </si>
  <si>
    <t>单体恢复术II</t>
    <phoneticPr fontId="1" type="noConversion"/>
  </si>
  <si>
    <t>单体恢复术III</t>
    <phoneticPr fontId="1" type="noConversion"/>
  </si>
  <si>
    <t>单体恢复术IV</t>
    <phoneticPr fontId="1" type="noConversion"/>
  </si>
  <si>
    <t>单体恢复术V</t>
    <phoneticPr fontId="1" type="noConversion"/>
  </si>
  <si>
    <t>群体恢复术I</t>
    <phoneticPr fontId="1" type="noConversion"/>
  </si>
  <si>
    <t>群体恢复术II</t>
    <phoneticPr fontId="1" type="noConversion"/>
  </si>
  <si>
    <t>群体恢复术III</t>
    <phoneticPr fontId="1" type="noConversion"/>
  </si>
  <si>
    <t>群体恢复术IV</t>
    <phoneticPr fontId="1" type="noConversion"/>
  </si>
  <si>
    <t>群体恢复术V</t>
    <phoneticPr fontId="1" type="noConversion"/>
  </si>
  <si>
    <t>群体旋风术I</t>
    <phoneticPr fontId="1" type="noConversion"/>
  </si>
  <si>
    <t>群体旋风术II</t>
    <phoneticPr fontId="1" type="noConversion"/>
  </si>
  <si>
    <t>群体旋风术III</t>
    <phoneticPr fontId="1" type="noConversion"/>
  </si>
  <si>
    <t>群体旋风术IV</t>
    <phoneticPr fontId="1" type="noConversion"/>
  </si>
  <si>
    <t>群体旋风术V</t>
    <phoneticPr fontId="1" type="noConversion"/>
  </si>
  <si>
    <t>单体晕眩术I</t>
    <phoneticPr fontId="1" type="noConversion"/>
  </si>
  <si>
    <t>单体晕眩术II</t>
    <phoneticPr fontId="1" type="noConversion"/>
  </si>
  <si>
    <t>群体毒箭I</t>
    <phoneticPr fontId="1" type="noConversion"/>
  </si>
  <si>
    <t>群体毒箭II</t>
    <phoneticPr fontId="1" type="noConversion"/>
  </si>
  <si>
    <t>群体毒箭III</t>
    <phoneticPr fontId="1" type="noConversion"/>
  </si>
  <si>
    <t>群体毒箭IV</t>
    <phoneticPr fontId="1" type="noConversion"/>
  </si>
  <si>
    <t>群体毒箭V</t>
    <phoneticPr fontId="1" type="noConversion"/>
  </si>
  <si>
    <t>单体封印术I</t>
    <phoneticPr fontId="1" type="noConversion"/>
  </si>
  <si>
    <t>单体封印术II</t>
    <phoneticPr fontId="1" type="noConversion"/>
  </si>
  <si>
    <t>武神附体I</t>
    <phoneticPr fontId="1" type="noConversion"/>
  </si>
  <si>
    <t>武神附体II</t>
    <phoneticPr fontId="1" type="noConversion"/>
  </si>
  <si>
    <t>武神附体III</t>
    <phoneticPr fontId="1" type="noConversion"/>
  </si>
  <si>
    <t>武神附体IV</t>
    <phoneticPr fontId="1" type="noConversion"/>
  </si>
  <si>
    <t>武神附体V</t>
    <phoneticPr fontId="1" type="noConversion"/>
  </si>
  <si>
    <t>恶魔附身I</t>
    <phoneticPr fontId="1" type="noConversion"/>
  </si>
  <si>
    <t>恶魔附身II</t>
    <phoneticPr fontId="1" type="noConversion"/>
  </si>
  <si>
    <t>恶魔附身III</t>
    <phoneticPr fontId="1" type="noConversion"/>
  </si>
  <si>
    <t>恶魔附身IV</t>
    <phoneticPr fontId="1" type="noConversion"/>
  </si>
  <si>
    <t>恶魔附身V</t>
    <phoneticPr fontId="1" type="noConversion"/>
  </si>
  <si>
    <t>skill.121.dantihuifu</t>
    <phoneticPr fontId="1" type="noConversion"/>
  </si>
  <si>
    <t>skill.122.dantihuifu</t>
  </si>
  <si>
    <t>skill.123.dantihuifu</t>
  </si>
  <si>
    <t>skill.124.dantihuifu</t>
  </si>
  <si>
    <t>skill.125.dantihuifu</t>
  </si>
  <si>
    <t>skill.126.quntihuifu</t>
    <phoneticPr fontId="1" type="noConversion"/>
  </si>
  <si>
    <t>skill.127.quntihuifu</t>
  </si>
  <si>
    <t>skill.128.quntihuifu</t>
  </si>
  <si>
    <t>skill.129.quntihuifu</t>
  </si>
  <si>
    <t>skill.130.quntihuifu</t>
  </si>
  <si>
    <t>skill.131.quntixuanfeng</t>
    <phoneticPr fontId="1" type="noConversion"/>
  </si>
  <si>
    <t>skill.132.quntixuanfeng</t>
  </si>
  <si>
    <t>skill.133.quntixuanfeng</t>
  </si>
  <si>
    <t>skill.134.quntixuanfeng</t>
  </si>
  <si>
    <t>skill.135.quntixuanfeng</t>
  </si>
  <si>
    <t>skill.136.dantixuanyun</t>
    <phoneticPr fontId="1" type="noConversion"/>
  </si>
  <si>
    <t>skill.137.dantixuanyun</t>
  </si>
  <si>
    <t>skill.138.dantixuanyun</t>
  </si>
  <si>
    <t>skill.139.quntidujian</t>
    <phoneticPr fontId="1" type="noConversion"/>
  </si>
  <si>
    <t>skill.140.quntidujian</t>
  </si>
  <si>
    <t>skill.141.quntidujian</t>
  </si>
  <si>
    <t>skill.142.quntidujian</t>
  </si>
  <si>
    <t>skill.143.quntidujian</t>
  </si>
  <si>
    <t>单体晕眩术III</t>
    <phoneticPr fontId="1" type="noConversion"/>
  </si>
  <si>
    <t>skill.144.dantifengyin</t>
    <phoneticPr fontId="1" type="noConversion"/>
  </si>
  <si>
    <t>skill.145.dantifengyin</t>
  </si>
  <si>
    <t>skill.146.wushenfuti</t>
    <phoneticPr fontId="1" type="noConversion"/>
  </si>
  <si>
    <t>skill.147.wushenfuti</t>
  </si>
  <si>
    <t>skill.148.wushenfuti</t>
  </si>
  <si>
    <t>skill.149.wushenfuti</t>
  </si>
  <si>
    <t>skill.150.wushenfuti</t>
  </si>
  <si>
    <t>skill.151.emofushen</t>
    <phoneticPr fontId="1" type="noConversion"/>
  </si>
  <si>
    <t>skill.152.emofushen</t>
  </si>
  <si>
    <t>skill.153.emofushen</t>
  </si>
  <si>
    <t>skill.154.emofushen</t>
  </si>
  <si>
    <t>skill.155.emofushen</t>
  </si>
  <si>
    <t>单独恢复我方1个佣兵80HP</t>
  </si>
  <si>
    <t>单独恢复我方1个佣兵200HP</t>
  </si>
  <si>
    <t>单独恢复我方1个佣兵300HP</t>
  </si>
  <si>
    <t>单独恢复我方1个佣兵400HP</t>
  </si>
  <si>
    <t>单独恢复我方1个佣兵550HP</t>
  </si>
  <si>
    <t>群体恢复我方3个佣兵40HP</t>
  </si>
  <si>
    <t>群体恢复我方3个佣兵100HP</t>
  </si>
  <si>
    <t>群体恢复我方3个佣兵180HP</t>
  </si>
  <si>
    <t>群体恢复我方3个佣兵250HP</t>
  </si>
  <si>
    <t>群体恢复我方3个佣兵350HP</t>
  </si>
  <si>
    <t>对方所有人每人承受40点伤害</t>
  </si>
  <si>
    <t>对方所有人每人承受100点伤害</t>
  </si>
  <si>
    <t>对方所有人每人承受160点伤害</t>
  </si>
  <si>
    <t>对方所有人每人承受260点伤害</t>
  </si>
  <si>
    <t>对方所有人每人承受380点伤害</t>
  </si>
  <si>
    <t>对方目标单体眩晕1回合</t>
  </si>
  <si>
    <t>对方目标单体眩晕2回合</t>
  </si>
  <si>
    <t>对方目标单体眩晕3回合</t>
  </si>
  <si>
    <t>对方所有人每人承受35点伤害，并带中毒效果，每回合造成5点伤害，持续1回合</t>
  </si>
  <si>
    <t>对方所有人每人承受60点伤害，并带中毒效果，每回合造成8点伤害，持续2回合</t>
  </si>
  <si>
    <t>对方所有人每人承受150点伤害，并带中毒效果，每回合造成10点伤害，持续3回合</t>
  </si>
  <si>
    <t>对方所有人每人承受220点伤害，并带中毒效果，每回合造成15点伤害，持续3回合</t>
  </si>
  <si>
    <t>封印对手技能1回合  拥有水属性弓手好友5个</t>
  </si>
  <si>
    <t>封印对手技能2回合  拥有水属性弓手好友10个</t>
  </si>
  <si>
    <t xml:space="preserve"> 提升单体攻击力20%，持续2回合</t>
  </si>
  <si>
    <t>提升单体攻击力30%，持续2回合</t>
  </si>
  <si>
    <t>提升单体攻击力40%，持续2回合</t>
  </si>
  <si>
    <t>提升单体攻击力50%，持续2回合</t>
  </si>
  <si>
    <t>提升单体攻击力70%，持续2回合</t>
  </si>
  <si>
    <t>降低单体所有防御力5%，持续2回合</t>
  </si>
  <si>
    <t>降低单体所有防御力8%，持续2回合</t>
  </si>
  <si>
    <t>降低单体所有防御力12%，持续2回合</t>
  </si>
  <si>
    <t>降低单体所有防御力15%，持续2回合</t>
  </si>
  <si>
    <t>降低单体所有防御力25%，持续2回合</t>
  </si>
  <si>
    <t>偷盗计划</t>
    <phoneticPr fontId="1" type="noConversion"/>
  </si>
  <si>
    <t>一份计划书，上面写着：把老洛克的铁毡和配方偷过来。</t>
    <phoneticPr fontId="1" type="noConversion"/>
  </si>
  <si>
    <t>item.42.shejituzhi5</t>
    <phoneticPr fontId="1" type="noConversion"/>
  </si>
  <si>
    <t>[1001,1002,1003,1004,1005,1006,1007,1008,1009,1010,1011,1012,1013,1014,1015,1016,1017,1018,1019,1020,1021,1022,1023]</t>
    <phoneticPr fontId="1" type="noConversion"/>
  </si>
  <si>
    <t>[13,14,15]</t>
    <phoneticPr fontId="1" type="noConversion"/>
  </si>
  <si>
    <t>,</t>
    <phoneticPr fontId="1" type="noConversion"/>
  </si>
  <si>
    <t>[2001,2002,2003,2004,2005,2006,2007,2008,2009,2010,2011,2012,2013,2014,2015,2016,2017,2018,2019,2020,2021,2022,2023,2024,2025,2026,2027,2028,2029,2030,2031,2032,2033,2034,2035,2036,2037,2038,2039,2040,2041,2042,2043,2044,2045,2046,2047,2048,2049,2050,2051,2052,2053,2054,2055,2056,2057,2058,2059,2060,2061,2062,2063]</t>
    <phoneticPr fontId="1" type="noConversion"/>
  </si>
  <si>
    <t>[4001,4002,4003,4004,4005,4006,4007,4008,4009,4010,4011,4012,4013,4014,4015,4016,4017,4018,4019,4020,4021,4022,4023,4024,4025,4026,4027,4028,4029,4030,4031,4032,4033,4034,4035,4036,4037]</t>
    <phoneticPr fontId="1" type="noConversion"/>
  </si>
  <si>
    <t>[5001,5002,5003,5004,5005,5006,5007,5008,5009,5010,5011,5012,5013,5014,5015,5016,5017,5018,5019,5020,5021,5022,5023,5024,5025,5026,5027,5028,5029,5030,5031,5032,5033,5034,5035,5036,5037,5038,5039,5040,5041,5042,5043,5044,5045,5046,5047,5048,5049,5050,5051,5052,5053,5054,5055,5056,5057,5058,5059,5060,5061,5062,5063,5064,5065,5066,5067,5068,5069,5070,5071,5072,5073,5074,5075,5076,5077,5078,5079,5080]</t>
    <phoneticPr fontId="1" type="noConversion"/>
  </si>
  <si>
    <t>[6001,6002,6003,6004,6005,6006,6007,6008,6009,6010,6011,6012,6013,6014,6015,6016,6017,6018,6019,6020,6021,6022,6023,6024,6025,6026,6027,6028,6029,6030,6031,6032,6033,6034,6035,6036,6037,6038,6039,6040,6041,6042,6043,6044,6045,6046,6047,6048]</t>
    <phoneticPr fontId="1" type="noConversion"/>
  </si>
  <si>
    <t>[8001,8002,8003,8004,8005,8006,8007,8008,8009,8010,8011,8012,8013,8014,8015]</t>
    <phoneticPr fontId="1" type="noConversion"/>
  </si>
  <si>
    <t>对方所有人每人承受300点伤害，并带中毒效果，每回合造成20点伤害，持续3回合</t>
    <phoneticPr fontId="1" type="noConversion"/>
  </si>
  <si>
    <t>怪</t>
    <phoneticPr fontId="1" type="noConversion"/>
  </si>
  <si>
    <t>掉落配方名称</t>
    <phoneticPr fontId="1" type="noConversion"/>
  </si>
  <si>
    <t>掉落几率</t>
    <phoneticPr fontId="1" type="noConversion"/>
  </si>
  <si>
    <t>怪cid</t>
    <phoneticPr fontId="1" type="noConversion"/>
  </si>
  <si>
    <t>急救箱</t>
    <phoneticPr fontId="1" type="noConversion"/>
  </si>
  <si>
    <t>冒险家必备，回复HP,使用后战斗外自动回复</t>
    <phoneticPr fontId="1" type="noConversion"/>
  </si>
  <si>
    <t>冒险家必备，回复MP,使用后战斗外自动回复</t>
    <phoneticPr fontId="1" type="noConversion"/>
  </si>
  <si>
    <t>item.42.shejituzhi5</t>
    <phoneticPr fontId="1" type="noConversion"/>
  </si>
  <si>
    <t>item.42.shejituzhi5</t>
    <phoneticPr fontId="1" type="noConversion"/>
  </si>
  <si>
    <t>魔法粉末</t>
    <phoneticPr fontId="1" type="noConversion"/>
  </si>
  <si>
    <t>是否自动使用</t>
    <phoneticPr fontId="1" type="noConversion"/>
  </si>
  <si>
    <t>label</t>
    <phoneticPr fontId="1" type="noConversion"/>
  </si>
  <si>
    <t>inBattle</t>
  </si>
  <si>
    <t>outBattle</t>
    <phoneticPr fontId="1" type="noConversion"/>
  </si>
  <si>
    <t>inBattle</t>
    <phoneticPr fontId="1" type="noConversion"/>
  </si>
  <si>
    <t>解锁等级</t>
    <phoneticPr fontId="1" type="noConversion"/>
  </si>
  <si>
    <r>
      <rPr>
        <b/>
        <sz val="10"/>
        <color indexed="12"/>
        <rFont val="宋体"/>
        <family val="2"/>
        <charset val="134"/>
      </rPr>
      <t>解锁等级</t>
    </r>
    <phoneticPr fontId="1" type="noConversion"/>
  </si>
  <si>
    <t>解锁等级</t>
    <phoneticPr fontId="1" type="noConversion"/>
  </si>
</sst>
</file>

<file path=xl/styles.xml><?xml version="1.0" encoding="utf-8"?>
<styleSheet xmlns="http://schemas.openxmlformats.org/spreadsheetml/2006/main">
  <numFmts count="1">
    <numFmt numFmtId="176" formatCode="0_ "/>
  </numFmts>
  <fonts count="12">
    <font>
      <sz val="11"/>
      <color theme="1"/>
      <name val="宋体"/>
      <family val="2"/>
      <charset val="134"/>
      <scheme val="minor"/>
    </font>
    <font>
      <sz val="9"/>
      <name val="宋体"/>
      <family val="2"/>
      <charset val="134"/>
      <scheme val="minor"/>
    </font>
    <font>
      <b/>
      <sz val="10"/>
      <color indexed="12"/>
      <name val="Arial"/>
      <family val="2"/>
    </font>
    <font>
      <b/>
      <sz val="10"/>
      <color indexed="12"/>
      <name val="宋体"/>
      <family val="2"/>
      <charset val="134"/>
    </font>
    <font>
      <sz val="10"/>
      <color theme="1"/>
      <name val="宋体"/>
      <family val="3"/>
      <charset val="134"/>
      <scheme val="minor"/>
    </font>
    <font>
      <sz val="10"/>
      <color rgb="FFFF0000"/>
      <name val="宋体"/>
      <family val="3"/>
      <charset val="134"/>
      <scheme val="minor"/>
    </font>
    <font>
      <b/>
      <sz val="10"/>
      <color indexed="12"/>
      <name val="宋体"/>
      <family val="3"/>
      <charset val="134"/>
    </font>
    <font>
      <b/>
      <sz val="10"/>
      <color theme="1"/>
      <name val="宋体"/>
      <family val="3"/>
      <charset val="134"/>
    </font>
    <font>
      <sz val="10"/>
      <color theme="1"/>
      <name val="宋体"/>
      <family val="3"/>
      <charset val="134"/>
    </font>
    <font>
      <sz val="11"/>
      <color theme="1"/>
      <name val="宋体"/>
      <family val="3"/>
      <charset val="134"/>
      <scheme val="minor"/>
    </font>
    <font>
      <sz val="10.5"/>
      <color theme="1"/>
      <name val="宋体"/>
      <family val="3"/>
      <charset val="134"/>
    </font>
    <font>
      <sz val="9"/>
      <color theme="1"/>
      <name val="微软雅黑"/>
      <family val="2"/>
      <charset val="134"/>
    </font>
  </fonts>
  <fills count="19">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FFC000"/>
        <bgColor indexed="64"/>
      </patternFill>
    </fill>
    <fill>
      <patternFill patternType="solid">
        <fgColor rgb="FF00B0F0"/>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theme="6" tint="0.39997558519241921"/>
        <bgColor indexed="64"/>
      </patternFill>
    </fill>
    <fill>
      <patternFill patternType="solid">
        <fgColor theme="6" tint="-0.249977111117893"/>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rgb="FF92D05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alignment vertical="center"/>
    </xf>
  </cellStyleXfs>
  <cellXfs count="73">
    <xf numFmtId="0" fontId="0" fillId="0" borderId="0" xfId="0">
      <alignment vertical="center"/>
    </xf>
    <xf numFmtId="0" fontId="2" fillId="0" borderId="0" xfId="0" applyFont="1" applyAlignment="1"/>
    <xf numFmtId="0" fontId="0" fillId="0" borderId="0" xfId="0" applyAlignment="1"/>
    <xf numFmtId="0" fontId="0" fillId="2" borderId="0" xfId="0" applyFill="1" applyAlignment="1"/>
    <xf numFmtId="0" fontId="0" fillId="0" borderId="0" xfId="0" applyFill="1" applyAlignment="1"/>
    <xf numFmtId="0" fontId="0" fillId="0" borderId="0" xfId="0" applyAlignment="1">
      <alignment horizontal="center"/>
    </xf>
    <xf numFmtId="0" fontId="2" fillId="0" borderId="0" xfId="0" applyFont="1" applyFill="1" applyAlignment="1"/>
    <xf numFmtId="0" fontId="0" fillId="0" borderId="0" xfId="0" applyFill="1" applyAlignment="1">
      <alignment horizontal="center"/>
    </xf>
    <xf numFmtId="0" fontId="0" fillId="0" borderId="0" xfId="0" applyAlignment="1">
      <alignment horizontal="center" vertical="center"/>
    </xf>
    <xf numFmtId="0" fontId="2" fillId="0" borderId="0" xfId="0" applyFont="1" applyBorder="1" applyAlignment="1"/>
    <xf numFmtId="0" fontId="0" fillId="0" borderId="0" xfId="0" applyFill="1" applyBorder="1" applyAlignment="1"/>
    <xf numFmtId="0" fontId="4" fillId="0" borderId="0" xfId="0" applyFont="1" applyFill="1" applyBorder="1" applyAlignment="1">
      <alignment vertical="center" wrapText="1"/>
    </xf>
    <xf numFmtId="0" fontId="0" fillId="3" borderId="0" xfId="0" applyFill="1" applyBorder="1" applyAlignment="1">
      <alignment horizontal="center"/>
    </xf>
    <xf numFmtId="0" fontId="0" fillId="4" borderId="0" xfId="0" applyFill="1" applyAlignment="1"/>
    <xf numFmtId="0" fontId="6" fillId="0" borderId="0" xfId="0" applyFont="1" applyFill="1" applyAlignment="1"/>
    <xf numFmtId="0" fontId="0" fillId="4" borderId="0" xfId="0" applyFill="1">
      <alignment vertical="center"/>
    </xf>
    <xf numFmtId="0" fontId="0" fillId="7" borderId="0" xfId="0" applyFill="1">
      <alignment vertical="center"/>
    </xf>
    <xf numFmtId="0" fontId="7" fillId="4" borderId="0" xfId="0" applyFont="1" applyFill="1" applyAlignment="1"/>
    <xf numFmtId="0" fontId="0" fillId="8" borderId="0" xfId="0" applyFill="1">
      <alignment vertical="center"/>
    </xf>
    <xf numFmtId="0" fontId="0" fillId="0" borderId="0" xfId="0" applyFill="1">
      <alignment vertical="center"/>
    </xf>
    <xf numFmtId="0" fontId="8" fillId="0" borderId="0" xfId="0" applyFont="1" applyFill="1" applyAlignment="1"/>
    <xf numFmtId="176" fontId="0" fillId="0" borderId="0" xfId="0" applyNumberFormat="1" applyAlignment="1">
      <alignment horizontal="center" vertical="center"/>
    </xf>
    <xf numFmtId="0" fontId="9" fillId="0" borderId="0" xfId="0" applyFont="1">
      <alignment vertical="center"/>
    </xf>
    <xf numFmtId="0" fontId="0" fillId="6" borderId="0" xfId="0" applyFill="1">
      <alignment vertical="center"/>
    </xf>
    <xf numFmtId="0" fontId="0" fillId="9" borderId="0" xfId="0" applyFill="1" applyAlignment="1"/>
    <xf numFmtId="0" fontId="0" fillId="10" borderId="0" xfId="0" applyFill="1" applyAlignment="1"/>
    <xf numFmtId="0" fontId="0" fillId="11" borderId="0" xfId="0" applyFill="1" applyAlignment="1"/>
    <xf numFmtId="0" fontId="0" fillId="12" borderId="0" xfId="0" applyFill="1" applyAlignment="1"/>
    <xf numFmtId="0" fontId="0" fillId="13" borderId="0" xfId="0" applyFill="1" applyAlignment="1"/>
    <xf numFmtId="0" fontId="0" fillId="13" borderId="0" xfId="0" applyFill="1" applyAlignment="1">
      <alignment horizontal="center"/>
    </xf>
    <xf numFmtId="0" fontId="0" fillId="0" borderId="0" xfId="0" applyBorder="1">
      <alignment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2" borderId="1" xfId="0" applyFill="1" applyBorder="1" applyAlignment="1">
      <alignment horizontal="center" vertical="center"/>
    </xf>
    <xf numFmtId="0" fontId="0" fillId="0" borderId="0" xfId="0" applyFill="1" applyBorder="1">
      <alignment vertical="center"/>
    </xf>
    <xf numFmtId="0" fontId="0" fillId="0" borderId="3" xfId="0" applyFill="1" applyBorder="1" applyAlignment="1">
      <alignment horizontal="center" vertical="center"/>
    </xf>
    <xf numFmtId="0" fontId="0" fillId="2" borderId="4" xfId="0" applyFill="1"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5" xfId="0" applyFill="1" applyBorder="1">
      <alignment vertical="center"/>
    </xf>
    <xf numFmtId="0" fontId="0" fillId="0" borderId="6" xfId="0" applyBorder="1">
      <alignment vertical="center"/>
    </xf>
    <xf numFmtId="176" fontId="0" fillId="0" borderId="0" xfId="0" applyNumberFormat="1" applyFill="1" applyAlignment="1"/>
    <xf numFmtId="0" fontId="8" fillId="6" borderId="0" xfId="0" applyFont="1" applyFill="1" applyAlignment="1"/>
    <xf numFmtId="0" fontId="0" fillId="5" borderId="0" xfId="0" applyFill="1">
      <alignment vertical="center"/>
    </xf>
    <xf numFmtId="0" fontId="0" fillId="14" borderId="0" xfId="0" applyFill="1">
      <alignment vertical="center"/>
    </xf>
    <xf numFmtId="0" fontId="0" fillId="15" borderId="0" xfId="0" applyFill="1">
      <alignment vertical="center"/>
    </xf>
    <xf numFmtId="0" fontId="0" fillId="16" borderId="0" xfId="0" applyFill="1" applyBorder="1" applyAlignment="1"/>
    <xf numFmtId="0" fontId="4" fillId="16" borderId="0" xfId="0" applyFont="1" applyFill="1" applyBorder="1" applyAlignment="1">
      <alignment vertical="center" wrapText="1"/>
    </xf>
    <xf numFmtId="0" fontId="0" fillId="16" borderId="0" xfId="0" applyFill="1" applyAlignment="1"/>
    <xf numFmtId="0" fontId="2" fillId="0" borderId="0" xfId="0" applyFont="1" applyFill="1" applyAlignment="1">
      <alignment horizontal="center"/>
    </xf>
    <xf numFmtId="0" fontId="0" fillId="17" borderId="0" xfId="0" applyFill="1" applyBorder="1" applyAlignment="1">
      <alignment horizontal="center"/>
    </xf>
    <xf numFmtId="0" fontId="0" fillId="17" borderId="0" xfId="0" applyFill="1" applyBorder="1" applyAlignment="1"/>
    <xf numFmtId="0" fontId="4" fillId="17" borderId="0" xfId="0" applyFont="1" applyFill="1" applyBorder="1" applyAlignment="1">
      <alignment vertical="center" wrapText="1"/>
    </xf>
    <xf numFmtId="0" fontId="0" fillId="17" borderId="0" xfId="0" applyFill="1" applyAlignment="1"/>
    <xf numFmtId="0" fontId="5" fillId="17" borderId="0" xfId="0" applyFont="1" applyFill="1" applyBorder="1" applyAlignment="1">
      <alignment vertical="center" wrapText="1"/>
    </xf>
    <xf numFmtId="0" fontId="10" fillId="0" borderId="0" xfId="0" applyFont="1" applyAlignment="1">
      <alignment horizontal="justify" vertical="center"/>
    </xf>
    <xf numFmtId="0" fontId="0" fillId="0" borderId="0" xfId="0" applyAlignment="1">
      <alignment horizontal="left" readingOrder="1"/>
    </xf>
    <xf numFmtId="0" fontId="6" fillId="0" borderId="0" xfId="0" applyFont="1" applyAlignment="1"/>
    <xf numFmtId="0" fontId="6" fillId="0" borderId="0" xfId="0" applyFont="1" applyBorder="1" applyAlignment="1"/>
    <xf numFmtId="0" fontId="0" fillId="0" borderId="0" xfId="0" applyFill="1" applyBorder="1" applyAlignment="1">
      <alignment horizontal="right"/>
    </xf>
    <xf numFmtId="176" fontId="6" fillId="0" borderId="0" xfId="0" applyNumberFormat="1" applyFont="1" applyFill="1" applyAlignment="1"/>
    <xf numFmtId="176" fontId="0" fillId="0" borderId="0" xfId="0" applyNumberFormat="1">
      <alignment vertical="center"/>
    </xf>
    <xf numFmtId="0" fontId="4" fillId="16" borderId="0" xfId="0" applyFont="1" applyFill="1" applyBorder="1" applyAlignment="1">
      <alignment vertical="center"/>
    </xf>
    <xf numFmtId="0" fontId="4" fillId="17" borderId="0" xfId="0" applyFont="1" applyFill="1" applyBorder="1" applyAlignment="1">
      <alignment vertical="center"/>
    </xf>
    <xf numFmtId="0" fontId="4" fillId="0" borderId="0" xfId="0" applyFont="1" applyFill="1" applyBorder="1" applyAlignment="1">
      <alignment vertical="center"/>
    </xf>
    <xf numFmtId="0" fontId="0" fillId="16" borderId="0" xfId="0" applyFill="1" applyBorder="1" applyAlignment="1">
      <alignment horizontal="center"/>
    </xf>
    <xf numFmtId="0" fontId="0" fillId="0" borderId="0" xfId="0" applyFill="1" applyAlignment="1">
      <alignment horizontal="center" vertical="center"/>
    </xf>
    <xf numFmtId="0" fontId="11" fillId="18" borderId="1" xfId="0" applyFont="1" applyFill="1" applyBorder="1">
      <alignment vertical="center"/>
    </xf>
    <xf numFmtId="0" fontId="11" fillId="0" borderId="0" xfId="0" applyFont="1">
      <alignment vertical="center"/>
    </xf>
    <xf numFmtId="0" fontId="11" fillId="0" borderId="0" xfId="0" applyFont="1" applyAlignment="1">
      <alignment horizontal="justify" vertical="center"/>
    </xf>
    <xf numFmtId="0" fontId="10" fillId="6" borderId="0" xfId="0" applyFont="1" applyFill="1" applyAlignment="1">
      <alignment horizontal="justify"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ctrlProps/ctrlProp1.xml><?xml version="1.0" encoding="utf-8"?>
<formControlPr xmlns="http://schemas.microsoft.com/office/spreadsheetml/2009/9/main" objectType="Scroll" dx="16" fmlaLink="$AE$5" horiz="1" max="100" min="1" page="0" val="4"/>
</file>

<file path=xl/ctrlProps/ctrlProp10.xml><?xml version="1.0" encoding="utf-8"?>
<formControlPr xmlns="http://schemas.microsoft.com/office/spreadsheetml/2009/9/main" objectType="Scroll" dx="16" fmlaLink="$AE$14" horiz="1" max="100" min="1" page="0" val="2"/>
</file>

<file path=xl/ctrlProps/ctrlProp100.xml><?xml version="1.0" encoding="utf-8"?>
<formControlPr xmlns="http://schemas.microsoft.com/office/spreadsheetml/2009/9/main" objectType="Scroll" dx="16" fmlaLink="$AF$38" horiz="1" max="100" min="1" page="0" val="4"/>
</file>

<file path=xl/ctrlProps/ctrlProp101.xml><?xml version="1.0" encoding="utf-8"?>
<formControlPr xmlns="http://schemas.microsoft.com/office/spreadsheetml/2009/9/main" objectType="Scroll" dx="16" fmlaLink="$AF$39" horiz="1" max="100" min="1" page="0" val="2"/>
</file>

<file path=xl/ctrlProps/ctrlProp102.xml><?xml version="1.0" encoding="utf-8"?>
<formControlPr xmlns="http://schemas.microsoft.com/office/spreadsheetml/2009/9/main" objectType="Scroll" dx="16" fmlaLink="$AF$40" horiz="1" max="100" min="1" page="0"/>
</file>

<file path=xl/ctrlProps/ctrlProp103.xml><?xml version="1.0" encoding="utf-8"?>
<formControlPr xmlns="http://schemas.microsoft.com/office/spreadsheetml/2009/9/main" objectType="Scroll" dx="16" fmlaLink="$AF$4" horiz="1" max="100" min="1" page="0" val="4"/>
</file>

<file path=xl/ctrlProps/ctrlProp104.xml><?xml version="1.0" encoding="utf-8"?>
<formControlPr xmlns="http://schemas.microsoft.com/office/spreadsheetml/2009/9/main" objectType="Scroll" dx="16" fmlaLink="$AF$5" horiz="1" max="100" min="1" page="0" val="4"/>
</file>

<file path=xl/ctrlProps/ctrlProp105.xml><?xml version="1.0" encoding="utf-8"?>
<formControlPr xmlns="http://schemas.microsoft.com/office/spreadsheetml/2009/9/main" objectType="Scroll" dx="16" fmlaLink="$AF$6" horiz="1" max="100" min="1" page="0" val="4"/>
</file>

<file path=xl/ctrlProps/ctrlProp106.xml><?xml version="1.0" encoding="utf-8"?>
<formControlPr xmlns="http://schemas.microsoft.com/office/spreadsheetml/2009/9/main" objectType="Scroll" dx="16" fmlaLink="$AF$7" horiz="1" max="100" min="1" page="0" val="4"/>
</file>

<file path=xl/ctrlProps/ctrlProp107.xml><?xml version="1.0" encoding="utf-8"?>
<formControlPr xmlns="http://schemas.microsoft.com/office/spreadsheetml/2009/9/main" objectType="Scroll" dx="16" fmlaLink="$AF$8" horiz="1" max="100" min="1" page="0" val="4"/>
</file>

<file path=xl/ctrlProps/ctrlProp108.xml><?xml version="1.0" encoding="utf-8"?>
<formControlPr xmlns="http://schemas.microsoft.com/office/spreadsheetml/2009/9/main" objectType="Scroll" dx="16" fmlaLink="$AF$9" horiz="1" max="100" min="1" page="0" val="4"/>
</file>

<file path=xl/ctrlProps/ctrlProp109.xml><?xml version="1.0" encoding="utf-8"?>
<formControlPr xmlns="http://schemas.microsoft.com/office/spreadsheetml/2009/9/main" objectType="Scroll" dx="16" fmlaLink="$AF$10" horiz="1" max="100" min="1" page="0" val="4"/>
</file>

<file path=xl/ctrlProps/ctrlProp11.xml><?xml version="1.0" encoding="utf-8"?>
<formControlPr xmlns="http://schemas.microsoft.com/office/spreadsheetml/2009/9/main" objectType="Scroll" dx="16" fmlaLink="$AE$15" horiz="1" max="100" min="1" page="0"/>
</file>

<file path=xl/ctrlProps/ctrlProp110.xml><?xml version="1.0" encoding="utf-8"?>
<formControlPr xmlns="http://schemas.microsoft.com/office/spreadsheetml/2009/9/main" objectType="Scroll" dx="16" fmlaLink="$AF$11" horiz="1" max="100" min="1" page="0" val="4"/>
</file>

<file path=xl/ctrlProps/ctrlProp111.xml><?xml version="1.0" encoding="utf-8"?>
<formControlPr xmlns="http://schemas.microsoft.com/office/spreadsheetml/2009/9/main" objectType="Scroll" dx="16" fmlaLink="$AF$12" horiz="1" max="100" min="1" page="0" val="4"/>
</file>

<file path=xl/ctrlProps/ctrlProp112.xml><?xml version="1.0" encoding="utf-8"?>
<formControlPr xmlns="http://schemas.microsoft.com/office/spreadsheetml/2009/9/main" objectType="Scroll" dx="16" fmlaLink="$AF$13" horiz="1" max="100" min="1" page="0" val="4"/>
</file>

<file path=xl/ctrlProps/ctrlProp113.xml><?xml version="1.0" encoding="utf-8"?>
<formControlPr xmlns="http://schemas.microsoft.com/office/spreadsheetml/2009/9/main" objectType="Scroll" dx="16" fmlaLink="$AF$14" horiz="1" max="100" min="1" page="0" val="4"/>
</file>

<file path=xl/ctrlProps/ctrlProp114.xml><?xml version="1.0" encoding="utf-8"?>
<formControlPr xmlns="http://schemas.microsoft.com/office/spreadsheetml/2009/9/main" objectType="Scroll" dx="16" fmlaLink="$AF$15" horiz="1" max="100" min="1" page="0" val="4"/>
</file>

<file path=xl/ctrlProps/ctrlProp115.xml><?xml version="1.0" encoding="utf-8"?>
<formControlPr xmlns="http://schemas.microsoft.com/office/spreadsheetml/2009/9/main" objectType="Scroll" dx="16" fmlaLink="$AF$16" horiz="1" max="100" min="1" page="0" val="4"/>
</file>

<file path=xl/ctrlProps/ctrlProp116.xml><?xml version="1.0" encoding="utf-8"?>
<formControlPr xmlns="http://schemas.microsoft.com/office/spreadsheetml/2009/9/main" objectType="Scroll" dx="16" fmlaLink="$AF$17" horiz="1" max="100" min="1" page="0" val="4"/>
</file>

<file path=xl/ctrlProps/ctrlProp117.xml><?xml version="1.0" encoding="utf-8"?>
<formControlPr xmlns="http://schemas.microsoft.com/office/spreadsheetml/2009/9/main" objectType="Scroll" dx="16" fmlaLink="$AF$18" horiz="1" max="100" min="1" page="0" val="4"/>
</file>

<file path=xl/ctrlProps/ctrlProp118.xml><?xml version="1.0" encoding="utf-8"?>
<formControlPr xmlns="http://schemas.microsoft.com/office/spreadsheetml/2009/9/main" objectType="Scroll" dx="16" fmlaLink="$AF$19" horiz="1" max="100" min="1" page="0" val="4"/>
</file>

<file path=xl/ctrlProps/ctrlProp119.xml><?xml version="1.0" encoding="utf-8"?>
<formControlPr xmlns="http://schemas.microsoft.com/office/spreadsheetml/2009/9/main" objectType="Scroll" dx="16" fmlaLink="$AF$20" horiz="1" max="100" min="1" page="0" val="4"/>
</file>

<file path=xl/ctrlProps/ctrlProp12.xml><?xml version="1.0" encoding="utf-8"?>
<formControlPr xmlns="http://schemas.microsoft.com/office/spreadsheetml/2009/9/main" objectType="Scroll" dx="16" fmlaLink="$AE$16" horiz="1" max="100" min="1" page="0"/>
</file>

<file path=xl/ctrlProps/ctrlProp120.xml><?xml version="1.0" encoding="utf-8"?>
<formControlPr xmlns="http://schemas.microsoft.com/office/spreadsheetml/2009/9/main" objectType="Scroll" dx="16" fmlaLink="$AF$22" horiz="1" max="100" min="1" page="0" val="4"/>
</file>

<file path=xl/ctrlProps/ctrlProp121.xml><?xml version="1.0" encoding="utf-8"?>
<formControlPr xmlns="http://schemas.microsoft.com/office/spreadsheetml/2009/9/main" objectType="Scroll" dx="16" fmlaLink="$AF$21" horiz="1" max="100" min="1" page="0" val="4"/>
</file>

<file path=xl/ctrlProps/ctrlProp122.xml><?xml version="1.0" encoding="utf-8"?>
<formControlPr xmlns="http://schemas.microsoft.com/office/spreadsheetml/2009/9/main" objectType="Scroll" dx="16" fmlaLink="$AF$23" horiz="1" max="100" min="1" page="0" val="4"/>
</file>

<file path=xl/ctrlProps/ctrlProp123.xml><?xml version="1.0" encoding="utf-8"?>
<formControlPr xmlns="http://schemas.microsoft.com/office/spreadsheetml/2009/9/main" objectType="Scroll" dx="16" fmlaLink="$AF$24" horiz="1" max="100" min="1" page="0" val="4"/>
</file>

<file path=xl/ctrlProps/ctrlProp124.xml><?xml version="1.0" encoding="utf-8"?>
<formControlPr xmlns="http://schemas.microsoft.com/office/spreadsheetml/2009/9/main" objectType="Scroll" dx="16" fmlaLink="$AF$25" horiz="1" max="100" min="1" page="0" val="4"/>
</file>

<file path=xl/ctrlProps/ctrlProp125.xml><?xml version="1.0" encoding="utf-8"?>
<formControlPr xmlns="http://schemas.microsoft.com/office/spreadsheetml/2009/9/main" objectType="Scroll" dx="16" fmlaLink="$AF$26" horiz="1" max="100" min="1" page="0" val="4"/>
</file>

<file path=xl/ctrlProps/ctrlProp126.xml><?xml version="1.0" encoding="utf-8"?>
<formControlPr xmlns="http://schemas.microsoft.com/office/spreadsheetml/2009/9/main" objectType="Scroll" dx="16" fmlaLink="$AF$27" horiz="1" max="100" min="1" page="0" val="4"/>
</file>

<file path=xl/ctrlProps/ctrlProp127.xml><?xml version="1.0" encoding="utf-8"?>
<formControlPr xmlns="http://schemas.microsoft.com/office/spreadsheetml/2009/9/main" objectType="Scroll" dx="16" fmlaLink="$AF$28" horiz="1" max="100" min="1" page="0" val="4"/>
</file>

<file path=xl/ctrlProps/ctrlProp128.xml><?xml version="1.0" encoding="utf-8"?>
<formControlPr xmlns="http://schemas.microsoft.com/office/spreadsheetml/2009/9/main" objectType="Scroll" dx="16" fmlaLink="$AF$29" horiz="1" max="100" min="1" page="0" val="4"/>
</file>

<file path=xl/ctrlProps/ctrlProp129.xml><?xml version="1.0" encoding="utf-8"?>
<formControlPr xmlns="http://schemas.microsoft.com/office/spreadsheetml/2009/9/main" objectType="Scroll" dx="16" fmlaLink="$AF$30" horiz="1" max="100" min="1" page="0" val="4"/>
</file>

<file path=xl/ctrlProps/ctrlProp13.xml><?xml version="1.0" encoding="utf-8"?>
<formControlPr xmlns="http://schemas.microsoft.com/office/spreadsheetml/2009/9/main" objectType="Scroll" dx="16" fmlaLink="$AE$17" horiz="1" max="100" min="1" page="0" val="2"/>
</file>

<file path=xl/ctrlProps/ctrlProp130.xml><?xml version="1.0" encoding="utf-8"?>
<formControlPr xmlns="http://schemas.microsoft.com/office/spreadsheetml/2009/9/main" objectType="Scroll" dx="16" fmlaLink="$AF$31" horiz="1" max="100" min="1" page="0" val="4"/>
</file>

<file path=xl/ctrlProps/ctrlProp131.xml><?xml version="1.0" encoding="utf-8"?>
<formControlPr xmlns="http://schemas.microsoft.com/office/spreadsheetml/2009/9/main" objectType="Scroll" dx="16" fmlaLink="$AF$32" horiz="1" max="100" min="1" page="0" val="2"/>
</file>

<file path=xl/ctrlProps/ctrlProp132.xml><?xml version="1.0" encoding="utf-8"?>
<formControlPr xmlns="http://schemas.microsoft.com/office/spreadsheetml/2009/9/main" objectType="Scroll" dx="16" fmlaLink="$AF$33" horiz="1" max="100" min="1" page="0" val="2"/>
</file>

<file path=xl/ctrlProps/ctrlProp133.xml><?xml version="1.0" encoding="utf-8"?>
<formControlPr xmlns="http://schemas.microsoft.com/office/spreadsheetml/2009/9/main" objectType="Scroll" dx="16" fmlaLink="$AF$34" horiz="1" max="100" min="1" page="0" val="2"/>
</file>

<file path=xl/ctrlProps/ctrlProp134.xml><?xml version="1.0" encoding="utf-8"?>
<formControlPr xmlns="http://schemas.microsoft.com/office/spreadsheetml/2009/9/main" objectType="Scroll" dx="16" fmlaLink="$AF$35" horiz="1" max="100" min="1" page="0" val="2"/>
</file>

<file path=xl/ctrlProps/ctrlProp135.xml><?xml version="1.0" encoding="utf-8"?>
<formControlPr xmlns="http://schemas.microsoft.com/office/spreadsheetml/2009/9/main" objectType="Scroll" dx="16" fmlaLink="$AF$36" horiz="1" max="100" min="1" page="0" val="2"/>
</file>

<file path=xl/ctrlProps/ctrlProp136.xml><?xml version="1.0" encoding="utf-8"?>
<formControlPr xmlns="http://schemas.microsoft.com/office/spreadsheetml/2009/9/main" objectType="Scroll" dx="16" fmlaLink="$AF$38" horiz="1" max="100" min="1" page="0" val="4"/>
</file>

<file path=xl/ctrlProps/ctrlProp137.xml><?xml version="1.0" encoding="utf-8"?>
<formControlPr xmlns="http://schemas.microsoft.com/office/spreadsheetml/2009/9/main" objectType="Scroll" dx="16" fmlaLink="$AF$37" horiz="1" max="100" min="1" page="0" val="4"/>
</file>

<file path=xl/ctrlProps/ctrlProp138.xml><?xml version="1.0" encoding="utf-8"?>
<formControlPr xmlns="http://schemas.microsoft.com/office/spreadsheetml/2009/9/main" objectType="Scroll" dx="16" fmlaLink="$AF$39" horiz="1" max="100" min="1" page="0" val="4"/>
</file>

<file path=xl/ctrlProps/ctrlProp139.xml><?xml version="1.0" encoding="utf-8"?>
<formControlPr xmlns="http://schemas.microsoft.com/office/spreadsheetml/2009/9/main" objectType="Scroll" dx="16" fmlaLink="$AF$40" horiz="1" max="100" min="1" page="0" val="4"/>
</file>

<file path=xl/ctrlProps/ctrlProp14.xml><?xml version="1.0" encoding="utf-8"?>
<formControlPr xmlns="http://schemas.microsoft.com/office/spreadsheetml/2009/9/main" objectType="Scroll" dx="16" fmlaLink="$AE$18" horiz="1" max="100" min="1" page="0" val="2"/>
</file>

<file path=xl/ctrlProps/ctrlProp140.xml><?xml version="1.0" encoding="utf-8"?>
<formControlPr xmlns="http://schemas.microsoft.com/office/spreadsheetml/2009/9/main" objectType="Scroll" dx="16" fmlaLink="$AF$41" horiz="1" max="100" min="1" page="0" val="4"/>
</file>

<file path=xl/ctrlProps/ctrlProp141.xml><?xml version="1.0" encoding="utf-8"?>
<formControlPr xmlns="http://schemas.microsoft.com/office/spreadsheetml/2009/9/main" objectType="Scroll" dx="16" fmlaLink="$AF$42" horiz="1" max="100" min="1" page="0" val="4"/>
</file>

<file path=xl/ctrlProps/ctrlProp142.xml><?xml version="1.0" encoding="utf-8"?>
<formControlPr xmlns="http://schemas.microsoft.com/office/spreadsheetml/2009/9/main" objectType="Scroll" dx="16" fmlaLink="$AF$43" horiz="1" max="100" min="1" page="0" val="4"/>
</file>

<file path=xl/ctrlProps/ctrlProp143.xml><?xml version="1.0" encoding="utf-8"?>
<formControlPr xmlns="http://schemas.microsoft.com/office/spreadsheetml/2009/9/main" objectType="Scroll" dx="16" fmlaLink="$AF$44" horiz="1" max="100" min="1" page="0" val="4"/>
</file>

<file path=xl/ctrlProps/ctrlProp144.xml><?xml version="1.0" encoding="utf-8"?>
<formControlPr xmlns="http://schemas.microsoft.com/office/spreadsheetml/2009/9/main" objectType="Scroll" dx="16" fmlaLink="$AF$45" horiz="1" max="100" min="1" page="0" val="4"/>
</file>

<file path=xl/ctrlProps/ctrlProp145.xml><?xml version="1.0" encoding="utf-8"?>
<formControlPr xmlns="http://schemas.microsoft.com/office/spreadsheetml/2009/9/main" objectType="Scroll" dx="16" fmlaLink="$AF$46" horiz="1" max="100" min="1" page="0" val="4"/>
</file>

<file path=xl/ctrlProps/ctrlProp146.xml><?xml version="1.0" encoding="utf-8"?>
<formControlPr xmlns="http://schemas.microsoft.com/office/spreadsheetml/2009/9/main" objectType="Scroll" dx="16" fmlaLink="$AF$47" horiz="1" max="100" min="1" page="0" val="4"/>
</file>

<file path=xl/ctrlProps/ctrlProp147.xml><?xml version="1.0" encoding="utf-8"?>
<formControlPr xmlns="http://schemas.microsoft.com/office/spreadsheetml/2009/9/main" objectType="Scroll" dx="16" fmlaLink="$AF$48" horiz="1" max="100" min="1" page="0" val="4"/>
</file>

<file path=xl/ctrlProps/ctrlProp148.xml><?xml version="1.0" encoding="utf-8"?>
<formControlPr xmlns="http://schemas.microsoft.com/office/spreadsheetml/2009/9/main" objectType="Scroll" dx="16" fmlaLink="$AF$49" horiz="1" max="100" min="1" page="0" val="4"/>
</file>

<file path=xl/ctrlProps/ctrlProp149.xml><?xml version="1.0" encoding="utf-8"?>
<formControlPr xmlns="http://schemas.microsoft.com/office/spreadsheetml/2009/9/main" objectType="Scroll" dx="16" fmlaLink="$AF$50" horiz="1" max="100" min="1" page="0" val="4"/>
</file>

<file path=xl/ctrlProps/ctrlProp15.xml><?xml version="1.0" encoding="utf-8"?>
<formControlPr xmlns="http://schemas.microsoft.com/office/spreadsheetml/2009/9/main" objectType="Scroll" dx="16" fmlaLink="$AE$19" horiz="1" max="100" min="1" page="0" val="2"/>
</file>

<file path=xl/ctrlProps/ctrlProp150.xml><?xml version="1.0" encoding="utf-8"?>
<formControlPr xmlns="http://schemas.microsoft.com/office/spreadsheetml/2009/9/main" objectType="Scroll" dx="16" fmlaLink="$AF$51" horiz="1" max="100" min="1" page="0" val="4"/>
</file>

<file path=xl/ctrlProps/ctrlProp151.xml><?xml version="1.0" encoding="utf-8"?>
<formControlPr xmlns="http://schemas.microsoft.com/office/spreadsheetml/2009/9/main" objectType="Scroll" dx="16" fmlaLink="$AF$4" horiz="1" max="100" min="1" page="0" val="4"/>
</file>

<file path=xl/ctrlProps/ctrlProp152.xml><?xml version="1.0" encoding="utf-8"?>
<formControlPr xmlns="http://schemas.microsoft.com/office/spreadsheetml/2009/9/main" objectType="Scroll" dx="16" fmlaLink="$AF$5" horiz="1" max="100" min="1" page="0" val="4"/>
</file>

<file path=xl/ctrlProps/ctrlProp153.xml><?xml version="1.0" encoding="utf-8"?>
<formControlPr xmlns="http://schemas.microsoft.com/office/spreadsheetml/2009/9/main" objectType="Scroll" dx="16" fmlaLink="$AF$6" horiz="1" max="100" min="1" page="0" val="4"/>
</file>

<file path=xl/ctrlProps/ctrlProp154.xml><?xml version="1.0" encoding="utf-8"?>
<formControlPr xmlns="http://schemas.microsoft.com/office/spreadsheetml/2009/9/main" objectType="Scroll" dx="16" fmlaLink="$AF$8" horiz="1" max="100" min="1" page="0" val="4"/>
</file>

<file path=xl/ctrlProps/ctrlProp155.xml><?xml version="1.0" encoding="utf-8"?>
<formControlPr xmlns="http://schemas.microsoft.com/office/spreadsheetml/2009/9/main" objectType="Scroll" dx="16" fmlaLink="$AF$7" horiz="1" max="100" min="1" page="0" val="4"/>
</file>

<file path=xl/ctrlProps/ctrlProp156.xml><?xml version="1.0" encoding="utf-8"?>
<formControlPr xmlns="http://schemas.microsoft.com/office/spreadsheetml/2009/9/main" objectType="Scroll" dx="16" fmlaLink="$AF$9" horiz="1" max="100" min="1" page="0" val="4"/>
</file>

<file path=xl/ctrlProps/ctrlProp157.xml><?xml version="1.0" encoding="utf-8"?>
<formControlPr xmlns="http://schemas.microsoft.com/office/spreadsheetml/2009/9/main" objectType="Scroll" dx="16" fmlaLink="$AF$11" horiz="1" max="100" min="1" page="0" val="4"/>
</file>

<file path=xl/ctrlProps/ctrlProp158.xml><?xml version="1.0" encoding="utf-8"?>
<formControlPr xmlns="http://schemas.microsoft.com/office/spreadsheetml/2009/9/main" objectType="Scroll" dx="16" fmlaLink="$AF$10" horiz="1" max="100" min="1" page="0" val="4"/>
</file>

<file path=xl/ctrlProps/ctrlProp159.xml><?xml version="1.0" encoding="utf-8"?>
<formControlPr xmlns="http://schemas.microsoft.com/office/spreadsheetml/2009/9/main" objectType="Scroll" dx="16" fmlaLink="$AF$12" horiz="1" max="100" min="1" page="0" val="4"/>
</file>

<file path=xl/ctrlProps/ctrlProp16.xml><?xml version="1.0" encoding="utf-8"?>
<formControlPr xmlns="http://schemas.microsoft.com/office/spreadsheetml/2009/9/main" objectType="Scroll" dx="16" fmlaLink="$AE$20" horiz="1" max="100" min="1" page="0" val="2"/>
</file>

<file path=xl/ctrlProps/ctrlProp160.xml><?xml version="1.0" encoding="utf-8"?>
<formControlPr xmlns="http://schemas.microsoft.com/office/spreadsheetml/2009/9/main" objectType="Scroll" dx="16" fmlaLink="$AF$14" horiz="1" max="100" min="1" page="0" val="3"/>
</file>

<file path=xl/ctrlProps/ctrlProp161.xml><?xml version="1.0" encoding="utf-8"?>
<formControlPr xmlns="http://schemas.microsoft.com/office/spreadsheetml/2009/9/main" objectType="Scroll" dx="16" fmlaLink="$AF$13" horiz="1" max="100" min="1" page="0" val="3"/>
</file>

<file path=xl/ctrlProps/ctrlProp162.xml><?xml version="1.0" encoding="utf-8"?>
<formControlPr xmlns="http://schemas.microsoft.com/office/spreadsheetml/2009/9/main" objectType="Scroll" dx="16" fmlaLink="$AF$15" horiz="1" max="100" min="1" page="0" val="3"/>
</file>

<file path=xl/ctrlProps/ctrlProp163.xml><?xml version="1.0" encoding="utf-8"?>
<formControlPr xmlns="http://schemas.microsoft.com/office/spreadsheetml/2009/9/main" objectType="Scroll" dx="16" fmlaLink="$AF$16" horiz="1" max="100" min="1" page="0" val="8"/>
</file>

<file path=xl/ctrlProps/ctrlProp164.xml><?xml version="1.0" encoding="utf-8"?>
<formControlPr xmlns="http://schemas.microsoft.com/office/spreadsheetml/2009/9/main" objectType="Scroll" dx="16" fmlaLink="$AF$17" horiz="1" max="100" min="1" page="0" val="8"/>
</file>

<file path=xl/ctrlProps/ctrlProp165.xml><?xml version="1.0" encoding="utf-8"?>
<formControlPr xmlns="http://schemas.microsoft.com/office/spreadsheetml/2009/9/main" objectType="Scroll" dx="16" fmlaLink="$AF$18" horiz="1" max="100" min="1" page="0" val="4"/>
</file>

<file path=xl/ctrlProps/ctrlProp166.xml><?xml version="1.0" encoding="utf-8"?>
<formControlPr xmlns="http://schemas.microsoft.com/office/spreadsheetml/2009/9/main" objectType="Scroll" dx="16" fmlaLink="$AF$4" horiz="1" max="100" min="1" page="0" val="3"/>
</file>

<file path=xl/ctrlProps/ctrlProp167.xml><?xml version="1.0" encoding="utf-8"?>
<formControlPr xmlns="http://schemas.microsoft.com/office/spreadsheetml/2009/9/main" objectType="Scroll" dx="16" fmlaLink="$AF$5" horiz="1" max="100" min="1" page="0" val="3"/>
</file>

<file path=xl/ctrlProps/ctrlProp168.xml><?xml version="1.0" encoding="utf-8"?>
<formControlPr xmlns="http://schemas.microsoft.com/office/spreadsheetml/2009/9/main" objectType="Scroll" dx="16" fmlaLink="$AF$6" horiz="1" max="100" min="1" page="0" val="3"/>
</file>

<file path=xl/ctrlProps/ctrlProp169.xml><?xml version="1.0" encoding="utf-8"?>
<formControlPr xmlns="http://schemas.microsoft.com/office/spreadsheetml/2009/9/main" objectType="Scroll" dx="16" fmlaLink="$AF$7" horiz="1" max="100" min="1" page="0" val="3"/>
</file>

<file path=xl/ctrlProps/ctrlProp17.xml><?xml version="1.0" encoding="utf-8"?>
<formControlPr xmlns="http://schemas.microsoft.com/office/spreadsheetml/2009/9/main" objectType="Scroll" dx="16" fmlaLink="$AE$21" horiz="1" max="100" min="1" page="0" val="4"/>
</file>

<file path=xl/ctrlProps/ctrlProp170.xml><?xml version="1.0" encoding="utf-8"?>
<formControlPr xmlns="http://schemas.microsoft.com/office/spreadsheetml/2009/9/main" objectType="Scroll" dx="16" fmlaLink="$AF$8" horiz="1" max="100" min="1" page="0" val="3"/>
</file>

<file path=xl/ctrlProps/ctrlProp171.xml><?xml version="1.0" encoding="utf-8"?>
<formControlPr xmlns="http://schemas.microsoft.com/office/spreadsheetml/2009/9/main" objectType="Scroll" dx="16" fmlaLink="$AF$9" horiz="1" max="100" min="1" page="0" val="3"/>
</file>

<file path=xl/ctrlProps/ctrlProp172.xml><?xml version="1.0" encoding="utf-8"?>
<formControlPr xmlns="http://schemas.microsoft.com/office/spreadsheetml/2009/9/main" objectType="Scroll" dx="16" fmlaLink="$AF$10" horiz="1" max="100" min="1" page="0" val="3"/>
</file>

<file path=xl/ctrlProps/ctrlProp173.xml><?xml version="1.0" encoding="utf-8"?>
<formControlPr xmlns="http://schemas.microsoft.com/office/spreadsheetml/2009/9/main" objectType="Scroll" dx="16" fmlaLink="$AF$11" horiz="1" max="100" min="1" page="0" val="3"/>
</file>

<file path=xl/ctrlProps/ctrlProp174.xml><?xml version="1.0" encoding="utf-8"?>
<formControlPr xmlns="http://schemas.microsoft.com/office/spreadsheetml/2009/9/main" objectType="Scroll" dx="16" fmlaLink="$AF$12" horiz="1" max="100" min="1" page="0" val="3"/>
</file>

<file path=xl/ctrlProps/ctrlProp175.xml><?xml version="1.0" encoding="utf-8"?>
<formControlPr xmlns="http://schemas.microsoft.com/office/spreadsheetml/2009/9/main" objectType="Scroll" dx="16" fmlaLink="$AF$13" horiz="1" max="100" min="1" page="0" val="3"/>
</file>

<file path=xl/ctrlProps/ctrlProp176.xml><?xml version="1.0" encoding="utf-8"?>
<formControlPr xmlns="http://schemas.microsoft.com/office/spreadsheetml/2009/9/main" objectType="Scroll" dx="16" fmlaLink="$AF$14" horiz="1" max="100" min="1" page="0" val="3"/>
</file>

<file path=xl/ctrlProps/ctrlProp177.xml><?xml version="1.0" encoding="utf-8"?>
<formControlPr xmlns="http://schemas.microsoft.com/office/spreadsheetml/2009/9/main" objectType="Scroll" dx="16" fmlaLink="$AF$15" horiz="1" max="100" min="1" page="0" val="3"/>
</file>

<file path=xl/ctrlProps/ctrlProp178.xml><?xml version="1.0" encoding="utf-8"?>
<formControlPr xmlns="http://schemas.microsoft.com/office/spreadsheetml/2009/9/main" objectType="Scroll" dx="16" fmlaLink="$AF$16" horiz="1" max="100" min="1" page="0" val="3"/>
</file>

<file path=xl/ctrlProps/ctrlProp179.xml><?xml version="1.0" encoding="utf-8"?>
<formControlPr xmlns="http://schemas.microsoft.com/office/spreadsheetml/2009/9/main" objectType="Scroll" dx="16" fmlaLink="$AF$17" horiz="1" max="100" min="1" page="0" val="3"/>
</file>

<file path=xl/ctrlProps/ctrlProp18.xml><?xml version="1.0" encoding="utf-8"?>
<formControlPr xmlns="http://schemas.microsoft.com/office/spreadsheetml/2009/9/main" objectType="Scroll" dx="16" fmlaLink="$AE$22" horiz="1" max="100" min="1" page="0" val="4"/>
</file>

<file path=xl/ctrlProps/ctrlProp180.xml><?xml version="1.0" encoding="utf-8"?>
<formControlPr xmlns="http://schemas.microsoft.com/office/spreadsheetml/2009/9/main" objectType="Scroll" dx="16" fmlaLink="$AF$18" horiz="1" max="100" min="1" page="0" val="3"/>
</file>

<file path=xl/ctrlProps/ctrlProp181.xml><?xml version="1.0" encoding="utf-8"?>
<formControlPr xmlns="http://schemas.microsoft.com/office/spreadsheetml/2009/9/main" objectType="Scroll" dx="16" fmlaLink="$AF$19" horiz="1" max="100" min="1" page="0" val="3"/>
</file>

<file path=xl/ctrlProps/ctrlProp182.xml><?xml version="1.0" encoding="utf-8"?>
<formControlPr xmlns="http://schemas.microsoft.com/office/spreadsheetml/2009/9/main" objectType="Scroll" dx="16" fmlaLink="$AF$20" horiz="1" max="100" min="1" page="0" val="3"/>
</file>

<file path=xl/ctrlProps/ctrlProp183.xml><?xml version="1.0" encoding="utf-8"?>
<formControlPr xmlns="http://schemas.microsoft.com/office/spreadsheetml/2009/9/main" objectType="Scroll" dx="16" fmlaLink="$AF$21" horiz="1" max="100" min="1" page="0" val="3"/>
</file>

<file path=xl/ctrlProps/ctrlProp184.xml><?xml version="1.0" encoding="utf-8"?>
<formControlPr xmlns="http://schemas.microsoft.com/office/spreadsheetml/2009/9/main" objectType="Scroll" dx="16" fmlaLink="$AF$22" horiz="1" max="100" min="1" page="0" val="3"/>
</file>

<file path=xl/ctrlProps/ctrlProp185.xml><?xml version="1.0" encoding="utf-8"?>
<formControlPr xmlns="http://schemas.microsoft.com/office/spreadsheetml/2009/9/main" objectType="Scroll" dx="16" fmlaLink="$AF$23" horiz="1" max="100" min="1" page="0" val="3"/>
</file>

<file path=xl/ctrlProps/ctrlProp186.xml><?xml version="1.0" encoding="utf-8"?>
<formControlPr xmlns="http://schemas.microsoft.com/office/spreadsheetml/2009/9/main" objectType="Scroll" dx="16" fmlaLink="$AF$24" horiz="1" max="100" min="1" page="0" val="3"/>
</file>

<file path=xl/ctrlProps/ctrlProp187.xml><?xml version="1.0" encoding="utf-8"?>
<formControlPr xmlns="http://schemas.microsoft.com/office/spreadsheetml/2009/9/main" objectType="Scroll" dx="16" fmlaLink="$AF$25" horiz="1" max="100" min="1" page="0" val="3"/>
</file>

<file path=xl/ctrlProps/ctrlProp188.xml><?xml version="1.0" encoding="utf-8"?>
<formControlPr xmlns="http://schemas.microsoft.com/office/spreadsheetml/2009/9/main" objectType="Scroll" dx="16" fmlaLink="$AF$26" horiz="1" max="100" min="1" page="0" val="3"/>
</file>

<file path=xl/ctrlProps/ctrlProp189.xml><?xml version="1.0" encoding="utf-8"?>
<formControlPr xmlns="http://schemas.microsoft.com/office/spreadsheetml/2009/9/main" objectType="Scroll" dx="16" fmlaLink="$AF$27" horiz="1" max="100" min="1" page="0" val="3"/>
</file>

<file path=xl/ctrlProps/ctrlProp19.xml><?xml version="1.0" encoding="utf-8"?>
<formControlPr xmlns="http://schemas.microsoft.com/office/spreadsheetml/2009/9/main" objectType="Scroll" dx="16" fmlaLink="$AE$23" horiz="1" max="100" min="1" page="0" val="6"/>
</file>

<file path=xl/ctrlProps/ctrlProp190.xml><?xml version="1.0" encoding="utf-8"?>
<formControlPr xmlns="http://schemas.microsoft.com/office/spreadsheetml/2009/9/main" objectType="Scroll" dx="16" fmlaLink="$AF$28" horiz="1" max="100" min="1" page="0" val="3"/>
</file>

<file path=xl/ctrlProps/ctrlProp191.xml><?xml version="1.0" encoding="utf-8"?>
<formControlPr xmlns="http://schemas.microsoft.com/office/spreadsheetml/2009/9/main" objectType="Scroll" dx="16" fmlaLink="$AF$29" horiz="1" max="100" min="1" page="0" val="3"/>
</file>

<file path=xl/ctrlProps/ctrlProp192.xml><?xml version="1.0" encoding="utf-8"?>
<formControlPr xmlns="http://schemas.microsoft.com/office/spreadsheetml/2009/9/main" objectType="Scroll" dx="16" fmlaLink="$AF$30" horiz="1" max="100" min="1" page="0" val="3"/>
</file>

<file path=xl/ctrlProps/ctrlProp193.xml><?xml version="1.0" encoding="utf-8"?>
<formControlPr xmlns="http://schemas.microsoft.com/office/spreadsheetml/2009/9/main" objectType="Scroll" dx="16" fmlaLink="$AF$32" horiz="1" max="100" min="1" page="0" val="3"/>
</file>

<file path=xl/ctrlProps/ctrlProp194.xml><?xml version="1.0" encoding="utf-8"?>
<formControlPr xmlns="http://schemas.microsoft.com/office/spreadsheetml/2009/9/main" objectType="Scroll" dx="16" fmlaLink="$AF$31" horiz="1" max="100" min="1" page="0" val="3"/>
</file>

<file path=xl/ctrlProps/ctrlProp195.xml><?xml version="1.0" encoding="utf-8"?>
<formControlPr xmlns="http://schemas.microsoft.com/office/spreadsheetml/2009/9/main" objectType="Scroll" dx="16" fmlaLink="$AF$33" horiz="1" max="100" min="1" page="0" val="3"/>
</file>

<file path=xl/ctrlProps/ctrlProp196.xml><?xml version="1.0" encoding="utf-8"?>
<formControlPr xmlns="http://schemas.microsoft.com/office/spreadsheetml/2009/9/main" objectType="Scroll" dx="16" fmlaLink="$AF$34" horiz="1" max="100" min="1" page="0" val="3"/>
</file>

<file path=xl/ctrlProps/ctrlProp197.xml><?xml version="1.0" encoding="utf-8"?>
<formControlPr xmlns="http://schemas.microsoft.com/office/spreadsheetml/2009/9/main" objectType="Scroll" dx="16" fmlaLink="$AF$35" horiz="1" max="100" min="1" page="0" val="3"/>
</file>

<file path=xl/ctrlProps/ctrlProp198.xml><?xml version="1.0" encoding="utf-8"?>
<formControlPr xmlns="http://schemas.microsoft.com/office/spreadsheetml/2009/9/main" objectType="Scroll" dx="16" fmlaLink="$AF$36" horiz="1" max="100" min="1" page="0" val="3"/>
</file>

<file path=xl/ctrlProps/ctrlProp199.xml><?xml version="1.0" encoding="utf-8"?>
<formControlPr xmlns="http://schemas.microsoft.com/office/spreadsheetml/2009/9/main" objectType="Scroll" dx="16" fmlaLink="$AF$37" horiz="1" max="100" min="1" page="0" val="3"/>
</file>

<file path=xl/ctrlProps/ctrlProp2.xml><?xml version="1.0" encoding="utf-8"?>
<formControlPr xmlns="http://schemas.microsoft.com/office/spreadsheetml/2009/9/main" objectType="Scroll" dx="16" fmlaLink="$AE$6" horiz="1" max="100" min="1" page="0" val="4"/>
</file>

<file path=xl/ctrlProps/ctrlProp20.xml><?xml version="1.0" encoding="utf-8"?>
<formControlPr xmlns="http://schemas.microsoft.com/office/spreadsheetml/2009/9/main" objectType="Scroll" dx="16" fmlaLink="$AE$24" horiz="1" max="100" min="1" page="0" val="4"/>
</file>

<file path=xl/ctrlProps/ctrlProp200.xml><?xml version="1.0" encoding="utf-8"?>
<formControlPr xmlns="http://schemas.microsoft.com/office/spreadsheetml/2009/9/main" objectType="Scroll" dx="16" fmlaLink="$AF$38" horiz="1" max="100" min="1" page="0" val="3"/>
</file>

<file path=xl/ctrlProps/ctrlProp201.xml><?xml version="1.0" encoding="utf-8"?>
<formControlPr xmlns="http://schemas.microsoft.com/office/spreadsheetml/2009/9/main" objectType="Scroll" dx="16" fmlaLink="$AF$40" horiz="1" max="100" min="1" page="0" val="3"/>
</file>

<file path=xl/ctrlProps/ctrlProp202.xml><?xml version="1.0" encoding="utf-8"?>
<formControlPr xmlns="http://schemas.microsoft.com/office/spreadsheetml/2009/9/main" objectType="Scroll" dx="16" fmlaLink="$AF$39" horiz="1" max="100" min="1" page="0" val="3"/>
</file>

<file path=xl/ctrlProps/ctrlProp203.xml><?xml version="1.0" encoding="utf-8"?>
<formControlPr xmlns="http://schemas.microsoft.com/office/spreadsheetml/2009/9/main" objectType="Scroll" dx="16" fmlaLink="$AF$41" horiz="1" max="100" min="1" page="0" val="3"/>
</file>

<file path=xl/ctrlProps/ctrlProp204.xml><?xml version="1.0" encoding="utf-8"?>
<formControlPr xmlns="http://schemas.microsoft.com/office/spreadsheetml/2009/9/main" objectType="Scroll" dx="16" fmlaLink="$AF$42" horiz="1" max="100" min="1" page="0" val="3"/>
</file>

<file path=xl/ctrlProps/ctrlProp205.xml><?xml version="1.0" encoding="utf-8"?>
<formControlPr xmlns="http://schemas.microsoft.com/office/spreadsheetml/2009/9/main" objectType="Scroll" dx="16" fmlaLink="$AF$43" horiz="1" max="100" min="1" page="0" val="3"/>
</file>

<file path=xl/ctrlProps/ctrlProp206.xml><?xml version="1.0" encoding="utf-8"?>
<formControlPr xmlns="http://schemas.microsoft.com/office/spreadsheetml/2009/9/main" objectType="Scroll" dx="16" fmlaLink="$AF$44" horiz="1" max="100" min="1" page="0" val="3"/>
</file>

<file path=xl/ctrlProps/ctrlProp207.xml><?xml version="1.0" encoding="utf-8"?>
<formControlPr xmlns="http://schemas.microsoft.com/office/spreadsheetml/2009/9/main" objectType="Scroll" dx="16" fmlaLink="$AF$45" horiz="1" max="100" min="1" page="0" val="3"/>
</file>

<file path=xl/ctrlProps/ctrlProp208.xml><?xml version="1.0" encoding="utf-8"?>
<formControlPr xmlns="http://schemas.microsoft.com/office/spreadsheetml/2009/9/main" objectType="Scroll" dx="16" fmlaLink="$AF$46" horiz="1" max="100" min="1" page="0" val="3"/>
</file>

<file path=xl/ctrlProps/ctrlProp209.xml><?xml version="1.0" encoding="utf-8"?>
<formControlPr xmlns="http://schemas.microsoft.com/office/spreadsheetml/2009/9/main" objectType="Scroll" dx="16" fmlaLink="$AF$47" horiz="1" max="100" min="1" page="0" val="3"/>
</file>

<file path=xl/ctrlProps/ctrlProp21.xml><?xml version="1.0" encoding="utf-8"?>
<formControlPr xmlns="http://schemas.microsoft.com/office/spreadsheetml/2009/9/main" objectType="Scroll" dx="16" fmlaLink="$AE$25" horiz="1" max="100" min="1" page="0" val="5"/>
</file>

<file path=xl/ctrlProps/ctrlProp210.xml><?xml version="1.0" encoding="utf-8"?>
<formControlPr xmlns="http://schemas.microsoft.com/office/spreadsheetml/2009/9/main" objectType="Scroll" dx="16" fmlaLink="$AF$48" horiz="1" max="100" min="1" page="0" val="3"/>
</file>

<file path=xl/ctrlProps/ctrlProp211.xml><?xml version="1.0" encoding="utf-8"?>
<formControlPr xmlns="http://schemas.microsoft.com/office/spreadsheetml/2009/9/main" objectType="Scroll" dx="16" fmlaLink="$AF$49" horiz="1" max="100" min="1" page="0" val="3"/>
</file>

<file path=xl/ctrlProps/ctrlProp212.xml><?xml version="1.0" encoding="utf-8"?>
<formControlPr xmlns="http://schemas.microsoft.com/office/spreadsheetml/2009/9/main" objectType="Scroll" dx="16" fmlaLink="$AF$50" horiz="1" max="100" min="1" page="0" val="3"/>
</file>

<file path=xl/ctrlProps/ctrlProp213.xml><?xml version="1.0" encoding="utf-8"?>
<formControlPr xmlns="http://schemas.microsoft.com/office/spreadsheetml/2009/9/main" objectType="Scroll" dx="16" fmlaLink="$AF$51" horiz="1" max="100" min="1" page="0" val="3"/>
</file>

<file path=xl/ctrlProps/ctrlProp214.xml><?xml version="1.0" encoding="utf-8"?>
<formControlPr xmlns="http://schemas.microsoft.com/office/spreadsheetml/2009/9/main" objectType="Scroll" dx="16" fmlaLink="$AF$52" horiz="1" max="100" min="1" page="0" val="3"/>
</file>

<file path=xl/ctrlProps/ctrlProp215.xml><?xml version="1.0" encoding="utf-8"?>
<formControlPr xmlns="http://schemas.microsoft.com/office/spreadsheetml/2009/9/main" objectType="Scroll" dx="16" fmlaLink="$AF$53" horiz="1" max="100" min="1" page="0" val="3"/>
</file>

<file path=xl/ctrlProps/ctrlProp216.xml><?xml version="1.0" encoding="utf-8"?>
<formControlPr xmlns="http://schemas.microsoft.com/office/spreadsheetml/2009/9/main" objectType="Scroll" dx="16" fmlaLink="$AF$54" horiz="1" max="100" min="1" page="0" val="3"/>
</file>

<file path=xl/ctrlProps/ctrlProp217.xml><?xml version="1.0" encoding="utf-8"?>
<formControlPr xmlns="http://schemas.microsoft.com/office/spreadsheetml/2009/9/main" objectType="Scroll" dx="16" fmlaLink="$AF$55" horiz="1" max="100" min="1" page="0" val="3"/>
</file>

<file path=xl/ctrlProps/ctrlProp218.xml><?xml version="1.0" encoding="utf-8"?>
<formControlPr xmlns="http://schemas.microsoft.com/office/spreadsheetml/2009/9/main" objectType="Scroll" dx="16" fmlaLink="$AF$56" horiz="1" max="100" min="1" page="0" val="3"/>
</file>

<file path=xl/ctrlProps/ctrlProp219.xml><?xml version="1.0" encoding="utf-8"?>
<formControlPr xmlns="http://schemas.microsoft.com/office/spreadsheetml/2009/9/main" objectType="Scroll" dx="16" fmlaLink="$AF$57" horiz="1" max="100" min="1" page="0" val="3"/>
</file>

<file path=xl/ctrlProps/ctrlProp22.xml><?xml version="1.0" encoding="utf-8"?>
<formControlPr xmlns="http://schemas.microsoft.com/office/spreadsheetml/2009/9/main" objectType="Scroll" dx="16" fmlaLink="$AE$26" horiz="1" max="100" min="1" page="0" val="3"/>
</file>

<file path=xl/ctrlProps/ctrlProp220.xml><?xml version="1.0" encoding="utf-8"?>
<formControlPr xmlns="http://schemas.microsoft.com/office/spreadsheetml/2009/9/main" objectType="Scroll" dx="16" fmlaLink="$AF$58" horiz="1" max="100" min="1" page="0" val="3"/>
</file>

<file path=xl/ctrlProps/ctrlProp221.xml><?xml version="1.0" encoding="utf-8"?>
<formControlPr xmlns="http://schemas.microsoft.com/office/spreadsheetml/2009/9/main" objectType="Scroll" dx="16" fmlaLink="$AF$59" horiz="1" max="100" min="1" page="0" val="3"/>
</file>

<file path=xl/ctrlProps/ctrlProp222.xml><?xml version="1.0" encoding="utf-8"?>
<formControlPr xmlns="http://schemas.microsoft.com/office/spreadsheetml/2009/9/main" objectType="Scroll" dx="16" fmlaLink="$AF$60" horiz="1" max="100" min="1" page="0" val="3"/>
</file>

<file path=xl/ctrlProps/ctrlProp223.xml><?xml version="1.0" encoding="utf-8"?>
<formControlPr xmlns="http://schemas.microsoft.com/office/spreadsheetml/2009/9/main" objectType="Scroll" dx="16" fmlaLink="$AF$61" horiz="1" max="100" min="1" page="0" val="3"/>
</file>

<file path=xl/ctrlProps/ctrlProp224.xml><?xml version="1.0" encoding="utf-8"?>
<formControlPr xmlns="http://schemas.microsoft.com/office/spreadsheetml/2009/9/main" objectType="Scroll" dx="16" fmlaLink="$AF$62" horiz="1" max="100" min="1" page="0" val="3"/>
</file>

<file path=xl/ctrlProps/ctrlProp225.xml><?xml version="1.0" encoding="utf-8"?>
<formControlPr xmlns="http://schemas.microsoft.com/office/spreadsheetml/2009/9/main" objectType="Scroll" dx="16" fmlaLink="$AF$63" horiz="1" max="100" min="1" page="0" val="3"/>
</file>

<file path=xl/ctrlProps/ctrlProp226.xml><?xml version="1.0" encoding="utf-8"?>
<formControlPr xmlns="http://schemas.microsoft.com/office/spreadsheetml/2009/9/main" objectType="Scroll" dx="16" fmlaLink="$AF$64" horiz="1" max="100" min="1" page="0" val="3"/>
</file>

<file path=xl/ctrlProps/ctrlProp227.xml><?xml version="1.0" encoding="utf-8"?>
<formControlPr xmlns="http://schemas.microsoft.com/office/spreadsheetml/2009/9/main" objectType="Scroll" dx="16" fmlaLink="$AF$65" horiz="1" max="100" min="1" page="0" val="3"/>
</file>

<file path=xl/ctrlProps/ctrlProp228.xml><?xml version="1.0" encoding="utf-8"?>
<formControlPr xmlns="http://schemas.microsoft.com/office/spreadsheetml/2009/9/main" objectType="Scroll" dx="16" fmlaLink="$AF$66" horiz="1" max="100" min="1" page="0" val="3"/>
</file>

<file path=xl/ctrlProps/ctrlProp229.xml><?xml version="1.0" encoding="utf-8"?>
<formControlPr xmlns="http://schemas.microsoft.com/office/spreadsheetml/2009/9/main" objectType="Scroll" dx="16" fmlaLink="$AF$67" horiz="1" max="100" min="1" page="0" val="3"/>
</file>

<file path=xl/ctrlProps/ctrlProp23.xml><?xml version="1.0" encoding="utf-8"?>
<formControlPr xmlns="http://schemas.microsoft.com/office/spreadsheetml/2009/9/main" objectType="Scroll" dx="16" fmlaLink="$AE$4" horiz="1" max="100" min="1" page="0" val="2"/>
</file>

<file path=xl/ctrlProps/ctrlProp230.xml><?xml version="1.0" encoding="utf-8"?>
<formControlPr xmlns="http://schemas.microsoft.com/office/spreadsheetml/2009/9/main" objectType="Scroll" dx="16" fmlaLink="$AF$68" horiz="1" max="100" min="1" page="0" val="3"/>
</file>

<file path=xl/ctrlProps/ctrlProp231.xml><?xml version="1.0" encoding="utf-8"?>
<formControlPr xmlns="http://schemas.microsoft.com/office/spreadsheetml/2009/9/main" objectType="Scroll" dx="16" fmlaLink="$AF$69" horiz="1" max="100" min="1" page="0" val="3"/>
</file>

<file path=xl/ctrlProps/ctrlProp232.xml><?xml version="1.0" encoding="utf-8"?>
<formControlPr xmlns="http://schemas.microsoft.com/office/spreadsheetml/2009/9/main" objectType="Scroll" dx="16" fmlaLink="$AF$70" horiz="1" max="100" min="1" page="0" val="3"/>
</file>

<file path=xl/ctrlProps/ctrlProp233.xml><?xml version="1.0" encoding="utf-8"?>
<formControlPr xmlns="http://schemas.microsoft.com/office/spreadsheetml/2009/9/main" objectType="Scroll" dx="16" fmlaLink="$AF$71" horiz="1" max="100" min="1" page="0" val="3"/>
</file>

<file path=xl/ctrlProps/ctrlProp234.xml><?xml version="1.0" encoding="utf-8"?>
<formControlPr xmlns="http://schemas.microsoft.com/office/spreadsheetml/2009/9/main" objectType="Scroll" dx="16" fmlaLink="$AF$72" horiz="1" max="100" min="1" page="0" val="3"/>
</file>

<file path=xl/ctrlProps/ctrlProp235.xml><?xml version="1.0" encoding="utf-8"?>
<formControlPr xmlns="http://schemas.microsoft.com/office/spreadsheetml/2009/9/main" objectType="Scroll" dx="16" fmlaLink="$AF$74" horiz="1" max="100" min="1" page="0" val="3"/>
</file>

<file path=xl/ctrlProps/ctrlProp236.xml><?xml version="1.0" encoding="utf-8"?>
<formControlPr xmlns="http://schemas.microsoft.com/office/spreadsheetml/2009/9/main" objectType="Scroll" dx="16" fmlaLink="$AF$73" horiz="1" max="100" min="1" page="0" val="3"/>
</file>

<file path=xl/ctrlProps/ctrlProp237.xml><?xml version="1.0" encoding="utf-8"?>
<formControlPr xmlns="http://schemas.microsoft.com/office/spreadsheetml/2009/9/main" objectType="Scroll" dx="16" fmlaLink="$AF$75" horiz="1" max="100" min="1" page="0" val="3"/>
</file>

<file path=xl/ctrlProps/ctrlProp238.xml><?xml version="1.0" encoding="utf-8"?>
<formControlPr xmlns="http://schemas.microsoft.com/office/spreadsheetml/2009/9/main" objectType="Scroll" dx="16" fmlaLink="$AF$76" horiz="1" max="100" min="1" page="0" val="3"/>
</file>

<file path=xl/ctrlProps/ctrlProp239.xml><?xml version="1.0" encoding="utf-8"?>
<formControlPr xmlns="http://schemas.microsoft.com/office/spreadsheetml/2009/9/main" objectType="Scroll" dx="16" fmlaLink="$AF$77" horiz="1" max="100" min="1" page="0" val="3"/>
</file>

<file path=xl/ctrlProps/ctrlProp24.xml><?xml version="1.0" encoding="utf-8"?>
<formControlPr xmlns="http://schemas.microsoft.com/office/spreadsheetml/2009/9/main" objectType="Scroll" dx="16" fmlaLink="$AE$5" horiz="1" max="100" min="1" page="0" val="4"/>
</file>

<file path=xl/ctrlProps/ctrlProp240.xml><?xml version="1.0" encoding="utf-8"?>
<formControlPr xmlns="http://schemas.microsoft.com/office/spreadsheetml/2009/9/main" objectType="Scroll" dx="16" fmlaLink="$AF$78" horiz="1" max="100" min="1" page="0" val="3"/>
</file>

<file path=xl/ctrlProps/ctrlProp241.xml><?xml version="1.0" encoding="utf-8"?>
<formControlPr xmlns="http://schemas.microsoft.com/office/spreadsheetml/2009/9/main" objectType="Scroll" dx="16" fmlaLink="$AF$79" horiz="1" max="100" min="1" page="0" val="3"/>
</file>

<file path=xl/ctrlProps/ctrlProp242.xml><?xml version="1.0" encoding="utf-8"?>
<formControlPr xmlns="http://schemas.microsoft.com/office/spreadsheetml/2009/9/main" objectType="Scroll" dx="16" fmlaLink="$AF$80" horiz="1" max="100" min="1" page="0" val="3"/>
</file>

<file path=xl/ctrlProps/ctrlProp243.xml><?xml version="1.0" encoding="utf-8"?>
<formControlPr xmlns="http://schemas.microsoft.com/office/spreadsheetml/2009/9/main" objectType="Scroll" dx="16" fmlaLink="$AF$81" horiz="1" max="100" min="1" page="0" val="3"/>
</file>

<file path=xl/ctrlProps/ctrlProp244.xml><?xml version="1.0" encoding="utf-8"?>
<formControlPr xmlns="http://schemas.microsoft.com/office/spreadsheetml/2009/9/main" objectType="Scroll" dx="16" fmlaLink="$AF$82" horiz="1" max="100" min="1" page="0" val="3"/>
</file>

<file path=xl/ctrlProps/ctrlProp245.xml><?xml version="1.0" encoding="utf-8"?>
<formControlPr xmlns="http://schemas.microsoft.com/office/spreadsheetml/2009/9/main" objectType="Scroll" dx="16" fmlaLink="$AF$83" horiz="1" max="100" min="1" page="0" val="3"/>
</file>

<file path=xl/ctrlProps/ctrlProp25.xml><?xml version="1.0" encoding="utf-8"?>
<formControlPr xmlns="http://schemas.microsoft.com/office/spreadsheetml/2009/9/main" objectType="Scroll" dx="16" fmlaLink="$AE$6" horiz="1" max="100" min="1" page="0" val="5"/>
</file>

<file path=xl/ctrlProps/ctrlProp26.xml><?xml version="1.0" encoding="utf-8"?>
<formControlPr xmlns="http://schemas.microsoft.com/office/spreadsheetml/2009/9/main" objectType="Scroll" dx="16" fmlaLink="$AE$7" horiz="1" max="100" min="1" page="0" val="3"/>
</file>

<file path=xl/ctrlProps/ctrlProp27.xml><?xml version="1.0" encoding="utf-8"?>
<formControlPr xmlns="http://schemas.microsoft.com/office/spreadsheetml/2009/9/main" objectType="Scroll" dx="16" fmlaLink="$AE$8" horiz="1" max="100" min="1" page="0" val="4"/>
</file>

<file path=xl/ctrlProps/ctrlProp28.xml><?xml version="1.0" encoding="utf-8"?>
<formControlPr xmlns="http://schemas.microsoft.com/office/spreadsheetml/2009/9/main" objectType="Scroll" dx="16" fmlaLink="$AE$9" horiz="1" max="100" min="1" page="0" val="5"/>
</file>

<file path=xl/ctrlProps/ctrlProp29.xml><?xml version="1.0" encoding="utf-8"?>
<formControlPr xmlns="http://schemas.microsoft.com/office/spreadsheetml/2009/9/main" objectType="Scroll" dx="16" fmlaLink="$AE$10" horiz="1" max="100" min="1" page="0" val="3"/>
</file>

<file path=xl/ctrlProps/ctrlProp3.xml><?xml version="1.0" encoding="utf-8"?>
<formControlPr xmlns="http://schemas.microsoft.com/office/spreadsheetml/2009/9/main" objectType="Scroll" dx="16" fmlaLink="$AE$7" horiz="1" max="100" min="1" page="0" val="4"/>
</file>

<file path=xl/ctrlProps/ctrlProp30.xml><?xml version="1.0" encoding="utf-8"?>
<formControlPr xmlns="http://schemas.microsoft.com/office/spreadsheetml/2009/9/main" objectType="Scroll" dx="16" fmlaLink="$AE$11" horiz="1" max="100" min="1" page="0" val="3"/>
</file>

<file path=xl/ctrlProps/ctrlProp31.xml><?xml version="1.0" encoding="utf-8"?>
<formControlPr xmlns="http://schemas.microsoft.com/office/spreadsheetml/2009/9/main" objectType="Scroll" dx="16" fmlaLink="$AE$12" horiz="1" max="100" min="1" page="0" val="5"/>
</file>

<file path=xl/ctrlProps/ctrlProp32.xml><?xml version="1.0" encoding="utf-8"?>
<formControlPr xmlns="http://schemas.microsoft.com/office/spreadsheetml/2009/9/main" objectType="Scroll" dx="16" fmlaLink="$AE$13" horiz="1" max="100" min="1" page="0" val="3"/>
</file>

<file path=xl/ctrlProps/ctrlProp33.xml><?xml version="1.0" encoding="utf-8"?>
<formControlPr xmlns="http://schemas.microsoft.com/office/spreadsheetml/2009/9/main" objectType="Scroll" dx="16" fmlaLink="$AE$14" horiz="1" max="100" min="1" page="0" val="5"/>
</file>

<file path=xl/ctrlProps/ctrlProp34.xml><?xml version="1.0" encoding="utf-8"?>
<formControlPr xmlns="http://schemas.microsoft.com/office/spreadsheetml/2009/9/main" objectType="Scroll" dx="16" fmlaLink="$AE$15" horiz="1" max="100" min="1" page="0" val="8"/>
</file>

<file path=xl/ctrlProps/ctrlProp35.xml><?xml version="1.0" encoding="utf-8"?>
<formControlPr xmlns="http://schemas.microsoft.com/office/spreadsheetml/2009/9/main" objectType="Scroll" dx="16" fmlaLink="$AE$16" horiz="1" max="100" min="1" page="0" val="5"/>
</file>

<file path=xl/ctrlProps/ctrlProp36.xml><?xml version="1.0" encoding="utf-8"?>
<formControlPr xmlns="http://schemas.microsoft.com/office/spreadsheetml/2009/9/main" objectType="Scroll" dx="16" fmlaLink="$AE$17" horiz="1" max="100" min="1" page="0" val="5"/>
</file>

<file path=xl/ctrlProps/ctrlProp37.xml><?xml version="1.0" encoding="utf-8"?>
<formControlPr xmlns="http://schemas.microsoft.com/office/spreadsheetml/2009/9/main" objectType="Scroll" dx="16" fmlaLink="$AE$18" horiz="1" max="100" min="1" page="0" val="5"/>
</file>

<file path=xl/ctrlProps/ctrlProp38.xml><?xml version="1.0" encoding="utf-8"?>
<formControlPr xmlns="http://schemas.microsoft.com/office/spreadsheetml/2009/9/main" objectType="Scroll" dx="16" fmlaLink="$AE$19" horiz="1" max="100" min="1" page="0" val="3"/>
</file>

<file path=xl/ctrlProps/ctrlProp39.xml><?xml version="1.0" encoding="utf-8"?>
<formControlPr xmlns="http://schemas.microsoft.com/office/spreadsheetml/2009/9/main" objectType="Scroll" dx="16" fmlaLink="$AE$20" horiz="1" max="100" min="1" page="0" val="4"/>
</file>

<file path=xl/ctrlProps/ctrlProp4.xml><?xml version="1.0" encoding="utf-8"?>
<formControlPr xmlns="http://schemas.microsoft.com/office/spreadsheetml/2009/9/main" objectType="Scroll" dx="16" fmlaLink="$AE$8" horiz="1" max="100" min="1" page="0" val="4"/>
</file>

<file path=xl/ctrlProps/ctrlProp40.xml><?xml version="1.0" encoding="utf-8"?>
<formControlPr xmlns="http://schemas.microsoft.com/office/spreadsheetml/2009/9/main" objectType="Scroll" dx="16" fmlaLink="$AE$21" horiz="1" max="100" min="1" page="0" val="6"/>
</file>

<file path=xl/ctrlProps/ctrlProp41.xml><?xml version="1.0" encoding="utf-8"?>
<formControlPr xmlns="http://schemas.microsoft.com/office/spreadsheetml/2009/9/main" objectType="Scroll" dx="16" fmlaLink="$AE$22" horiz="1" max="100" min="1" page="0" val="10"/>
</file>

<file path=xl/ctrlProps/ctrlProp42.xml><?xml version="1.0" encoding="utf-8"?>
<formControlPr xmlns="http://schemas.microsoft.com/office/spreadsheetml/2009/9/main" objectType="Scroll" dx="16" fmlaLink="$AE$23" horiz="1" max="100" min="1" page="0" val="5"/>
</file>

<file path=xl/ctrlProps/ctrlProp43.xml><?xml version="1.0" encoding="utf-8"?>
<formControlPr xmlns="http://schemas.microsoft.com/office/spreadsheetml/2009/9/main" objectType="Scroll" dx="16" fmlaLink="$AE$24" horiz="1" max="100" min="1" page="0" val="5"/>
</file>

<file path=xl/ctrlProps/ctrlProp44.xml><?xml version="1.0" encoding="utf-8"?>
<formControlPr xmlns="http://schemas.microsoft.com/office/spreadsheetml/2009/9/main" objectType="Scroll" dx="16" fmlaLink="$AE$25" horiz="1" max="100" min="1" page="0" val="5"/>
</file>

<file path=xl/ctrlProps/ctrlProp45.xml><?xml version="1.0" encoding="utf-8"?>
<formControlPr xmlns="http://schemas.microsoft.com/office/spreadsheetml/2009/9/main" objectType="Scroll" dx="16" fmlaLink="$AE$17" horiz="1" max="100" min="1" page="0" val="5"/>
</file>

<file path=xl/ctrlProps/ctrlProp46.xml><?xml version="1.0" encoding="utf-8"?>
<formControlPr xmlns="http://schemas.microsoft.com/office/spreadsheetml/2009/9/main" objectType="Scroll" dx="16" fmlaLink="$AE$17" horiz="1" max="100" min="1" page="0" val="5"/>
</file>

<file path=xl/ctrlProps/ctrlProp47.xml><?xml version="1.0" encoding="utf-8"?>
<formControlPr xmlns="http://schemas.microsoft.com/office/spreadsheetml/2009/9/main" objectType="Scroll" dx="16" fmlaLink="$AE$17" horiz="1" max="100" min="1" page="0" val="5"/>
</file>

<file path=xl/ctrlProps/ctrlProp48.xml><?xml version="1.0" encoding="utf-8"?>
<formControlPr xmlns="http://schemas.microsoft.com/office/spreadsheetml/2009/9/main" objectType="Scroll" dx="16" fmlaLink="$AE$17" horiz="1" max="100" min="1" page="0" val="5"/>
</file>

<file path=xl/ctrlProps/ctrlProp49.xml><?xml version="1.0" encoding="utf-8"?>
<formControlPr xmlns="http://schemas.microsoft.com/office/spreadsheetml/2009/9/main" objectType="Scroll" dx="16" fmlaLink="$AE$17" horiz="1" max="100" min="1" page="0" val="5"/>
</file>

<file path=xl/ctrlProps/ctrlProp5.xml><?xml version="1.0" encoding="utf-8"?>
<formControlPr xmlns="http://schemas.microsoft.com/office/spreadsheetml/2009/9/main" objectType="Scroll" dx="16" fmlaLink="$AE$9" horiz="1" max="100" min="1" page="0" val="4"/>
</file>

<file path=xl/ctrlProps/ctrlProp50.xml><?xml version="1.0" encoding="utf-8"?>
<formControlPr xmlns="http://schemas.microsoft.com/office/spreadsheetml/2009/9/main" objectType="Scroll" dx="16" fmlaLink="$AE$17" horiz="1" max="100" min="1" page="0" val="5"/>
</file>

<file path=xl/ctrlProps/ctrlProp51.xml><?xml version="1.0" encoding="utf-8"?>
<formControlPr xmlns="http://schemas.microsoft.com/office/spreadsheetml/2009/9/main" objectType="Scroll" dx="16" fmlaLink="$AE$17" horiz="1" max="100" min="1" page="0" val="5"/>
</file>

<file path=xl/ctrlProps/ctrlProp52.xml><?xml version="1.0" encoding="utf-8"?>
<formControlPr xmlns="http://schemas.microsoft.com/office/spreadsheetml/2009/9/main" objectType="Scroll" dx="16" fmlaLink="$AE$17" horiz="1" max="100" min="1" page="0" val="5"/>
</file>

<file path=xl/ctrlProps/ctrlProp53.xml><?xml version="1.0" encoding="utf-8"?>
<formControlPr xmlns="http://schemas.microsoft.com/office/spreadsheetml/2009/9/main" objectType="Scroll" dx="16" fmlaLink="$AE$27" horiz="1" max="100" min="1" page="0" val="5"/>
</file>

<file path=xl/ctrlProps/ctrlProp54.xml><?xml version="1.0" encoding="utf-8"?>
<formControlPr xmlns="http://schemas.microsoft.com/office/spreadsheetml/2009/9/main" objectType="Scroll" dx="16" fmlaLink="$AE$26" horiz="1" max="100" min="1" page="0" val="10"/>
</file>

<file path=xl/ctrlProps/ctrlProp55.xml><?xml version="1.0" encoding="utf-8"?>
<formControlPr xmlns="http://schemas.microsoft.com/office/spreadsheetml/2009/9/main" objectType="Scroll" dx="16" fmlaLink="$AE$28" horiz="1" max="100" min="1" page="0" val="5"/>
</file>

<file path=xl/ctrlProps/ctrlProp56.xml><?xml version="1.0" encoding="utf-8"?>
<formControlPr xmlns="http://schemas.microsoft.com/office/spreadsheetml/2009/9/main" objectType="Scroll" dx="16" fmlaLink="$AE$29" horiz="1" max="100" min="1" page="0" val="5"/>
</file>

<file path=xl/ctrlProps/ctrlProp57.xml><?xml version="1.0" encoding="utf-8"?>
<formControlPr xmlns="http://schemas.microsoft.com/office/spreadsheetml/2009/9/main" objectType="Scroll" dx="16" fmlaLink="$AE$30" horiz="1" max="100" min="1" page="0" val="20"/>
</file>

<file path=xl/ctrlProps/ctrlProp58.xml><?xml version="1.0" encoding="utf-8"?>
<formControlPr xmlns="http://schemas.microsoft.com/office/spreadsheetml/2009/9/main" objectType="Scroll" dx="16" fmlaLink="$AE$31" horiz="1" max="100" min="1" page="0" val="5"/>
</file>

<file path=xl/ctrlProps/ctrlProp59.xml><?xml version="1.0" encoding="utf-8"?>
<formControlPr xmlns="http://schemas.microsoft.com/office/spreadsheetml/2009/9/main" objectType="Scroll" dx="16" fmlaLink="$AE$32" horiz="1" max="100" min="1" page="0" val="5"/>
</file>

<file path=xl/ctrlProps/ctrlProp6.xml><?xml version="1.0" encoding="utf-8"?>
<formControlPr xmlns="http://schemas.microsoft.com/office/spreadsheetml/2009/9/main" objectType="Scroll" dx="16" fmlaLink="$AE$10" horiz="1" max="100" min="1" page="0" val="2"/>
</file>

<file path=xl/ctrlProps/ctrlProp60.xml><?xml version="1.0" encoding="utf-8"?>
<formControlPr xmlns="http://schemas.microsoft.com/office/spreadsheetml/2009/9/main" objectType="Scroll" dx="16" fmlaLink="$AD$4" horiz="1" max="100" min="1" page="0" val="5"/>
</file>

<file path=xl/ctrlProps/ctrlProp61.xml><?xml version="1.0" encoding="utf-8"?>
<formControlPr xmlns="http://schemas.microsoft.com/office/spreadsheetml/2009/9/main" objectType="Scroll" dx="16" fmlaLink="$AD$8" horiz="1" max="100" min="1" page="0" val="3"/>
</file>

<file path=xl/ctrlProps/ctrlProp62.xml><?xml version="1.0" encoding="utf-8"?>
<formControlPr xmlns="http://schemas.microsoft.com/office/spreadsheetml/2009/9/main" objectType="Scroll" dx="16" fmlaLink="$AD$9" horiz="1" max="100" min="1" page="0" val="3"/>
</file>

<file path=xl/ctrlProps/ctrlProp63.xml><?xml version="1.0" encoding="utf-8"?>
<formControlPr xmlns="http://schemas.microsoft.com/office/spreadsheetml/2009/9/main" objectType="Scroll" dx="16" fmlaLink="$AD$5" horiz="1" max="100" min="1" page="0" val="2"/>
</file>

<file path=xl/ctrlProps/ctrlProp64.xml><?xml version="1.0" encoding="utf-8"?>
<formControlPr xmlns="http://schemas.microsoft.com/office/spreadsheetml/2009/9/main" objectType="Scroll" dx="16" fmlaLink="$AD$6" horiz="1" max="100" min="1" page="0" val="8"/>
</file>

<file path=xl/ctrlProps/ctrlProp65.xml><?xml version="1.0" encoding="utf-8"?>
<formControlPr xmlns="http://schemas.microsoft.com/office/spreadsheetml/2009/9/main" objectType="Scroll" dx="16" fmlaLink="$AD$7" horiz="1" max="100" min="1" page="0" val="5"/>
</file>

<file path=xl/ctrlProps/ctrlProp66.xml><?xml version="1.0" encoding="utf-8"?>
<formControlPr xmlns="http://schemas.microsoft.com/office/spreadsheetml/2009/9/main" objectType="Scroll" dx="16" fmlaLink="$AF$4" horiz="1" max="100" min="1" page="0" val="2"/>
</file>

<file path=xl/ctrlProps/ctrlProp67.xml><?xml version="1.0" encoding="utf-8"?>
<formControlPr xmlns="http://schemas.microsoft.com/office/spreadsheetml/2009/9/main" objectType="Scroll" dx="16" fmlaLink="$AF$5" horiz="1" max="100" min="1" page="0" val="2"/>
</file>

<file path=xl/ctrlProps/ctrlProp68.xml><?xml version="1.0" encoding="utf-8"?>
<formControlPr xmlns="http://schemas.microsoft.com/office/spreadsheetml/2009/9/main" objectType="Scroll" dx="16" fmlaLink="$AF$6" horiz="1" max="100" min="1" page="0" val="2"/>
</file>

<file path=xl/ctrlProps/ctrlProp69.xml><?xml version="1.0" encoding="utf-8"?>
<formControlPr xmlns="http://schemas.microsoft.com/office/spreadsheetml/2009/9/main" objectType="Scroll" dx="16" fmlaLink="$AF$7" horiz="1" max="100" min="1" page="0" val="2"/>
</file>

<file path=xl/ctrlProps/ctrlProp7.xml><?xml version="1.0" encoding="utf-8"?>
<formControlPr xmlns="http://schemas.microsoft.com/office/spreadsheetml/2009/9/main" objectType="Scroll" dx="16" fmlaLink="$AE$11" horiz="1" max="100" min="1" page="0" val="2"/>
</file>

<file path=xl/ctrlProps/ctrlProp70.xml><?xml version="1.0" encoding="utf-8"?>
<formControlPr xmlns="http://schemas.microsoft.com/office/spreadsheetml/2009/9/main" objectType="Scroll" dx="16" fmlaLink="$AF$8" horiz="1" max="100" min="1" page="0" val="2"/>
</file>

<file path=xl/ctrlProps/ctrlProp71.xml><?xml version="1.0" encoding="utf-8"?>
<formControlPr xmlns="http://schemas.microsoft.com/office/spreadsheetml/2009/9/main" objectType="Scroll" dx="16" fmlaLink="$AF$9" horiz="1" max="100" min="1" page="0" val="2"/>
</file>

<file path=xl/ctrlProps/ctrlProp72.xml><?xml version="1.0" encoding="utf-8"?>
<formControlPr xmlns="http://schemas.microsoft.com/office/spreadsheetml/2009/9/main" objectType="Scroll" dx="16" fmlaLink="$AF$10" horiz="1" max="100" min="1" page="0" val="2"/>
</file>

<file path=xl/ctrlProps/ctrlProp73.xml><?xml version="1.0" encoding="utf-8"?>
<formControlPr xmlns="http://schemas.microsoft.com/office/spreadsheetml/2009/9/main" objectType="Scroll" dx="16" fmlaLink="$AF$11" horiz="1" max="100" min="1" page="0" val="2"/>
</file>

<file path=xl/ctrlProps/ctrlProp74.xml><?xml version="1.0" encoding="utf-8"?>
<formControlPr xmlns="http://schemas.microsoft.com/office/spreadsheetml/2009/9/main" objectType="Scroll" dx="16" fmlaLink="$AF$12" horiz="1" max="100" min="1" page="0" val="2"/>
</file>

<file path=xl/ctrlProps/ctrlProp75.xml><?xml version="1.0" encoding="utf-8"?>
<formControlPr xmlns="http://schemas.microsoft.com/office/spreadsheetml/2009/9/main" objectType="Scroll" dx="16" fmlaLink="$AF$13" horiz="1" max="100" min="1" page="0" val="2"/>
</file>

<file path=xl/ctrlProps/ctrlProp76.xml><?xml version="1.0" encoding="utf-8"?>
<formControlPr xmlns="http://schemas.microsoft.com/office/spreadsheetml/2009/9/main" objectType="Scroll" dx="16" fmlaLink="$AF$14" horiz="1" max="100" min="1" page="0" val="2"/>
</file>

<file path=xl/ctrlProps/ctrlProp77.xml><?xml version="1.0" encoding="utf-8"?>
<formControlPr xmlns="http://schemas.microsoft.com/office/spreadsheetml/2009/9/main" objectType="Scroll" dx="16" fmlaLink="$AF$15" horiz="1" max="100" min="1" page="0" val="2"/>
</file>

<file path=xl/ctrlProps/ctrlProp78.xml><?xml version="1.0" encoding="utf-8"?>
<formControlPr xmlns="http://schemas.microsoft.com/office/spreadsheetml/2009/9/main" objectType="Scroll" dx="16" fmlaLink="$AF$16" horiz="1" max="100" min="1" page="0" val="2"/>
</file>

<file path=xl/ctrlProps/ctrlProp79.xml><?xml version="1.0" encoding="utf-8"?>
<formControlPr xmlns="http://schemas.microsoft.com/office/spreadsheetml/2009/9/main" objectType="Scroll" dx="16" fmlaLink="$AF$17" horiz="1" max="100" min="1" page="0" val="2"/>
</file>

<file path=xl/ctrlProps/ctrlProp8.xml><?xml version="1.0" encoding="utf-8"?>
<formControlPr xmlns="http://schemas.microsoft.com/office/spreadsheetml/2009/9/main" objectType="Scroll" dx="16" fmlaLink="$AE$12" horiz="1" max="100" min="1" page="0" val="5"/>
</file>

<file path=xl/ctrlProps/ctrlProp80.xml><?xml version="1.0" encoding="utf-8"?>
<formControlPr xmlns="http://schemas.microsoft.com/office/spreadsheetml/2009/9/main" objectType="Scroll" dx="16" fmlaLink="$AF$18" horiz="1" max="100" min="1" page="0" val="2"/>
</file>

<file path=xl/ctrlProps/ctrlProp81.xml><?xml version="1.0" encoding="utf-8"?>
<formControlPr xmlns="http://schemas.microsoft.com/office/spreadsheetml/2009/9/main" objectType="Scroll" dx="16" fmlaLink="$AF$19" horiz="1" max="100" min="1" page="0" val="2"/>
</file>

<file path=xl/ctrlProps/ctrlProp82.xml><?xml version="1.0" encoding="utf-8"?>
<formControlPr xmlns="http://schemas.microsoft.com/office/spreadsheetml/2009/9/main" objectType="Scroll" dx="16" fmlaLink="$AF$20" horiz="1" max="100" min="1" page="0" val="2"/>
</file>

<file path=xl/ctrlProps/ctrlProp83.xml><?xml version="1.0" encoding="utf-8"?>
<formControlPr xmlns="http://schemas.microsoft.com/office/spreadsheetml/2009/9/main" objectType="Scroll" dx="16" fmlaLink="$AF$21" horiz="1" max="100" min="1" page="0" val="2"/>
</file>

<file path=xl/ctrlProps/ctrlProp84.xml><?xml version="1.0" encoding="utf-8"?>
<formControlPr xmlns="http://schemas.microsoft.com/office/spreadsheetml/2009/9/main" objectType="Scroll" dx="16" fmlaLink="$AF$22" horiz="1" max="100" min="1" page="0" val="2"/>
</file>

<file path=xl/ctrlProps/ctrlProp85.xml><?xml version="1.0" encoding="utf-8"?>
<formControlPr xmlns="http://schemas.microsoft.com/office/spreadsheetml/2009/9/main" objectType="Scroll" dx="16" fmlaLink="$AF$23" horiz="1" max="100" min="1" page="0" val="2"/>
</file>

<file path=xl/ctrlProps/ctrlProp86.xml><?xml version="1.0" encoding="utf-8"?>
<formControlPr xmlns="http://schemas.microsoft.com/office/spreadsheetml/2009/9/main" objectType="Scroll" dx="16" fmlaLink="$AF$24" horiz="1" max="100" min="1" page="0" val="2"/>
</file>

<file path=xl/ctrlProps/ctrlProp87.xml><?xml version="1.0" encoding="utf-8"?>
<formControlPr xmlns="http://schemas.microsoft.com/office/spreadsheetml/2009/9/main" objectType="Scroll" dx="16" fmlaLink="$AF$25" horiz="1" max="100" min="1" page="0" val="2"/>
</file>

<file path=xl/ctrlProps/ctrlProp88.xml><?xml version="1.0" encoding="utf-8"?>
<formControlPr xmlns="http://schemas.microsoft.com/office/spreadsheetml/2009/9/main" objectType="Scroll" dx="16" fmlaLink="$AF$26" horiz="1" max="100" min="1" page="0" val="2"/>
</file>

<file path=xl/ctrlProps/ctrlProp89.xml><?xml version="1.0" encoding="utf-8"?>
<formControlPr xmlns="http://schemas.microsoft.com/office/spreadsheetml/2009/9/main" objectType="Scroll" dx="16" fmlaLink="$AF$28" horiz="1" max="100" min="1" page="0" val="4"/>
</file>

<file path=xl/ctrlProps/ctrlProp9.xml><?xml version="1.0" encoding="utf-8"?>
<formControlPr xmlns="http://schemas.microsoft.com/office/spreadsheetml/2009/9/main" objectType="Scroll" dx="16" fmlaLink="$AE$13" horiz="1" max="100" min="1" page="0" val="2"/>
</file>

<file path=xl/ctrlProps/ctrlProp90.xml><?xml version="1.0" encoding="utf-8"?>
<formControlPr xmlns="http://schemas.microsoft.com/office/spreadsheetml/2009/9/main" objectType="Scroll" dx="16" fmlaLink="$AF$27" horiz="1" max="100" min="1" page="0" val="2"/>
</file>

<file path=xl/ctrlProps/ctrlProp91.xml><?xml version="1.0" encoding="utf-8"?>
<formControlPr xmlns="http://schemas.microsoft.com/office/spreadsheetml/2009/9/main" objectType="Scroll" dx="16" fmlaLink="$AF$29" horiz="1" max="100" min="1" page="0" val="2"/>
</file>

<file path=xl/ctrlProps/ctrlProp92.xml><?xml version="1.0" encoding="utf-8"?>
<formControlPr xmlns="http://schemas.microsoft.com/office/spreadsheetml/2009/9/main" objectType="Scroll" dx="16" fmlaLink="$AF$31" horiz="1" max="100" min="1" page="0" val="2"/>
</file>

<file path=xl/ctrlProps/ctrlProp93.xml><?xml version="1.0" encoding="utf-8"?>
<formControlPr xmlns="http://schemas.microsoft.com/office/spreadsheetml/2009/9/main" objectType="Scroll" dx="16" fmlaLink="$AF$30" horiz="1" max="100" min="1" page="0" val="4"/>
</file>

<file path=xl/ctrlProps/ctrlProp94.xml><?xml version="1.0" encoding="utf-8"?>
<formControlPr xmlns="http://schemas.microsoft.com/office/spreadsheetml/2009/9/main" objectType="Scroll" dx="16" fmlaLink="$AF$32" horiz="1" max="100" min="1" page="0" val="4"/>
</file>

<file path=xl/ctrlProps/ctrlProp95.xml><?xml version="1.0" encoding="utf-8"?>
<formControlPr xmlns="http://schemas.microsoft.com/office/spreadsheetml/2009/9/main" objectType="Scroll" dx="16" fmlaLink="$AF$34" horiz="1" max="100" min="1" page="0" val="4"/>
</file>

<file path=xl/ctrlProps/ctrlProp96.xml><?xml version="1.0" encoding="utf-8"?>
<formControlPr xmlns="http://schemas.microsoft.com/office/spreadsheetml/2009/9/main" objectType="Scroll" dx="16" fmlaLink="$AF$33" horiz="1" max="100" min="1" page="0" val="2"/>
</file>

<file path=xl/ctrlProps/ctrlProp97.xml><?xml version="1.0" encoding="utf-8"?>
<formControlPr xmlns="http://schemas.microsoft.com/office/spreadsheetml/2009/9/main" objectType="Scroll" dx="16" fmlaLink="$AF$35" horiz="1" max="100" min="1" page="0" val="2"/>
</file>

<file path=xl/ctrlProps/ctrlProp98.xml><?xml version="1.0" encoding="utf-8"?>
<formControlPr xmlns="http://schemas.microsoft.com/office/spreadsheetml/2009/9/main" objectType="Scroll" dx="16" fmlaLink="$AF$36" horiz="1" max="100" min="1" page="0" val="4"/>
</file>

<file path=xl/ctrlProps/ctrlProp99.xml><?xml version="1.0" encoding="utf-8"?>
<formControlPr xmlns="http://schemas.microsoft.com/office/spreadsheetml/2009/9/main" objectType="Scroll" dx="16" fmlaLink="$AF$37" horiz="1" max="100" min="1" page="0" val="2"/>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16</xdr:col>
      <xdr:colOff>285750</xdr:colOff>
      <xdr:row>4</xdr:row>
      <xdr:rowOff>76200</xdr:rowOff>
    </xdr:from>
    <xdr:to>
      <xdr:col>24</xdr:col>
      <xdr:colOff>247651</xdr:colOff>
      <xdr:row>20</xdr:row>
      <xdr:rowOff>142875</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3201650" y="771525"/>
          <a:ext cx="5448300" cy="280987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249766</xdr:colOff>
      <xdr:row>1</xdr:row>
      <xdr:rowOff>100540</xdr:rowOff>
    </xdr:from>
    <xdr:to>
      <xdr:col>24</xdr:col>
      <xdr:colOff>256116</xdr:colOff>
      <xdr:row>23</xdr:row>
      <xdr:rowOff>129115</xdr:rowOff>
    </xdr:to>
    <xdr:pic>
      <xdr:nvPicPr>
        <xdr:cNvPr id="5121"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2960349" y="280457"/>
          <a:ext cx="5509684" cy="3753908"/>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617008</xdr:colOff>
      <xdr:row>2</xdr:row>
      <xdr:rowOff>78317</xdr:rowOff>
    </xdr:from>
    <xdr:to>
      <xdr:col>26</xdr:col>
      <xdr:colOff>569382</xdr:colOff>
      <xdr:row>32</xdr:row>
      <xdr:rowOff>142875</xdr:rowOff>
    </xdr:to>
    <xdr:pic>
      <xdr:nvPicPr>
        <xdr:cNvPr id="614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9623425" y="427567"/>
          <a:ext cx="5455708" cy="5144558"/>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22</xdr:col>
      <xdr:colOff>243417</xdr:colOff>
      <xdr:row>5</xdr:row>
      <xdr:rowOff>88901</xdr:rowOff>
    </xdr:from>
    <xdr:to>
      <xdr:col>30</xdr:col>
      <xdr:colOff>176746</xdr:colOff>
      <xdr:row>106</xdr:row>
      <xdr:rowOff>166157</xdr:rowOff>
    </xdr:to>
    <xdr:pic>
      <xdr:nvPicPr>
        <xdr:cNvPr id="204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2879917" y="956734"/>
          <a:ext cx="5436658" cy="2737908"/>
        </a:xfrm>
        <a:prstGeom prst="rect">
          <a:avLst/>
        </a:prstGeom>
        <a:noFill/>
        <a:ln w="1">
          <a:noFill/>
          <a:miter lim="800000"/>
          <a:headEnd/>
          <a:tailEnd type="none" w="med" len="med"/>
        </a:ln>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15</xdr:col>
      <xdr:colOff>133350</xdr:colOff>
      <xdr:row>10</xdr:row>
      <xdr:rowOff>9525</xdr:rowOff>
    </xdr:from>
    <xdr:to>
      <xdr:col>22</xdr:col>
      <xdr:colOff>76200</xdr:colOff>
      <xdr:row>28</xdr:row>
      <xdr:rowOff>19050</xdr:rowOff>
    </xdr:to>
    <xdr:pic>
      <xdr:nvPicPr>
        <xdr:cNvPr id="409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1201400" y="1733550"/>
          <a:ext cx="5448300" cy="3095625"/>
        </a:xfrm>
        <a:prstGeom prst="rect">
          <a:avLst/>
        </a:prstGeom>
        <a:noFill/>
        <a:ln w="1">
          <a:noFill/>
          <a:miter lim="800000"/>
          <a:headEnd/>
          <a:tailEnd type="none" w="med" len="med"/>
        </a:ln>
        <a:effec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17</xdr:col>
      <xdr:colOff>38100</xdr:colOff>
      <xdr:row>2</xdr:row>
      <xdr:rowOff>0</xdr:rowOff>
    </xdr:from>
    <xdr:to>
      <xdr:col>25</xdr:col>
      <xdr:colOff>590550</xdr:colOff>
      <xdr:row>22</xdr:row>
      <xdr:rowOff>47625</xdr:rowOff>
    </xdr:to>
    <xdr:pic>
      <xdr:nvPicPr>
        <xdr:cNvPr id="716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9944100" y="352425"/>
          <a:ext cx="6038850" cy="3476625"/>
        </a:xfrm>
        <a:prstGeom prst="rect">
          <a:avLst/>
        </a:prstGeom>
        <a:noFill/>
        <a:ln w="1">
          <a:noFill/>
          <a:miter lim="800000"/>
          <a:headEnd/>
          <a:tailEnd type="none" w="med" len="med"/>
        </a:ln>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8860;&#37329;&#39764;&#27861;&#25968;&#20540;&#349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技能属性分配"/>
      <sheetName val="酒馆升级表"/>
      <sheetName val="自宅升级表"/>
      <sheetName val="怪物站位规则"/>
      <sheetName val="怪物表"/>
      <sheetName val="礼物表"/>
      <sheetName val="音乐声效表"/>
      <sheetName val="遇怪表"/>
      <sheetName val="怪物参数比例等级"/>
      <sheetName val="订单可接数量表"/>
      <sheetName val="订单物品表"/>
      <sheetName val="物品出现概率表"/>
      <sheetName val="攻击公式备份"/>
      <sheetName val="技能表"/>
      <sheetName val="美术图量表"/>
      <sheetName val="人物表"/>
      <sheetName val="物品表"/>
      <sheetName val="装备表"/>
      <sheetName val="敏捷算法增长值"/>
      <sheetName val="攻击公式"/>
      <sheetName val="星级"/>
      <sheetName val="佣兵-等级经验表"/>
      <sheetName val="主角初始"/>
      <sheetName val="佣兵-模型表"/>
      <sheetName val="佣兵-成长表"/>
      <sheetName val="名字名称表"/>
      <sheetName val="修炼表"/>
      <sheetName val="职业参数比例等级参数"/>
      <sheetName val="培养数据"/>
      <sheetName val="培养数值"/>
      <sheetName val="装备等级表"/>
      <sheetName val="装备"/>
      <sheetName val="店铺经验表"/>
      <sheetName val="技能参考"/>
      <sheetName val="Sheet1"/>
      <sheetName val="消耗与收入"/>
      <sheetName val="援攻技能条件"/>
      <sheetName val="订单NPC基础表"/>
      <sheetName val="订单NPC名称基础表"/>
      <sheetName val="Sheet3"/>
      <sheetName val="酒馆、自宅、铁匠铺升级"/>
      <sheetName val="解雇语句"/>
      <sheetName val="雇佣、解雇语句"/>
      <sheetName val="主角晋级表"/>
      <sheetName val="扩展佣兵数量"/>
      <sheetName val="培养数据基础"/>
      <sheetName val="Sheet4"/>
      <sheetName val="怪物配置表"/>
    </sheetNames>
    <sheetDataSet>
      <sheetData sheetId="0" refreshError="1"/>
      <sheetData sheetId="1" refreshError="1"/>
      <sheetData sheetId="2">
        <row r="8">
          <cell r="A8">
            <v>1</v>
          </cell>
        </row>
      </sheetData>
      <sheetData sheetId="3">
        <row r="12">
          <cell r="B12" t="str">
            <v>cid</v>
          </cell>
        </row>
      </sheetData>
      <sheetData sheetId="4" refreshError="1">
        <row r="13">
          <cell r="B13" t="str">
            <v>171</v>
          </cell>
          <cell r="E13" t="str">
            <v>黑色史莱姆</v>
          </cell>
        </row>
        <row r="18">
          <cell r="E18" t="str">
            <v>盗贼</v>
          </cell>
        </row>
        <row r="23">
          <cell r="E23" t="str">
            <v>三角石头怪</v>
          </cell>
        </row>
        <row r="28">
          <cell r="B28" t="str">
            <v>1671</v>
          </cell>
          <cell r="E28" t="str">
            <v>矮人矿工</v>
          </cell>
        </row>
        <row r="29">
          <cell r="E29" t="str">
            <v>小石头怪</v>
          </cell>
        </row>
        <row r="34">
          <cell r="E34" t="str">
            <v>红色史莱姆</v>
          </cell>
        </row>
        <row r="39">
          <cell r="B39" t="str">
            <v>2771</v>
          </cell>
          <cell r="E39" t="str">
            <v>盗贼头目</v>
          </cell>
        </row>
        <row r="40">
          <cell r="E40" t="str">
            <v>绿色史莱姆</v>
          </cell>
        </row>
        <row r="45">
          <cell r="E45" t="str">
            <v>野猴子</v>
          </cell>
        </row>
        <row r="50">
          <cell r="E50" t="str">
            <v>小野猪</v>
          </cell>
        </row>
        <row r="55">
          <cell r="E55" t="str">
            <v>狗熊霍克</v>
          </cell>
        </row>
        <row r="56">
          <cell r="E56" t="str">
            <v>小野鸡</v>
          </cell>
        </row>
        <row r="61">
          <cell r="E61" t="str">
            <v>蜘蛛</v>
          </cell>
        </row>
        <row r="66">
          <cell r="E66" t="str">
            <v>虎王札特</v>
          </cell>
        </row>
        <row r="67">
          <cell r="E67" t="str">
            <v>警犬</v>
          </cell>
        </row>
        <row r="68">
          <cell r="E68" t="str">
            <v>士兵</v>
          </cell>
        </row>
        <row r="69">
          <cell r="E69" t="str">
            <v xml:space="preserve">      屠夫瓦力瓦斯</v>
          </cell>
        </row>
        <row r="70">
          <cell r="E70" t="str">
            <v>卫兵队长</v>
          </cell>
        </row>
        <row r="71">
          <cell r="E71" t="str">
            <v>叛军首领牧师瓦尔</v>
          </cell>
        </row>
        <row r="72">
          <cell r="E72" t="str">
            <v>污水怪</v>
          </cell>
        </row>
        <row r="73">
          <cell r="E73" t="str">
            <v>泥人</v>
          </cell>
        </row>
        <row r="74">
          <cell r="E74" t="str">
            <v>史莱姆王（BOSS）</v>
          </cell>
        </row>
        <row r="75">
          <cell r="E75" t="str">
            <v>史莱姆后（BOSS）</v>
          </cell>
        </row>
      </sheetData>
      <sheetData sheetId="5" refreshError="1"/>
      <sheetData sheetId="6" refreshError="1"/>
      <sheetData sheetId="7" refreshError="1"/>
      <sheetData sheetId="8" refreshError="1"/>
      <sheetData sheetId="9">
        <row r="8">
          <cell r="A8">
            <v>10</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ow r="6">
          <cell r="A6">
            <v>1</v>
          </cell>
        </row>
      </sheetData>
      <sheetData sheetId="21">
        <row r="15">
          <cell r="A15" t="str">
            <v>id</v>
          </cell>
        </row>
      </sheetData>
      <sheetData sheetId="22">
        <row r="14">
          <cell r="B14">
            <v>1</v>
          </cell>
        </row>
      </sheetData>
      <sheetData sheetId="23">
        <row r="14">
          <cell r="A14">
            <v>1</v>
          </cell>
        </row>
      </sheetData>
      <sheetData sheetId="24">
        <row r="2">
          <cell r="A2">
            <v>1</v>
          </cell>
        </row>
      </sheetData>
      <sheetData sheetId="25" refreshError="1"/>
      <sheetData sheetId="26" refreshError="1"/>
      <sheetData sheetId="27" refreshError="1"/>
      <sheetData sheetId="28" refreshError="1"/>
      <sheetData sheetId="29">
        <row r="6">
          <cell r="A6">
            <v>8</v>
          </cell>
        </row>
      </sheetData>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8" Type="http://schemas.openxmlformats.org/officeDocument/2006/relationships/ctrlProp" Target="../ctrlProps/ctrlProp70.xml"/><Relationship Id="rId13" Type="http://schemas.openxmlformats.org/officeDocument/2006/relationships/ctrlProp" Target="../ctrlProps/ctrlProp75.xml"/><Relationship Id="rId18" Type="http://schemas.openxmlformats.org/officeDocument/2006/relationships/ctrlProp" Target="../ctrlProps/ctrlProp80.xml"/><Relationship Id="rId26" Type="http://schemas.openxmlformats.org/officeDocument/2006/relationships/ctrlProp" Target="../ctrlProps/ctrlProp88.xml"/><Relationship Id="rId39" Type="http://schemas.openxmlformats.org/officeDocument/2006/relationships/ctrlProp" Target="../ctrlProps/ctrlProp101.xml"/><Relationship Id="rId21" Type="http://schemas.openxmlformats.org/officeDocument/2006/relationships/ctrlProp" Target="../ctrlProps/ctrlProp83.xml"/><Relationship Id="rId34" Type="http://schemas.openxmlformats.org/officeDocument/2006/relationships/ctrlProp" Target="../ctrlProps/ctrlProp96.xml"/><Relationship Id="rId7" Type="http://schemas.openxmlformats.org/officeDocument/2006/relationships/ctrlProp" Target="../ctrlProps/ctrlProp69.xml"/><Relationship Id="rId12" Type="http://schemas.openxmlformats.org/officeDocument/2006/relationships/ctrlProp" Target="../ctrlProps/ctrlProp74.xml"/><Relationship Id="rId17" Type="http://schemas.openxmlformats.org/officeDocument/2006/relationships/ctrlProp" Target="../ctrlProps/ctrlProp79.xml"/><Relationship Id="rId25" Type="http://schemas.openxmlformats.org/officeDocument/2006/relationships/ctrlProp" Target="../ctrlProps/ctrlProp87.xml"/><Relationship Id="rId33" Type="http://schemas.openxmlformats.org/officeDocument/2006/relationships/ctrlProp" Target="../ctrlProps/ctrlProp95.xml"/><Relationship Id="rId38" Type="http://schemas.openxmlformats.org/officeDocument/2006/relationships/ctrlProp" Target="../ctrlProps/ctrlProp100.xml"/><Relationship Id="rId2" Type="http://schemas.openxmlformats.org/officeDocument/2006/relationships/vmlDrawing" Target="../drawings/vmlDrawing4.vml"/><Relationship Id="rId16" Type="http://schemas.openxmlformats.org/officeDocument/2006/relationships/ctrlProp" Target="../ctrlProps/ctrlProp78.xml"/><Relationship Id="rId20" Type="http://schemas.openxmlformats.org/officeDocument/2006/relationships/ctrlProp" Target="../ctrlProps/ctrlProp82.xml"/><Relationship Id="rId29" Type="http://schemas.openxmlformats.org/officeDocument/2006/relationships/ctrlProp" Target="../ctrlProps/ctrlProp91.xml"/><Relationship Id="rId1" Type="http://schemas.openxmlformats.org/officeDocument/2006/relationships/printerSettings" Target="../printerSettings/printerSettings6.bin"/><Relationship Id="rId6" Type="http://schemas.openxmlformats.org/officeDocument/2006/relationships/ctrlProp" Target="../ctrlProps/ctrlProp68.xml"/><Relationship Id="rId11" Type="http://schemas.openxmlformats.org/officeDocument/2006/relationships/ctrlProp" Target="../ctrlProps/ctrlProp73.xml"/><Relationship Id="rId24" Type="http://schemas.openxmlformats.org/officeDocument/2006/relationships/ctrlProp" Target="../ctrlProps/ctrlProp86.xml"/><Relationship Id="rId32" Type="http://schemas.openxmlformats.org/officeDocument/2006/relationships/ctrlProp" Target="../ctrlProps/ctrlProp94.xml"/><Relationship Id="rId37" Type="http://schemas.openxmlformats.org/officeDocument/2006/relationships/ctrlProp" Target="../ctrlProps/ctrlProp99.xml"/><Relationship Id="rId40" Type="http://schemas.openxmlformats.org/officeDocument/2006/relationships/ctrlProp" Target="../ctrlProps/ctrlProp102.xml"/><Relationship Id="rId5" Type="http://schemas.openxmlformats.org/officeDocument/2006/relationships/ctrlProp" Target="../ctrlProps/ctrlProp67.xml"/><Relationship Id="rId15" Type="http://schemas.openxmlformats.org/officeDocument/2006/relationships/ctrlProp" Target="../ctrlProps/ctrlProp77.xml"/><Relationship Id="rId23" Type="http://schemas.openxmlformats.org/officeDocument/2006/relationships/ctrlProp" Target="../ctrlProps/ctrlProp85.xml"/><Relationship Id="rId28" Type="http://schemas.openxmlformats.org/officeDocument/2006/relationships/ctrlProp" Target="../ctrlProps/ctrlProp90.xml"/><Relationship Id="rId36" Type="http://schemas.openxmlformats.org/officeDocument/2006/relationships/ctrlProp" Target="../ctrlProps/ctrlProp98.xml"/><Relationship Id="rId10" Type="http://schemas.openxmlformats.org/officeDocument/2006/relationships/ctrlProp" Target="../ctrlProps/ctrlProp72.xml"/><Relationship Id="rId19" Type="http://schemas.openxmlformats.org/officeDocument/2006/relationships/ctrlProp" Target="../ctrlProps/ctrlProp81.xml"/><Relationship Id="rId31" Type="http://schemas.openxmlformats.org/officeDocument/2006/relationships/ctrlProp" Target="../ctrlProps/ctrlProp93.xml"/><Relationship Id="rId4" Type="http://schemas.openxmlformats.org/officeDocument/2006/relationships/ctrlProp" Target="../ctrlProps/ctrlProp66.xml"/><Relationship Id="rId9" Type="http://schemas.openxmlformats.org/officeDocument/2006/relationships/ctrlProp" Target="../ctrlProps/ctrlProp71.xml"/><Relationship Id="rId14" Type="http://schemas.openxmlformats.org/officeDocument/2006/relationships/ctrlProp" Target="../ctrlProps/ctrlProp76.xml"/><Relationship Id="rId22" Type="http://schemas.openxmlformats.org/officeDocument/2006/relationships/ctrlProp" Target="../ctrlProps/ctrlProp84.xml"/><Relationship Id="rId27" Type="http://schemas.openxmlformats.org/officeDocument/2006/relationships/ctrlProp" Target="../ctrlProps/ctrlProp89.xml"/><Relationship Id="rId30" Type="http://schemas.openxmlformats.org/officeDocument/2006/relationships/ctrlProp" Target="../ctrlProps/ctrlProp92.xml"/><Relationship Id="rId35" Type="http://schemas.openxmlformats.org/officeDocument/2006/relationships/ctrlProp" Target="../ctrlProps/ctrlProp97.xml"/></Relationships>
</file>

<file path=xl/worksheets/_rels/sheet12.xml.rels><?xml version="1.0" encoding="UTF-8" standalone="yes"?>
<Relationships xmlns="http://schemas.openxmlformats.org/package/2006/relationships"><Relationship Id="rId13" Type="http://schemas.openxmlformats.org/officeDocument/2006/relationships/ctrlProp" Target="../ctrlProps/ctrlProp113.xml"/><Relationship Id="rId18" Type="http://schemas.openxmlformats.org/officeDocument/2006/relationships/ctrlProp" Target="../ctrlProps/ctrlProp118.xml"/><Relationship Id="rId26" Type="http://schemas.openxmlformats.org/officeDocument/2006/relationships/ctrlProp" Target="../ctrlProps/ctrlProp126.xml"/><Relationship Id="rId39" Type="http://schemas.openxmlformats.org/officeDocument/2006/relationships/ctrlProp" Target="../ctrlProps/ctrlProp139.xml"/><Relationship Id="rId3" Type="http://schemas.openxmlformats.org/officeDocument/2006/relationships/ctrlProp" Target="../ctrlProps/ctrlProp103.xml"/><Relationship Id="rId21" Type="http://schemas.openxmlformats.org/officeDocument/2006/relationships/ctrlProp" Target="../ctrlProps/ctrlProp121.xml"/><Relationship Id="rId34" Type="http://schemas.openxmlformats.org/officeDocument/2006/relationships/ctrlProp" Target="../ctrlProps/ctrlProp134.xml"/><Relationship Id="rId42" Type="http://schemas.openxmlformats.org/officeDocument/2006/relationships/ctrlProp" Target="../ctrlProps/ctrlProp142.xml"/><Relationship Id="rId47" Type="http://schemas.openxmlformats.org/officeDocument/2006/relationships/ctrlProp" Target="../ctrlProps/ctrlProp147.xml"/><Relationship Id="rId50" Type="http://schemas.openxmlformats.org/officeDocument/2006/relationships/ctrlProp" Target="../ctrlProps/ctrlProp150.xml"/><Relationship Id="rId7" Type="http://schemas.openxmlformats.org/officeDocument/2006/relationships/ctrlProp" Target="../ctrlProps/ctrlProp107.xml"/><Relationship Id="rId12" Type="http://schemas.openxmlformats.org/officeDocument/2006/relationships/ctrlProp" Target="../ctrlProps/ctrlProp112.xml"/><Relationship Id="rId17" Type="http://schemas.openxmlformats.org/officeDocument/2006/relationships/ctrlProp" Target="../ctrlProps/ctrlProp117.xml"/><Relationship Id="rId25" Type="http://schemas.openxmlformats.org/officeDocument/2006/relationships/ctrlProp" Target="../ctrlProps/ctrlProp125.xml"/><Relationship Id="rId33" Type="http://schemas.openxmlformats.org/officeDocument/2006/relationships/ctrlProp" Target="../ctrlProps/ctrlProp133.xml"/><Relationship Id="rId38" Type="http://schemas.openxmlformats.org/officeDocument/2006/relationships/ctrlProp" Target="../ctrlProps/ctrlProp138.xml"/><Relationship Id="rId46" Type="http://schemas.openxmlformats.org/officeDocument/2006/relationships/ctrlProp" Target="../ctrlProps/ctrlProp146.xml"/><Relationship Id="rId16" Type="http://schemas.openxmlformats.org/officeDocument/2006/relationships/ctrlProp" Target="../ctrlProps/ctrlProp116.xml"/><Relationship Id="rId20" Type="http://schemas.openxmlformats.org/officeDocument/2006/relationships/ctrlProp" Target="../ctrlProps/ctrlProp120.xml"/><Relationship Id="rId29" Type="http://schemas.openxmlformats.org/officeDocument/2006/relationships/ctrlProp" Target="../ctrlProps/ctrlProp129.xml"/><Relationship Id="rId41" Type="http://schemas.openxmlformats.org/officeDocument/2006/relationships/ctrlProp" Target="../ctrlProps/ctrlProp141.xml"/><Relationship Id="rId1" Type="http://schemas.openxmlformats.org/officeDocument/2006/relationships/vmlDrawing" Target="../drawings/vmlDrawing5.vml"/><Relationship Id="rId6" Type="http://schemas.openxmlformats.org/officeDocument/2006/relationships/ctrlProp" Target="../ctrlProps/ctrlProp106.xml"/><Relationship Id="rId11" Type="http://schemas.openxmlformats.org/officeDocument/2006/relationships/ctrlProp" Target="../ctrlProps/ctrlProp111.xml"/><Relationship Id="rId24" Type="http://schemas.openxmlformats.org/officeDocument/2006/relationships/ctrlProp" Target="../ctrlProps/ctrlProp124.xml"/><Relationship Id="rId32" Type="http://schemas.openxmlformats.org/officeDocument/2006/relationships/ctrlProp" Target="../ctrlProps/ctrlProp132.xml"/><Relationship Id="rId37" Type="http://schemas.openxmlformats.org/officeDocument/2006/relationships/ctrlProp" Target="../ctrlProps/ctrlProp137.xml"/><Relationship Id="rId40" Type="http://schemas.openxmlformats.org/officeDocument/2006/relationships/ctrlProp" Target="../ctrlProps/ctrlProp140.xml"/><Relationship Id="rId45" Type="http://schemas.openxmlformats.org/officeDocument/2006/relationships/ctrlProp" Target="../ctrlProps/ctrlProp145.xml"/><Relationship Id="rId5" Type="http://schemas.openxmlformats.org/officeDocument/2006/relationships/ctrlProp" Target="../ctrlProps/ctrlProp105.xml"/><Relationship Id="rId15" Type="http://schemas.openxmlformats.org/officeDocument/2006/relationships/ctrlProp" Target="../ctrlProps/ctrlProp115.xml"/><Relationship Id="rId23" Type="http://schemas.openxmlformats.org/officeDocument/2006/relationships/ctrlProp" Target="../ctrlProps/ctrlProp123.xml"/><Relationship Id="rId28" Type="http://schemas.openxmlformats.org/officeDocument/2006/relationships/ctrlProp" Target="../ctrlProps/ctrlProp128.xml"/><Relationship Id="rId36" Type="http://schemas.openxmlformats.org/officeDocument/2006/relationships/ctrlProp" Target="../ctrlProps/ctrlProp136.xml"/><Relationship Id="rId49" Type="http://schemas.openxmlformats.org/officeDocument/2006/relationships/ctrlProp" Target="../ctrlProps/ctrlProp149.xml"/><Relationship Id="rId10" Type="http://schemas.openxmlformats.org/officeDocument/2006/relationships/ctrlProp" Target="../ctrlProps/ctrlProp110.xml"/><Relationship Id="rId19" Type="http://schemas.openxmlformats.org/officeDocument/2006/relationships/ctrlProp" Target="../ctrlProps/ctrlProp119.xml"/><Relationship Id="rId31" Type="http://schemas.openxmlformats.org/officeDocument/2006/relationships/ctrlProp" Target="../ctrlProps/ctrlProp131.xml"/><Relationship Id="rId44" Type="http://schemas.openxmlformats.org/officeDocument/2006/relationships/ctrlProp" Target="../ctrlProps/ctrlProp144.xml"/><Relationship Id="rId4" Type="http://schemas.openxmlformats.org/officeDocument/2006/relationships/ctrlProp" Target="../ctrlProps/ctrlProp104.xml"/><Relationship Id="rId9" Type="http://schemas.openxmlformats.org/officeDocument/2006/relationships/ctrlProp" Target="../ctrlProps/ctrlProp109.xml"/><Relationship Id="rId14" Type="http://schemas.openxmlformats.org/officeDocument/2006/relationships/ctrlProp" Target="../ctrlProps/ctrlProp114.xml"/><Relationship Id="rId22" Type="http://schemas.openxmlformats.org/officeDocument/2006/relationships/ctrlProp" Target="../ctrlProps/ctrlProp122.xml"/><Relationship Id="rId27" Type="http://schemas.openxmlformats.org/officeDocument/2006/relationships/ctrlProp" Target="../ctrlProps/ctrlProp127.xml"/><Relationship Id="rId30" Type="http://schemas.openxmlformats.org/officeDocument/2006/relationships/ctrlProp" Target="../ctrlProps/ctrlProp130.xml"/><Relationship Id="rId35" Type="http://schemas.openxmlformats.org/officeDocument/2006/relationships/ctrlProp" Target="../ctrlProps/ctrlProp135.xml"/><Relationship Id="rId43" Type="http://schemas.openxmlformats.org/officeDocument/2006/relationships/ctrlProp" Target="../ctrlProps/ctrlProp143.xml"/><Relationship Id="rId48" Type="http://schemas.openxmlformats.org/officeDocument/2006/relationships/ctrlProp" Target="../ctrlProps/ctrlProp148.xml"/><Relationship Id="rId8" Type="http://schemas.openxmlformats.org/officeDocument/2006/relationships/ctrlProp" Target="../ctrlProps/ctrlProp108.xml"/></Relationships>
</file>

<file path=xl/worksheets/_rels/sheet13.xml.rels><?xml version="1.0" encoding="UTF-8" standalone="yes"?>
<Relationships xmlns="http://schemas.openxmlformats.org/package/2006/relationships"><Relationship Id="rId8" Type="http://schemas.openxmlformats.org/officeDocument/2006/relationships/ctrlProp" Target="../ctrlProps/ctrlProp155.xml"/><Relationship Id="rId13" Type="http://schemas.openxmlformats.org/officeDocument/2006/relationships/ctrlProp" Target="../ctrlProps/ctrlProp160.xml"/><Relationship Id="rId18" Type="http://schemas.openxmlformats.org/officeDocument/2006/relationships/ctrlProp" Target="../ctrlProps/ctrlProp165.xml"/><Relationship Id="rId7" Type="http://schemas.openxmlformats.org/officeDocument/2006/relationships/ctrlProp" Target="../ctrlProps/ctrlProp154.xml"/><Relationship Id="rId12" Type="http://schemas.openxmlformats.org/officeDocument/2006/relationships/ctrlProp" Target="../ctrlProps/ctrlProp159.xml"/><Relationship Id="rId17" Type="http://schemas.openxmlformats.org/officeDocument/2006/relationships/ctrlProp" Target="../ctrlProps/ctrlProp164.xml"/><Relationship Id="rId2" Type="http://schemas.openxmlformats.org/officeDocument/2006/relationships/vmlDrawing" Target="../drawings/vmlDrawing6.vml"/><Relationship Id="rId16" Type="http://schemas.openxmlformats.org/officeDocument/2006/relationships/ctrlProp" Target="../ctrlProps/ctrlProp163.xml"/><Relationship Id="rId1" Type="http://schemas.openxmlformats.org/officeDocument/2006/relationships/printerSettings" Target="../printerSettings/printerSettings7.bin"/><Relationship Id="rId6" Type="http://schemas.openxmlformats.org/officeDocument/2006/relationships/ctrlProp" Target="../ctrlProps/ctrlProp153.xml"/><Relationship Id="rId11" Type="http://schemas.openxmlformats.org/officeDocument/2006/relationships/ctrlProp" Target="../ctrlProps/ctrlProp158.xml"/><Relationship Id="rId5" Type="http://schemas.openxmlformats.org/officeDocument/2006/relationships/ctrlProp" Target="../ctrlProps/ctrlProp152.xml"/><Relationship Id="rId15" Type="http://schemas.openxmlformats.org/officeDocument/2006/relationships/ctrlProp" Target="../ctrlProps/ctrlProp162.xml"/><Relationship Id="rId10" Type="http://schemas.openxmlformats.org/officeDocument/2006/relationships/ctrlProp" Target="../ctrlProps/ctrlProp157.xml"/><Relationship Id="rId4" Type="http://schemas.openxmlformats.org/officeDocument/2006/relationships/ctrlProp" Target="../ctrlProps/ctrlProp151.xml"/><Relationship Id="rId9" Type="http://schemas.openxmlformats.org/officeDocument/2006/relationships/ctrlProp" Target="../ctrlProps/ctrlProp156.xml"/><Relationship Id="rId14" Type="http://schemas.openxmlformats.org/officeDocument/2006/relationships/ctrlProp" Target="../ctrlProps/ctrlProp161.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3" Type="http://schemas.openxmlformats.org/officeDocument/2006/relationships/ctrlProp" Target="../ctrlProps/ctrlProp176.xml"/><Relationship Id="rId18" Type="http://schemas.openxmlformats.org/officeDocument/2006/relationships/ctrlProp" Target="../ctrlProps/ctrlProp181.xml"/><Relationship Id="rId26" Type="http://schemas.openxmlformats.org/officeDocument/2006/relationships/ctrlProp" Target="../ctrlProps/ctrlProp189.xml"/><Relationship Id="rId39" Type="http://schemas.openxmlformats.org/officeDocument/2006/relationships/ctrlProp" Target="../ctrlProps/ctrlProp202.xml"/><Relationship Id="rId21" Type="http://schemas.openxmlformats.org/officeDocument/2006/relationships/ctrlProp" Target="../ctrlProps/ctrlProp184.xml"/><Relationship Id="rId34" Type="http://schemas.openxmlformats.org/officeDocument/2006/relationships/ctrlProp" Target="../ctrlProps/ctrlProp197.xml"/><Relationship Id="rId42" Type="http://schemas.openxmlformats.org/officeDocument/2006/relationships/ctrlProp" Target="../ctrlProps/ctrlProp205.xml"/><Relationship Id="rId47" Type="http://schemas.openxmlformats.org/officeDocument/2006/relationships/ctrlProp" Target="../ctrlProps/ctrlProp210.xml"/><Relationship Id="rId50" Type="http://schemas.openxmlformats.org/officeDocument/2006/relationships/ctrlProp" Target="../ctrlProps/ctrlProp213.xml"/><Relationship Id="rId55" Type="http://schemas.openxmlformats.org/officeDocument/2006/relationships/ctrlProp" Target="../ctrlProps/ctrlProp218.xml"/><Relationship Id="rId63" Type="http://schemas.openxmlformats.org/officeDocument/2006/relationships/ctrlProp" Target="../ctrlProps/ctrlProp226.xml"/><Relationship Id="rId68" Type="http://schemas.openxmlformats.org/officeDocument/2006/relationships/ctrlProp" Target="../ctrlProps/ctrlProp231.xml"/><Relationship Id="rId76" Type="http://schemas.openxmlformats.org/officeDocument/2006/relationships/ctrlProp" Target="../ctrlProps/ctrlProp239.xml"/><Relationship Id="rId7" Type="http://schemas.openxmlformats.org/officeDocument/2006/relationships/ctrlProp" Target="../ctrlProps/ctrlProp170.xml"/><Relationship Id="rId71" Type="http://schemas.openxmlformats.org/officeDocument/2006/relationships/ctrlProp" Target="../ctrlProps/ctrlProp234.xml"/><Relationship Id="rId16" Type="http://schemas.openxmlformats.org/officeDocument/2006/relationships/ctrlProp" Target="../ctrlProps/ctrlProp179.xml"/><Relationship Id="rId29" Type="http://schemas.openxmlformats.org/officeDocument/2006/relationships/ctrlProp" Target="../ctrlProps/ctrlProp192.xml"/><Relationship Id="rId11" Type="http://schemas.openxmlformats.org/officeDocument/2006/relationships/ctrlProp" Target="../ctrlProps/ctrlProp174.xml"/><Relationship Id="rId24" Type="http://schemas.openxmlformats.org/officeDocument/2006/relationships/ctrlProp" Target="../ctrlProps/ctrlProp187.xml"/><Relationship Id="rId32" Type="http://schemas.openxmlformats.org/officeDocument/2006/relationships/ctrlProp" Target="../ctrlProps/ctrlProp195.xml"/><Relationship Id="rId37" Type="http://schemas.openxmlformats.org/officeDocument/2006/relationships/ctrlProp" Target="../ctrlProps/ctrlProp200.xml"/><Relationship Id="rId40" Type="http://schemas.openxmlformats.org/officeDocument/2006/relationships/ctrlProp" Target="../ctrlProps/ctrlProp203.xml"/><Relationship Id="rId45" Type="http://schemas.openxmlformats.org/officeDocument/2006/relationships/ctrlProp" Target="../ctrlProps/ctrlProp208.xml"/><Relationship Id="rId53" Type="http://schemas.openxmlformats.org/officeDocument/2006/relationships/ctrlProp" Target="../ctrlProps/ctrlProp216.xml"/><Relationship Id="rId58" Type="http://schemas.openxmlformats.org/officeDocument/2006/relationships/ctrlProp" Target="../ctrlProps/ctrlProp221.xml"/><Relationship Id="rId66" Type="http://schemas.openxmlformats.org/officeDocument/2006/relationships/ctrlProp" Target="../ctrlProps/ctrlProp229.xml"/><Relationship Id="rId74" Type="http://schemas.openxmlformats.org/officeDocument/2006/relationships/ctrlProp" Target="../ctrlProps/ctrlProp237.xml"/><Relationship Id="rId79" Type="http://schemas.openxmlformats.org/officeDocument/2006/relationships/ctrlProp" Target="../ctrlProps/ctrlProp242.xml"/><Relationship Id="rId5" Type="http://schemas.openxmlformats.org/officeDocument/2006/relationships/ctrlProp" Target="../ctrlProps/ctrlProp168.xml"/><Relationship Id="rId61" Type="http://schemas.openxmlformats.org/officeDocument/2006/relationships/ctrlProp" Target="../ctrlProps/ctrlProp224.xml"/><Relationship Id="rId82" Type="http://schemas.openxmlformats.org/officeDocument/2006/relationships/ctrlProp" Target="../ctrlProps/ctrlProp245.xml"/><Relationship Id="rId10" Type="http://schemas.openxmlformats.org/officeDocument/2006/relationships/ctrlProp" Target="../ctrlProps/ctrlProp173.xml"/><Relationship Id="rId19" Type="http://schemas.openxmlformats.org/officeDocument/2006/relationships/ctrlProp" Target="../ctrlProps/ctrlProp182.xml"/><Relationship Id="rId31" Type="http://schemas.openxmlformats.org/officeDocument/2006/relationships/ctrlProp" Target="../ctrlProps/ctrlProp194.xml"/><Relationship Id="rId44" Type="http://schemas.openxmlformats.org/officeDocument/2006/relationships/ctrlProp" Target="../ctrlProps/ctrlProp207.xml"/><Relationship Id="rId52" Type="http://schemas.openxmlformats.org/officeDocument/2006/relationships/ctrlProp" Target="../ctrlProps/ctrlProp215.xml"/><Relationship Id="rId60" Type="http://schemas.openxmlformats.org/officeDocument/2006/relationships/ctrlProp" Target="../ctrlProps/ctrlProp223.xml"/><Relationship Id="rId65" Type="http://schemas.openxmlformats.org/officeDocument/2006/relationships/ctrlProp" Target="../ctrlProps/ctrlProp228.xml"/><Relationship Id="rId73" Type="http://schemas.openxmlformats.org/officeDocument/2006/relationships/ctrlProp" Target="../ctrlProps/ctrlProp236.xml"/><Relationship Id="rId78" Type="http://schemas.openxmlformats.org/officeDocument/2006/relationships/ctrlProp" Target="../ctrlProps/ctrlProp241.xml"/><Relationship Id="rId81" Type="http://schemas.openxmlformats.org/officeDocument/2006/relationships/ctrlProp" Target="../ctrlProps/ctrlProp244.xml"/><Relationship Id="rId4" Type="http://schemas.openxmlformats.org/officeDocument/2006/relationships/ctrlProp" Target="../ctrlProps/ctrlProp167.xml"/><Relationship Id="rId9" Type="http://schemas.openxmlformats.org/officeDocument/2006/relationships/ctrlProp" Target="../ctrlProps/ctrlProp172.xml"/><Relationship Id="rId14" Type="http://schemas.openxmlformats.org/officeDocument/2006/relationships/ctrlProp" Target="../ctrlProps/ctrlProp177.xml"/><Relationship Id="rId22" Type="http://schemas.openxmlformats.org/officeDocument/2006/relationships/ctrlProp" Target="../ctrlProps/ctrlProp185.xml"/><Relationship Id="rId27" Type="http://schemas.openxmlformats.org/officeDocument/2006/relationships/ctrlProp" Target="../ctrlProps/ctrlProp190.xml"/><Relationship Id="rId30" Type="http://schemas.openxmlformats.org/officeDocument/2006/relationships/ctrlProp" Target="../ctrlProps/ctrlProp193.xml"/><Relationship Id="rId35" Type="http://schemas.openxmlformats.org/officeDocument/2006/relationships/ctrlProp" Target="../ctrlProps/ctrlProp198.xml"/><Relationship Id="rId43" Type="http://schemas.openxmlformats.org/officeDocument/2006/relationships/ctrlProp" Target="../ctrlProps/ctrlProp206.xml"/><Relationship Id="rId48" Type="http://schemas.openxmlformats.org/officeDocument/2006/relationships/ctrlProp" Target="../ctrlProps/ctrlProp211.xml"/><Relationship Id="rId56" Type="http://schemas.openxmlformats.org/officeDocument/2006/relationships/ctrlProp" Target="../ctrlProps/ctrlProp219.xml"/><Relationship Id="rId64" Type="http://schemas.openxmlformats.org/officeDocument/2006/relationships/ctrlProp" Target="../ctrlProps/ctrlProp227.xml"/><Relationship Id="rId69" Type="http://schemas.openxmlformats.org/officeDocument/2006/relationships/ctrlProp" Target="../ctrlProps/ctrlProp232.xml"/><Relationship Id="rId77" Type="http://schemas.openxmlformats.org/officeDocument/2006/relationships/ctrlProp" Target="../ctrlProps/ctrlProp240.xml"/><Relationship Id="rId8" Type="http://schemas.openxmlformats.org/officeDocument/2006/relationships/ctrlProp" Target="../ctrlProps/ctrlProp171.xml"/><Relationship Id="rId51" Type="http://schemas.openxmlformats.org/officeDocument/2006/relationships/ctrlProp" Target="../ctrlProps/ctrlProp214.xml"/><Relationship Id="rId72" Type="http://schemas.openxmlformats.org/officeDocument/2006/relationships/ctrlProp" Target="../ctrlProps/ctrlProp235.xml"/><Relationship Id="rId80" Type="http://schemas.openxmlformats.org/officeDocument/2006/relationships/ctrlProp" Target="../ctrlProps/ctrlProp243.xml"/><Relationship Id="rId3" Type="http://schemas.openxmlformats.org/officeDocument/2006/relationships/ctrlProp" Target="../ctrlProps/ctrlProp166.xml"/><Relationship Id="rId12" Type="http://schemas.openxmlformats.org/officeDocument/2006/relationships/ctrlProp" Target="../ctrlProps/ctrlProp175.xml"/><Relationship Id="rId17" Type="http://schemas.openxmlformats.org/officeDocument/2006/relationships/ctrlProp" Target="../ctrlProps/ctrlProp180.xml"/><Relationship Id="rId25" Type="http://schemas.openxmlformats.org/officeDocument/2006/relationships/ctrlProp" Target="../ctrlProps/ctrlProp188.xml"/><Relationship Id="rId33" Type="http://schemas.openxmlformats.org/officeDocument/2006/relationships/ctrlProp" Target="../ctrlProps/ctrlProp196.xml"/><Relationship Id="rId38" Type="http://schemas.openxmlformats.org/officeDocument/2006/relationships/ctrlProp" Target="../ctrlProps/ctrlProp201.xml"/><Relationship Id="rId46" Type="http://schemas.openxmlformats.org/officeDocument/2006/relationships/ctrlProp" Target="../ctrlProps/ctrlProp209.xml"/><Relationship Id="rId59" Type="http://schemas.openxmlformats.org/officeDocument/2006/relationships/ctrlProp" Target="../ctrlProps/ctrlProp222.xml"/><Relationship Id="rId67" Type="http://schemas.openxmlformats.org/officeDocument/2006/relationships/ctrlProp" Target="../ctrlProps/ctrlProp230.xml"/><Relationship Id="rId20" Type="http://schemas.openxmlformats.org/officeDocument/2006/relationships/ctrlProp" Target="../ctrlProps/ctrlProp183.xml"/><Relationship Id="rId41" Type="http://schemas.openxmlformats.org/officeDocument/2006/relationships/ctrlProp" Target="../ctrlProps/ctrlProp204.xml"/><Relationship Id="rId54" Type="http://schemas.openxmlformats.org/officeDocument/2006/relationships/ctrlProp" Target="../ctrlProps/ctrlProp217.xml"/><Relationship Id="rId62" Type="http://schemas.openxmlformats.org/officeDocument/2006/relationships/ctrlProp" Target="../ctrlProps/ctrlProp225.xml"/><Relationship Id="rId70" Type="http://schemas.openxmlformats.org/officeDocument/2006/relationships/ctrlProp" Target="../ctrlProps/ctrlProp233.xml"/><Relationship Id="rId75" Type="http://schemas.openxmlformats.org/officeDocument/2006/relationships/ctrlProp" Target="../ctrlProps/ctrlProp238.xml"/><Relationship Id="rId1" Type="http://schemas.openxmlformats.org/officeDocument/2006/relationships/vmlDrawing" Target="../drawings/vmlDrawing7.vml"/><Relationship Id="rId6" Type="http://schemas.openxmlformats.org/officeDocument/2006/relationships/ctrlProp" Target="../ctrlProps/ctrlProp169.xml"/><Relationship Id="rId15" Type="http://schemas.openxmlformats.org/officeDocument/2006/relationships/ctrlProp" Target="../ctrlProps/ctrlProp178.xml"/><Relationship Id="rId23" Type="http://schemas.openxmlformats.org/officeDocument/2006/relationships/ctrlProp" Target="../ctrlProps/ctrlProp186.xml"/><Relationship Id="rId28" Type="http://schemas.openxmlformats.org/officeDocument/2006/relationships/ctrlProp" Target="../ctrlProps/ctrlProp191.xml"/><Relationship Id="rId36" Type="http://schemas.openxmlformats.org/officeDocument/2006/relationships/ctrlProp" Target="../ctrlProps/ctrlProp199.xml"/><Relationship Id="rId49" Type="http://schemas.openxmlformats.org/officeDocument/2006/relationships/ctrlProp" Target="../ctrlProps/ctrlProp212.xml"/><Relationship Id="rId57" Type="http://schemas.openxmlformats.org/officeDocument/2006/relationships/ctrlProp" Target="../ctrlProps/ctrlProp220.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vmlDrawing" Target="../drawings/vmlDrawing1.v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8" Type="http://schemas.openxmlformats.org/officeDocument/2006/relationships/ctrlProp" Target="../ctrlProps/ctrlProp27.xml"/><Relationship Id="rId13" Type="http://schemas.openxmlformats.org/officeDocument/2006/relationships/ctrlProp" Target="../ctrlProps/ctrlProp32.xml"/><Relationship Id="rId18" Type="http://schemas.openxmlformats.org/officeDocument/2006/relationships/ctrlProp" Target="../ctrlProps/ctrlProp37.xml"/><Relationship Id="rId26" Type="http://schemas.openxmlformats.org/officeDocument/2006/relationships/ctrlProp" Target="../ctrlProps/ctrlProp45.xml"/><Relationship Id="rId39" Type="http://schemas.openxmlformats.org/officeDocument/2006/relationships/ctrlProp" Target="../ctrlProps/ctrlProp58.xml"/><Relationship Id="rId21" Type="http://schemas.openxmlformats.org/officeDocument/2006/relationships/ctrlProp" Target="../ctrlProps/ctrlProp40.xml"/><Relationship Id="rId34" Type="http://schemas.openxmlformats.org/officeDocument/2006/relationships/ctrlProp" Target="../ctrlProps/ctrlProp53.xml"/><Relationship Id="rId7" Type="http://schemas.openxmlformats.org/officeDocument/2006/relationships/ctrlProp" Target="../ctrlProps/ctrlProp26.xml"/><Relationship Id="rId12" Type="http://schemas.openxmlformats.org/officeDocument/2006/relationships/ctrlProp" Target="../ctrlProps/ctrlProp31.xml"/><Relationship Id="rId17" Type="http://schemas.openxmlformats.org/officeDocument/2006/relationships/ctrlProp" Target="../ctrlProps/ctrlProp36.xml"/><Relationship Id="rId25" Type="http://schemas.openxmlformats.org/officeDocument/2006/relationships/ctrlProp" Target="../ctrlProps/ctrlProp44.xml"/><Relationship Id="rId33" Type="http://schemas.openxmlformats.org/officeDocument/2006/relationships/ctrlProp" Target="../ctrlProps/ctrlProp52.xml"/><Relationship Id="rId38" Type="http://schemas.openxmlformats.org/officeDocument/2006/relationships/ctrlProp" Target="../ctrlProps/ctrlProp57.xml"/><Relationship Id="rId2" Type="http://schemas.openxmlformats.org/officeDocument/2006/relationships/vmlDrawing" Target="../drawings/vmlDrawing2.vml"/><Relationship Id="rId16" Type="http://schemas.openxmlformats.org/officeDocument/2006/relationships/ctrlProp" Target="../ctrlProps/ctrlProp35.xml"/><Relationship Id="rId20" Type="http://schemas.openxmlformats.org/officeDocument/2006/relationships/ctrlProp" Target="../ctrlProps/ctrlProp39.xml"/><Relationship Id="rId29" Type="http://schemas.openxmlformats.org/officeDocument/2006/relationships/ctrlProp" Target="../ctrlProps/ctrlProp48.xml"/><Relationship Id="rId1" Type="http://schemas.openxmlformats.org/officeDocument/2006/relationships/printerSettings" Target="../printerSettings/printerSettings4.bin"/><Relationship Id="rId6" Type="http://schemas.openxmlformats.org/officeDocument/2006/relationships/ctrlProp" Target="../ctrlProps/ctrlProp25.xml"/><Relationship Id="rId11" Type="http://schemas.openxmlformats.org/officeDocument/2006/relationships/ctrlProp" Target="../ctrlProps/ctrlProp30.xml"/><Relationship Id="rId24" Type="http://schemas.openxmlformats.org/officeDocument/2006/relationships/ctrlProp" Target="../ctrlProps/ctrlProp43.xml"/><Relationship Id="rId32" Type="http://schemas.openxmlformats.org/officeDocument/2006/relationships/ctrlProp" Target="../ctrlProps/ctrlProp51.xml"/><Relationship Id="rId37" Type="http://schemas.openxmlformats.org/officeDocument/2006/relationships/ctrlProp" Target="../ctrlProps/ctrlProp56.xml"/><Relationship Id="rId40" Type="http://schemas.openxmlformats.org/officeDocument/2006/relationships/ctrlProp" Target="../ctrlProps/ctrlProp59.xml"/><Relationship Id="rId5" Type="http://schemas.openxmlformats.org/officeDocument/2006/relationships/ctrlProp" Target="../ctrlProps/ctrlProp24.xml"/><Relationship Id="rId15" Type="http://schemas.openxmlformats.org/officeDocument/2006/relationships/ctrlProp" Target="../ctrlProps/ctrlProp34.xml"/><Relationship Id="rId23" Type="http://schemas.openxmlformats.org/officeDocument/2006/relationships/ctrlProp" Target="../ctrlProps/ctrlProp42.xml"/><Relationship Id="rId28" Type="http://schemas.openxmlformats.org/officeDocument/2006/relationships/ctrlProp" Target="../ctrlProps/ctrlProp47.xml"/><Relationship Id="rId36" Type="http://schemas.openxmlformats.org/officeDocument/2006/relationships/ctrlProp" Target="../ctrlProps/ctrlProp55.xml"/><Relationship Id="rId10" Type="http://schemas.openxmlformats.org/officeDocument/2006/relationships/ctrlProp" Target="../ctrlProps/ctrlProp29.xml"/><Relationship Id="rId19" Type="http://schemas.openxmlformats.org/officeDocument/2006/relationships/ctrlProp" Target="../ctrlProps/ctrlProp38.xml"/><Relationship Id="rId31" Type="http://schemas.openxmlformats.org/officeDocument/2006/relationships/ctrlProp" Target="../ctrlProps/ctrlProp50.xml"/><Relationship Id="rId4" Type="http://schemas.openxmlformats.org/officeDocument/2006/relationships/ctrlProp" Target="../ctrlProps/ctrlProp23.xml"/><Relationship Id="rId9" Type="http://schemas.openxmlformats.org/officeDocument/2006/relationships/ctrlProp" Target="../ctrlProps/ctrlProp28.xml"/><Relationship Id="rId14" Type="http://schemas.openxmlformats.org/officeDocument/2006/relationships/ctrlProp" Target="../ctrlProps/ctrlProp33.xml"/><Relationship Id="rId22" Type="http://schemas.openxmlformats.org/officeDocument/2006/relationships/ctrlProp" Target="../ctrlProps/ctrlProp41.xml"/><Relationship Id="rId27" Type="http://schemas.openxmlformats.org/officeDocument/2006/relationships/ctrlProp" Target="../ctrlProps/ctrlProp46.xml"/><Relationship Id="rId30" Type="http://schemas.openxmlformats.org/officeDocument/2006/relationships/ctrlProp" Target="../ctrlProps/ctrlProp49.xml"/><Relationship Id="rId35" Type="http://schemas.openxmlformats.org/officeDocument/2006/relationships/ctrlProp" Target="../ctrlProps/ctrlProp54.xml"/></Relationships>
</file>

<file path=xl/worksheets/_rels/sheet8.xml.rels><?xml version="1.0" encoding="UTF-8" standalone="yes"?>
<Relationships xmlns="http://schemas.openxmlformats.org/package/2006/relationships"><Relationship Id="rId8" Type="http://schemas.openxmlformats.org/officeDocument/2006/relationships/ctrlProp" Target="../ctrlProps/ctrlProp64.xml"/><Relationship Id="rId7" Type="http://schemas.openxmlformats.org/officeDocument/2006/relationships/ctrlProp" Target="../ctrlProps/ctrlProp63.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6" Type="http://schemas.openxmlformats.org/officeDocument/2006/relationships/ctrlProp" Target="../ctrlProps/ctrlProp62.xml"/><Relationship Id="rId5" Type="http://schemas.openxmlformats.org/officeDocument/2006/relationships/ctrlProp" Target="../ctrlProps/ctrlProp61.xml"/><Relationship Id="rId4" Type="http://schemas.openxmlformats.org/officeDocument/2006/relationships/ctrlProp" Target="../ctrlProps/ctrlProp60.xml"/><Relationship Id="rId9" Type="http://schemas.openxmlformats.org/officeDocument/2006/relationships/ctrlProp" Target="../ctrlProps/ctrlProp65.xml"/></Relationships>
</file>

<file path=xl/worksheets/sheet1.xml><?xml version="1.0" encoding="utf-8"?>
<worksheet xmlns="http://schemas.openxmlformats.org/spreadsheetml/2006/main" xmlns:r="http://schemas.openxmlformats.org/officeDocument/2006/relationships">
  <dimension ref="A1:P49"/>
  <sheetViews>
    <sheetView zoomScale="90" zoomScaleNormal="90" workbookViewId="0">
      <pane ySplit="1" topLeftCell="A2" activePane="bottomLeft" state="frozen"/>
      <selection pane="bottomLeft" activeCell="A53" sqref="A53"/>
    </sheetView>
  </sheetViews>
  <sheetFormatPr defaultRowHeight="13.5"/>
  <cols>
    <col min="1" max="1" width="11.25" customWidth="1"/>
    <col min="2" max="2" width="11.75" customWidth="1"/>
    <col min="3" max="3" width="7.25" customWidth="1"/>
    <col min="4" max="4" width="4.5" customWidth="1"/>
    <col min="5" max="5" width="6" customWidth="1"/>
    <col min="6" max="6" width="7" customWidth="1"/>
    <col min="7" max="7" width="4.625" customWidth="1"/>
    <col min="8" max="8" width="9.375" customWidth="1"/>
    <col min="9" max="9" width="12.375" customWidth="1"/>
    <col min="10" max="10" width="6.875" customWidth="1"/>
    <col min="12" max="12" width="10.625" customWidth="1"/>
    <col min="13" max="13" width="12" customWidth="1"/>
  </cols>
  <sheetData>
    <row r="1" spans="1:16">
      <c r="A1" t="s">
        <v>401</v>
      </c>
      <c r="B1" t="s">
        <v>404</v>
      </c>
      <c r="C1" t="s">
        <v>407</v>
      </c>
      <c r="D1" t="s">
        <v>405</v>
      </c>
      <c r="E1" t="s">
        <v>408</v>
      </c>
      <c r="F1" t="s">
        <v>409</v>
      </c>
      <c r="H1" s="33" t="s">
        <v>402</v>
      </c>
      <c r="I1" s="33" t="s">
        <v>403</v>
      </c>
      <c r="J1" s="33" t="s">
        <v>405</v>
      </c>
      <c r="K1" s="36" t="s">
        <v>408</v>
      </c>
      <c r="L1" s="36" t="s">
        <v>410</v>
      </c>
      <c r="M1" s="33" t="s">
        <v>411</v>
      </c>
      <c r="N1" s="34"/>
      <c r="O1" s="34"/>
      <c r="P1" s="30"/>
    </row>
    <row r="2" spans="1:16">
      <c r="H2" s="31">
        <v>1</v>
      </c>
      <c r="I2" s="31">
        <v>1</v>
      </c>
      <c r="J2" s="40">
        <v>1</v>
      </c>
      <c r="K2" s="39">
        <v>100</v>
      </c>
      <c r="L2" s="39">
        <v>30</v>
      </c>
      <c r="M2" s="39">
        <f>(L2/60)</f>
        <v>0.5</v>
      </c>
      <c r="N2" s="30"/>
      <c r="O2" s="30"/>
      <c r="P2" s="30"/>
    </row>
    <row r="3" spans="1:16">
      <c r="A3" t="str">
        <f>材表!C2</f>
        <v>木头</v>
      </c>
      <c r="B3">
        <f>H2</f>
        <v>1</v>
      </c>
      <c r="C3" s="8">
        <f>IF(B3=$H$2,$I$2,IF(B3=$H$3,$I$3,IF(B3=$H$4,$I$4,IF(B3=$H$5,$I$5,IF(B3=$H$6,$I$6,IF(B3=$H$7,$I$7,IF(B3=$H$8,$I$8,IF(B3=$H$9,$I$9,IF(B3=$H$10,$I$10,IF(B3=$H$11,$I$11,IF(B3=$H$12,$I$12,IF(B3=$H$13,$I$13,IF(B3=$H$14,$I$14,IF(B3=$H$15,$I$15,IF(B3=$H$16,$I$16,IF(B3=$H$17,$I$17,IF(B3=$H$18,$I$18,IF(B3=$H$19,$I$19,IF(B3=$H$20,$I$20,IF(B3=$H$21,$I$21,IF(B3=$H$22,$I$22)))))))))))))))))))))</f>
        <v>1</v>
      </c>
      <c r="D3" s="8">
        <f>IF(B3=$H$2,$J$2,IF(B3=$H$3,$J$3,IF(B3=$H$4,$J$4,IF(B3=$H$5,$J$5,IF(B3=$H$6,$J$6,IF(B3=$H$7,$J$7,IF(B3=$H$8,$J$8,IF(B3=$H$9,$J$9,IF(B3=$H$10,$J$10,IF(B3=$H$11,$J$11,IF(B3=$H$12,$J$12,IF(B3=$H$13,$J$13,IF(B3=$H$14,$J$14,IF(B3=$H$15,$J$15,IF(B3=$H$16,$J$16,IF(B3=$H$17,$J$17,IF(B3=$H$18,$J$18,IF(B3=$H$19,$J$19,IF(B3=$H$20,$J$20,IF(B3=$H$21,$J$21,IF(B3=$H$22,$J$22)))))))))))))))))))))</f>
        <v>1</v>
      </c>
      <c r="E3">
        <f>IF(B3=$H$2,$K$2,IF(B3=$H$3,$K$3,IF(B3=$H$4,$K$4,IF(B3=$H$5,$K$5,IF(B3=$H$6,$K$6,IF(B3=$H$7,$K$7,IF(B3=$H$8,$K$8,IF(B3=$H$9,$K$9,IF(B3=$H$10,$K$10,IF(B3=$H$11,$K$11,IF(B3=$H$12,$K$12,IF(B3=$H$13,$K$13,IF(B3=$H$14,$K$14,IF(B3=$H$15,$K$15,IF(B3=$H$16,$K$16,IF(B3=$H$17,$K$17,IF(B3=$H$18,$K$18,IF(B3=$H$19,$K$19,IF(B3=$H$20,$K$20,IF(B3=$H$21,$K$21,IF(B3=$H$22,$K$22)))))))))))))))))))))</f>
        <v>100</v>
      </c>
      <c r="F3">
        <f>IF(B3=$H$2,$L$2,IF(B3=$H$3,$L$3,IF(B3=$H$4,$L$4,IF(B3=$H$5,$L$5,IF(B3=$H$6,$L$6,IF(B3=$H$7,$L$7,IF(B3=$H$8,$L$8,IF(B3=$H$9,$L$9,IF(B3=$H$10,$L$10,IF(B3=$H$11,$L$11,IF(B3=$H$12,$L$12,IF(B3=$H$13,$L$13,IF(B3=$H$14,$L$14,IF(B3=$H$15,$L$15,IF(B3=$H$16,$L$16,IF(B3=$H$17,$L$17,IF(B3=$H$18,$L$18,IF(B3=$H$19,$L$19,IF(B3=$H$20,$L$20,IF(B3=$H$21,$L$21,IF(B3=$H$22,$L$22)))))))))))))))))))))</f>
        <v>30</v>
      </c>
      <c r="H3" s="31">
        <v>2</v>
      </c>
      <c r="I3" s="31">
        <v>2</v>
      </c>
      <c r="J3" s="40">
        <v>2</v>
      </c>
      <c r="K3" s="37">
        <v>95</v>
      </c>
      <c r="L3" s="37">
        <v>300</v>
      </c>
      <c r="M3" s="37">
        <f>(L3/60)</f>
        <v>5</v>
      </c>
      <c r="N3" s="30"/>
      <c r="O3" s="30"/>
      <c r="P3" s="30"/>
    </row>
    <row r="4" spans="1:16">
      <c r="A4" t="str">
        <f>材表!C3</f>
        <v>石头</v>
      </c>
      <c r="B4">
        <f>H2</f>
        <v>1</v>
      </c>
      <c r="C4" s="8">
        <f t="shared" ref="C4:C37" si="0">IF(B4=$H$2,$I$2,IF(B4=$H$3,$I$3,IF(B4=$H$4,$I$4,IF(B4=$H$5,$I$5,IF(B4=$H$6,$I$6,IF(B4=$H$7,$I$7,IF(B4=$H$8,$I$8,IF(B4=$H$9,$I$9,IF(B4=$H$10,$I$10,IF(B4=$H$11,$I$11,IF(B4=$H$12,$I$12,IF(B4=$H$13,$I$13,IF(B4=$H$14,$I$14,IF(B4=$H$15,$I$15,IF(B4=$H$16,$I$16,IF(B4=$H$17,$I$17,IF(B4=$H$18,$I$18,IF(B4=$H$19,$I$19,IF(B4=$H$20,$I$20,IF(B4=$H$21,$I$21,IF(B4=$H$22,$I$22)))))))))))))))))))))</f>
        <v>1</v>
      </c>
      <c r="D4" s="8">
        <f t="shared" ref="D4:D36" si="1">IF(B4=$H$2,$J$2,IF(B4=$H$3,$J$3,IF(B4=$H$4,$J$4,IF(B4=$H$5,$J$5,IF(B4=$H$6,$J$6,IF(B4=$H$7,$J$7,IF(B4=$H$8,$J$8,IF(B4=$H$9,$J$9,IF(B4=$H$10,$J$10,IF(B4=$H$11,$J$11,IF(B4=$H$12,$J$12,IF(B4=$H$13,$J$13,IF(B4=$H$14,$J$14,IF(B4=$H$15,$J$15,IF(B4=$H$16,$J$16,IF(B4=$H$17,$J$17,IF(B4=$H$18,$J$18,IF(B4=$H$19,$J$19,IF(B4=$H$20,$J$20,IF(B4=$H$21,$J$21,IF(B4=$H$22,$J$22)))))))))))))))))))))</f>
        <v>1</v>
      </c>
      <c r="E4">
        <f t="shared" ref="E4:E36" si="2">IF(B4=$H$2,$K$2,IF(B4=$H$3,$K$3,IF(B4=$H$4,$K$4,IF(B4=$H$5,$K$5,IF(B4=$H$6,$K$6,IF(B4=$H$7,$K$7,IF(B4=$H$8,$K$8,IF(B4=$H$9,$K$9,IF(B4=$H$10,$K$10,IF(B4=$H$11,$K$11,IF(B4=$H$12,$K$12,IF(B4=$H$13,$K$13,IF(B4=$H$14,$K$14,IF(B4=$H$15,$K$15,IF(B4=$H$16,$K$16,IF(B4=$H$17,$K$17,IF(B4=$H$18,$K$18,IF(B4=$H$19,$K$19,IF(B4=$H$20,$K$20,IF(B4=$H$21,$K$21,IF(B4=$H$22,$K$22)))))))))))))))))))))</f>
        <v>100</v>
      </c>
      <c r="F4">
        <f t="shared" ref="F4:F36" si="3">IF(B4=$H$2,$L$2,IF(B4=$H$3,$L$3,IF(B4=$H$4,$L$4,IF(B4=$H$5,$L$5,IF(B4=$H$6,$L$6,IF(B4=$H$7,$L$7,IF(B4=$H$8,$L$8,IF(B4=$H$9,$L$9,IF(B4=$H$10,$L$10,IF(B4=$H$11,$L$11,IF(B4=$H$12,$L$12,IF(B4=$H$13,$L$13,IF(B4=$H$14,$L$14,IF(B4=$H$15,$L$15,IF(B4=$H$16,$L$16,IF(B4=$H$17,$L$17,IF(B4=$H$18,$L$18,IF(B4=$H$19,$L$19,IF(B4=$H$20,$L$20,IF(B4=$H$21,$L$21,IF(B4=$H$22,$L$22)))))))))))))))))))))</f>
        <v>30</v>
      </c>
      <c r="H4" s="31">
        <v>3</v>
      </c>
      <c r="I4" s="31">
        <v>3</v>
      </c>
      <c r="J4" s="40">
        <v>3</v>
      </c>
      <c r="K4" s="37">
        <v>90</v>
      </c>
      <c r="L4" s="37">
        <v>600</v>
      </c>
      <c r="M4" s="37">
        <f t="shared" ref="M4:M23" si="4">(L4/60)</f>
        <v>10</v>
      </c>
      <c r="N4" s="30"/>
      <c r="O4" s="30"/>
      <c r="P4" s="30"/>
    </row>
    <row r="5" spans="1:16">
      <c r="A5" t="str">
        <f>材表!C4</f>
        <v>小麦</v>
      </c>
      <c r="B5">
        <f>H2</f>
        <v>1</v>
      </c>
      <c r="C5" s="8">
        <f t="shared" si="0"/>
        <v>1</v>
      </c>
      <c r="D5" s="8">
        <f t="shared" si="1"/>
        <v>1</v>
      </c>
      <c r="E5">
        <f t="shared" si="2"/>
        <v>100</v>
      </c>
      <c r="F5">
        <f t="shared" si="3"/>
        <v>30</v>
      </c>
      <c r="H5" s="31">
        <v>4</v>
      </c>
      <c r="I5" s="31">
        <v>4</v>
      </c>
      <c r="J5" s="41">
        <v>4</v>
      </c>
      <c r="K5" s="37">
        <v>85</v>
      </c>
      <c r="L5" s="37">
        <v>900</v>
      </c>
      <c r="M5" s="37">
        <f t="shared" si="4"/>
        <v>15</v>
      </c>
      <c r="N5" s="30"/>
      <c r="O5" s="30"/>
      <c r="P5" s="30"/>
    </row>
    <row r="6" spans="1:16">
      <c r="A6" t="str">
        <f>材表!C5</f>
        <v>杂草</v>
      </c>
      <c r="B6">
        <f>H2</f>
        <v>1</v>
      </c>
      <c r="C6" s="8">
        <f t="shared" si="0"/>
        <v>1</v>
      </c>
      <c r="D6" s="8">
        <f t="shared" si="1"/>
        <v>1</v>
      </c>
      <c r="E6">
        <f t="shared" si="2"/>
        <v>100</v>
      </c>
      <c r="F6">
        <f t="shared" si="3"/>
        <v>30</v>
      </c>
      <c r="H6" s="31">
        <v>5</v>
      </c>
      <c r="I6" s="31">
        <v>5</v>
      </c>
      <c r="J6" s="41">
        <v>5</v>
      </c>
      <c r="K6" s="37">
        <v>80</v>
      </c>
      <c r="L6" s="37">
        <v>1800</v>
      </c>
      <c r="M6" s="37">
        <f t="shared" si="4"/>
        <v>30</v>
      </c>
      <c r="N6" s="30"/>
      <c r="O6" s="30"/>
      <c r="P6" s="30"/>
    </row>
    <row r="7" spans="1:16">
      <c r="A7" t="str">
        <f>材表!C6</f>
        <v>木材</v>
      </c>
      <c r="B7">
        <f>H2</f>
        <v>1</v>
      </c>
      <c r="C7" s="8">
        <f t="shared" si="0"/>
        <v>1</v>
      </c>
      <c r="D7" s="8">
        <f t="shared" si="1"/>
        <v>1</v>
      </c>
      <c r="E7">
        <f t="shared" si="2"/>
        <v>100</v>
      </c>
      <c r="F7">
        <f t="shared" si="3"/>
        <v>30</v>
      </c>
      <c r="H7" s="31">
        <v>6</v>
      </c>
      <c r="I7" s="31">
        <v>6</v>
      </c>
      <c r="J7" s="40">
        <v>6</v>
      </c>
      <c r="K7" s="37">
        <v>75</v>
      </c>
      <c r="L7" s="37">
        <v>2700</v>
      </c>
      <c r="M7" s="37">
        <f t="shared" si="4"/>
        <v>45</v>
      </c>
      <c r="N7" s="30"/>
      <c r="O7" s="30"/>
      <c r="P7" s="30"/>
    </row>
    <row r="8" spans="1:16">
      <c r="A8" t="str">
        <f>材表!C7</f>
        <v>砖头</v>
      </c>
      <c r="B8">
        <f>H2</f>
        <v>1</v>
      </c>
      <c r="C8" s="8">
        <f t="shared" si="0"/>
        <v>1</v>
      </c>
      <c r="D8" s="8">
        <f t="shared" si="1"/>
        <v>1</v>
      </c>
      <c r="E8">
        <f t="shared" si="2"/>
        <v>100</v>
      </c>
      <c r="F8">
        <f t="shared" si="3"/>
        <v>30</v>
      </c>
      <c r="H8" s="31">
        <v>7</v>
      </c>
      <c r="I8" s="31">
        <v>7</v>
      </c>
      <c r="J8" s="40">
        <v>7</v>
      </c>
      <c r="K8" s="37">
        <v>70</v>
      </c>
      <c r="L8" s="37">
        <v>3600</v>
      </c>
      <c r="M8" s="37">
        <f t="shared" si="4"/>
        <v>60</v>
      </c>
      <c r="N8" s="30"/>
      <c r="O8" s="30"/>
      <c r="P8" s="30"/>
    </row>
    <row r="9" spans="1:16">
      <c r="A9" t="str">
        <f>材表!C8</f>
        <v>面粉</v>
      </c>
      <c r="B9">
        <f>H2</f>
        <v>1</v>
      </c>
      <c r="C9" s="8">
        <f t="shared" si="0"/>
        <v>1</v>
      </c>
      <c r="D9" s="8">
        <f t="shared" si="1"/>
        <v>1</v>
      </c>
      <c r="E9">
        <f t="shared" si="2"/>
        <v>100</v>
      </c>
      <c r="F9">
        <f t="shared" si="3"/>
        <v>30</v>
      </c>
      <c r="H9" s="31">
        <v>8</v>
      </c>
      <c r="I9" s="31">
        <v>8</v>
      </c>
      <c r="J9" s="40">
        <v>8</v>
      </c>
      <c r="K9" s="37">
        <v>65</v>
      </c>
      <c r="L9" s="37">
        <v>4500</v>
      </c>
      <c r="M9" s="37">
        <f t="shared" si="4"/>
        <v>75</v>
      </c>
      <c r="N9" s="30"/>
      <c r="O9" s="30"/>
      <c r="P9" s="30"/>
    </row>
    <row r="10" spans="1:16">
      <c r="A10" t="str">
        <f>材表!C9</f>
        <v>麻绳</v>
      </c>
      <c r="B10">
        <f>H2</f>
        <v>1</v>
      </c>
      <c r="C10" s="8">
        <f t="shared" si="0"/>
        <v>1</v>
      </c>
      <c r="D10" s="8">
        <f t="shared" si="1"/>
        <v>1</v>
      </c>
      <c r="E10">
        <f t="shared" si="2"/>
        <v>100</v>
      </c>
      <c r="F10">
        <f t="shared" si="3"/>
        <v>30</v>
      </c>
      <c r="H10" s="31">
        <v>9</v>
      </c>
      <c r="I10" s="31">
        <v>9</v>
      </c>
      <c r="J10" s="41">
        <v>9</v>
      </c>
      <c r="K10" s="37">
        <v>60</v>
      </c>
      <c r="L10" s="37">
        <v>5400</v>
      </c>
      <c r="M10" s="37">
        <f t="shared" si="4"/>
        <v>90</v>
      </c>
      <c r="N10" s="30"/>
      <c r="O10" s="30"/>
      <c r="P10" s="30"/>
    </row>
    <row r="11" spans="1:16">
      <c r="A11" t="str">
        <f>材表!C10</f>
        <v>铁矿</v>
      </c>
      <c r="B11">
        <f>H2</f>
        <v>1</v>
      </c>
      <c r="C11" s="8">
        <f t="shared" si="0"/>
        <v>1</v>
      </c>
      <c r="D11" s="8">
        <f t="shared" si="1"/>
        <v>1</v>
      </c>
      <c r="E11">
        <f t="shared" si="2"/>
        <v>100</v>
      </c>
      <c r="F11">
        <f t="shared" si="3"/>
        <v>30</v>
      </c>
      <c r="H11" s="31">
        <v>10</v>
      </c>
      <c r="I11" s="31">
        <v>10</v>
      </c>
      <c r="J11" s="41">
        <v>10</v>
      </c>
      <c r="K11" s="37">
        <v>55</v>
      </c>
      <c r="L11" s="37">
        <v>6300</v>
      </c>
      <c r="M11" s="37">
        <f t="shared" si="4"/>
        <v>105</v>
      </c>
      <c r="N11" s="30"/>
      <c r="O11" s="30"/>
      <c r="P11" s="30"/>
    </row>
    <row r="12" spans="1:16">
      <c r="A12" t="str">
        <f>材表!C11</f>
        <v>沙子</v>
      </c>
      <c r="B12">
        <f>H2</f>
        <v>1</v>
      </c>
      <c r="C12" s="8">
        <f t="shared" si="0"/>
        <v>1</v>
      </c>
      <c r="D12" s="8">
        <f t="shared" si="1"/>
        <v>1</v>
      </c>
      <c r="E12">
        <f t="shared" si="2"/>
        <v>100</v>
      </c>
      <c r="F12">
        <f t="shared" si="3"/>
        <v>30</v>
      </c>
      <c r="H12" s="31">
        <v>11</v>
      </c>
      <c r="I12" s="31">
        <v>11</v>
      </c>
      <c r="J12" s="40">
        <v>11</v>
      </c>
      <c r="K12" s="37">
        <v>50</v>
      </c>
      <c r="L12" s="37">
        <v>7200</v>
      </c>
      <c r="M12" s="37">
        <f t="shared" si="4"/>
        <v>120</v>
      </c>
      <c r="N12" s="30"/>
      <c r="O12" s="30"/>
      <c r="P12" s="30"/>
    </row>
    <row r="13" spans="1:16">
      <c r="A13" t="str">
        <f>材表!C12</f>
        <v>动物皮</v>
      </c>
      <c r="B13">
        <f>H3</f>
        <v>2</v>
      </c>
      <c r="C13" s="8">
        <f t="shared" si="0"/>
        <v>2</v>
      </c>
      <c r="D13" s="8">
        <f t="shared" si="1"/>
        <v>2</v>
      </c>
      <c r="E13">
        <f t="shared" si="2"/>
        <v>95</v>
      </c>
      <c r="F13">
        <f t="shared" si="3"/>
        <v>300</v>
      </c>
      <c r="H13" s="31">
        <v>12</v>
      </c>
      <c r="I13" s="31">
        <v>12</v>
      </c>
      <c r="J13" s="40">
        <v>12</v>
      </c>
      <c r="K13" s="37">
        <v>45</v>
      </c>
      <c r="L13" s="37">
        <v>8100</v>
      </c>
      <c r="M13" s="37">
        <f t="shared" si="4"/>
        <v>135</v>
      </c>
      <c r="N13" s="30"/>
      <c r="O13" s="30"/>
      <c r="P13" s="30"/>
    </row>
    <row r="14" spans="1:16">
      <c r="A14" t="str">
        <f>材表!C13</f>
        <v>动物毛</v>
      </c>
      <c r="B14">
        <f>H3</f>
        <v>2</v>
      </c>
      <c r="C14" s="8">
        <f t="shared" si="0"/>
        <v>2</v>
      </c>
      <c r="D14" s="8">
        <f t="shared" si="1"/>
        <v>2</v>
      </c>
      <c r="E14">
        <f t="shared" si="2"/>
        <v>95</v>
      </c>
      <c r="F14">
        <f t="shared" si="3"/>
        <v>300</v>
      </c>
      <c r="H14" s="31">
        <v>13</v>
      </c>
      <c r="I14" s="31">
        <v>13</v>
      </c>
      <c r="J14" s="40">
        <v>13</v>
      </c>
      <c r="K14" s="37">
        <v>40</v>
      </c>
      <c r="L14" s="37">
        <v>9000</v>
      </c>
      <c r="M14" s="37">
        <f t="shared" si="4"/>
        <v>150</v>
      </c>
      <c r="N14" s="30"/>
      <c r="O14" s="30"/>
      <c r="P14" s="30"/>
    </row>
    <row r="15" spans="1:16">
      <c r="A15" t="str">
        <f>材表!C14</f>
        <v>骨头</v>
      </c>
      <c r="B15">
        <f>H3</f>
        <v>2</v>
      </c>
      <c r="C15" s="8">
        <f t="shared" si="0"/>
        <v>2</v>
      </c>
      <c r="D15" s="8">
        <f t="shared" si="1"/>
        <v>2</v>
      </c>
      <c r="E15">
        <f t="shared" si="2"/>
        <v>95</v>
      </c>
      <c r="F15">
        <f t="shared" si="3"/>
        <v>300</v>
      </c>
      <c r="H15" s="31">
        <v>14</v>
      </c>
      <c r="I15" s="31">
        <v>14</v>
      </c>
      <c r="J15" s="41">
        <v>14</v>
      </c>
      <c r="K15" s="37">
        <v>35</v>
      </c>
      <c r="L15" s="37">
        <v>9900</v>
      </c>
      <c r="M15" s="37">
        <f t="shared" si="4"/>
        <v>165</v>
      </c>
      <c r="N15" s="30"/>
      <c r="O15" s="30"/>
      <c r="P15" s="30"/>
    </row>
    <row r="16" spans="1:16">
      <c r="A16" t="str">
        <f>材表!C15</f>
        <v>鲜花</v>
      </c>
      <c r="B16">
        <f>H2</f>
        <v>1</v>
      </c>
      <c r="C16" s="8">
        <f t="shared" si="0"/>
        <v>1</v>
      </c>
      <c r="D16" s="8">
        <f t="shared" si="1"/>
        <v>1</v>
      </c>
      <c r="E16">
        <f t="shared" si="2"/>
        <v>100</v>
      </c>
      <c r="F16">
        <f t="shared" si="3"/>
        <v>30</v>
      </c>
      <c r="H16" s="31">
        <v>15</v>
      </c>
      <c r="I16" s="31">
        <v>15</v>
      </c>
      <c r="J16" s="41">
        <v>15</v>
      </c>
      <c r="K16" s="37">
        <v>30</v>
      </c>
      <c r="L16" s="37">
        <v>10800</v>
      </c>
      <c r="M16" s="37">
        <f t="shared" si="4"/>
        <v>180</v>
      </c>
      <c r="N16" s="30"/>
      <c r="O16" s="30"/>
      <c r="P16" s="30"/>
    </row>
    <row r="17" spans="1:16">
      <c r="A17" t="str">
        <f>材表!C16</f>
        <v>粗布</v>
      </c>
      <c r="B17">
        <f>H3</f>
        <v>2</v>
      </c>
      <c r="C17" s="8">
        <f t="shared" si="0"/>
        <v>2</v>
      </c>
      <c r="D17" s="8">
        <f t="shared" si="1"/>
        <v>2</v>
      </c>
      <c r="E17">
        <f t="shared" si="2"/>
        <v>95</v>
      </c>
      <c r="F17">
        <f t="shared" si="3"/>
        <v>300</v>
      </c>
      <c r="H17" s="31">
        <v>16</v>
      </c>
      <c r="I17" s="31">
        <v>16</v>
      </c>
      <c r="J17" s="40">
        <v>16</v>
      </c>
      <c r="K17" s="37">
        <v>25</v>
      </c>
      <c r="L17" s="37">
        <v>11700</v>
      </c>
      <c r="M17" s="37">
        <f t="shared" si="4"/>
        <v>195</v>
      </c>
      <c r="N17" s="30"/>
      <c r="O17" s="30"/>
      <c r="P17" s="30"/>
    </row>
    <row r="18" spans="1:16">
      <c r="A18" t="str">
        <f>材表!C17</f>
        <v>粗线</v>
      </c>
      <c r="B18">
        <f>H3</f>
        <v>2</v>
      </c>
      <c r="C18" s="8">
        <f t="shared" si="0"/>
        <v>2</v>
      </c>
      <c r="D18" s="8">
        <f t="shared" si="1"/>
        <v>2</v>
      </c>
      <c r="E18">
        <f t="shared" si="2"/>
        <v>95</v>
      </c>
      <c r="F18">
        <f t="shared" si="3"/>
        <v>300</v>
      </c>
      <c r="H18" s="31">
        <v>17</v>
      </c>
      <c r="I18" s="31">
        <v>17</v>
      </c>
      <c r="J18" s="40">
        <v>17</v>
      </c>
      <c r="K18" s="37">
        <v>20</v>
      </c>
      <c r="L18" s="37">
        <v>12600</v>
      </c>
      <c r="M18" s="37">
        <f t="shared" si="4"/>
        <v>210</v>
      </c>
      <c r="N18" s="30"/>
      <c r="O18" s="30"/>
      <c r="P18" s="30"/>
    </row>
    <row r="19" spans="1:16">
      <c r="A19" t="str">
        <f>材表!C18</f>
        <v>史莱姆液体</v>
      </c>
      <c r="B19">
        <f>H2</f>
        <v>1</v>
      </c>
      <c r="C19" s="8">
        <f t="shared" si="0"/>
        <v>1</v>
      </c>
      <c r="D19" s="8">
        <f t="shared" si="1"/>
        <v>1</v>
      </c>
      <c r="E19">
        <f t="shared" si="2"/>
        <v>100</v>
      </c>
      <c r="F19">
        <f t="shared" si="3"/>
        <v>30</v>
      </c>
      <c r="H19" s="31">
        <v>18</v>
      </c>
      <c r="I19" s="31">
        <v>18</v>
      </c>
      <c r="J19" s="40">
        <v>18</v>
      </c>
      <c r="K19" s="37">
        <v>15</v>
      </c>
      <c r="L19" s="37">
        <v>13500</v>
      </c>
      <c r="M19" s="37">
        <f t="shared" si="4"/>
        <v>225</v>
      </c>
      <c r="N19" s="30"/>
      <c r="O19" s="30"/>
      <c r="P19" s="30"/>
    </row>
    <row r="20" spans="1:16">
      <c r="A20" t="str">
        <f>材表!C19</f>
        <v>肉</v>
      </c>
      <c r="B20">
        <f>H4</f>
        <v>3</v>
      </c>
      <c r="C20" s="8">
        <f t="shared" si="0"/>
        <v>3</v>
      </c>
      <c r="D20" s="8">
        <f t="shared" si="1"/>
        <v>3</v>
      </c>
      <c r="E20">
        <f t="shared" si="2"/>
        <v>90</v>
      </c>
      <c r="F20">
        <f t="shared" si="3"/>
        <v>600</v>
      </c>
      <c r="H20" s="31">
        <v>19</v>
      </c>
      <c r="I20" s="31">
        <v>19</v>
      </c>
      <c r="J20" s="41">
        <v>19</v>
      </c>
      <c r="K20" s="37">
        <v>10</v>
      </c>
      <c r="L20" s="37">
        <v>14400</v>
      </c>
      <c r="M20" s="37">
        <f t="shared" si="4"/>
        <v>240</v>
      </c>
      <c r="N20" s="30"/>
      <c r="O20" s="30"/>
      <c r="P20" s="30"/>
    </row>
    <row r="21" spans="1:16">
      <c r="A21" t="str">
        <f>材表!C20</f>
        <v>皮带</v>
      </c>
      <c r="B21">
        <f>H5</f>
        <v>4</v>
      </c>
      <c r="C21" s="8">
        <f t="shared" si="0"/>
        <v>4</v>
      </c>
      <c r="D21" s="8">
        <f t="shared" si="1"/>
        <v>4</v>
      </c>
      <c r="E21">
        <f t="shared" si="2"/>
        <v>85</v>
      </c>
      <c r="F21">
        <f t="shared" si="3"/>
        <v>900</v>
      </c>
      <c r="H21" s="31">
        <v>20</v>
      </c>
      <c r="I21" s="31">
        <v>20</v>
      </c>
      <c r="J21" s="41">
        <v>20</v>
      </c>
      <c r="K21" s="37">
        <v>5</v>
      </c>
      <c r="L21" s="37">
        <v>15300</v>
      </c>
      <c r="M21" s="37">
        <f t="shared" si="4"/>
        <v>255</v>
      </c>
      <c r="N21" s="30"/>
      <c r="O21" s="30"/>
      <c r="P21" s="30"/>
    </row>
    <row r="22" spans="1:16">
      <c r="A22" t="str">
        <f>材表!C21</f>
        <v>皮革</v>
      </c>
      <c r="B22">
        <f>H5</f>
        <v>4</v>
      </c>
      <c r="C22" s="8">
        <f t="shared" si="0"/>
        <v>4</v>
      </c>
      <c r="D22" s="8">
        <f t="shared" si="1"/>
        <v>4</v>
      </c>
      <c r="E22">
        <f t="shared" si="2"/>
        <v>85</v>
      </c>
      <c r="F22">
        <f t="shared" si="3"/>
        <v>900</v>
      </c>
      <c r="H22" s="31">
        <v>21</v>
      </c>
      <c r="I22" s="31">
        <v>21</v>
      </c>
      <c r="J22" s="40">
        <v>21</v>
      </c>
      <c r="K22" s="37">
        <v>1</v>
      </c>
      <c r="L22" s="37">
        <v>16200</v>
      </c>
      <c r="M22" s="37">
        <f t="shared" si="4"/>
        <v>270</v>
      </c>
      <c r="N22" s="30"/>
      <c r="O22" s="30"/>
      <c r="P22" s="30"/>
    </row>
    <row r="23" spans="1:16">
      <c r="A23" t="str">
        <f>材表!C22</f>
        <v>羽毛</v>
      </c>
      <c r="B23">
        <f>H4</f>
        <v>3</v>
      </c>
      <c r="C23" s="8">
        <f t="shared" si="0"/>
        <v>3</v>
      </c>
      <c r="D23" s="8">
        <f t="shared" si="1"/>
        <v>3</v>
      </c>
      <c r="E23">
        <f t="shared" si="2"/>
        <v>90</v>
      </c>
      <c r="F23">
        <f t="shared" si="3"/>
        <v>600</v>
      </c>
      <c r="H23" s="35">
        <v>22</v>
      </c>
      <c r="I23" s="35">
        <v>22</v>
      </c>
      <c r="J23" s="42">
        <v>22</v>
      </c>
      <c r="K23" s="38">
        <v>1</v>
      </c>
      <c r="L23" s="38">
        <v>17100</v>
      </c>
      <c r="M23" s="38">
        <f t="shared" si="4"/>
        <v>285</v>
      </c>
      <c r="N23" s="30"/>
      <c r="O23" s="30"/>
      <c r="P23" s="30"/>
    </row>
    <row r="24" spans="1:16">
      <c r="A24" t="str">
        <f>材表!C23</f>
        <v>污水</v>
      </c>
      <c r="B24">
        <f>H5</f>
        <v>4</v>
      </c>
      <c r="C24" s="8">
        <f t="shared" si="0"/>
        <v>4</v>
      </c>
      <c r="D24" s="8">
        <f t="shared" si="1"/>
        <v>4</v>
      </c>
      <c r="E24">
        <f t="shared" si="2"/>
        <v>85</v>
      </c>
      <c r="F24">
        <f t="shared" si="3"/>
        <v>900</v>
      </c>
    </row>
    <row r="25" spans="1:16">
      <c r="A25" t="str">
        <f>材表!C24</f>
        <v>泥人之血</v>
      </c>
      <c r="B25">
        <f>H5</f>
        <v>4</v>
      </c>
      <c r="C25" s="8">
        <f t="shared" si="0"/>
        <v>4</v>
      </c>
      <c r="D25" s="8">
        <f t="shared" si="1"/>
        <v>4</v>
      </c>
      <c r="E25">
        <f t="shared" si="2"/>
        <v>85</v>
      </c>
      <c r="F25">
        <f t="shared" si="3"/>
        <v>900</v>
      </c>
    </row>
    <row r="26" spans="1:16">
      <c r="A26" t="str">
        <f>材表!C25</f>
        <v>蜘蛛丝</v>
      </c>
      <c r="B26">
        <f>H5</f>
        <v>4</v>
      </c>
      <c r="C26" s="8">
        <f t="shared" si="0"/>
        <v>4</v>
      </c>
      <c r="D26" s="8">
        <f t="shared" si="1"/>
        <v>4</v>
      </c>
      <c r="E26">
        <f t="shared" si="2"/>
        <v>85</v>
      </c>
      <c r="F26">
        <f t="shared" si="3"/>
        <v>900</v>
      </c>
    </row>
    <row r="27" spans="1:16">
      <c r="A27" t="str">
        <f>材表!C26</f>
        <v>铁锭</v>
      </c>
      <c r="B27">
        <f>H3</f>
        <v>2</v>
      </c>
      <c r="C27" s="8">
        <f t="shared" si="0"/>
        <v>2</v>
      </c>
      <c r="D27" s="8">
        <f t="shared" si="1"/>
        <v>2</v>
      </c>
      <c r="E27">
        <f t="shared" si="2"/>
        <v>95</v>
      </c>
      <c r="F27">
        <f t="shared" si="3"/>
        <v>300</v>
      </c>
    </row>
    <row r="28" spans="1:16">
      <c r="A28" t="str">
        <f>材表!C27</f>
        <v>玻璃</v>
      </c>
      <c r="B28">
        <f>H5</f>
        <v>4</v>
      </c>
      <c r="C28" s="8">
        <f t="shared" si="0"/>
        <v>4</v>
      </c>
      <c r="D28" s="8">
        <f t="shared" si="1"/>
        <v>4</v>
      </c>
      <c r="E28">
        <f t="shared" si="2"/>
        <v>85</v>
      </c>
      <c r="F28">
        <f t="shared" si="3"/>
        <v>900</v>
      </c>
    </row>
    <row r="29" spans="1:16">
      <c r="A29" t="str">
        <f>材表!C28</f>
        <v>铁钉</v>
      </c>
      <c r="B29">
        <f>H4</f>
        <v>3</v>
      </c>
      <c r="C29" s="8">
        <f t="shared" si="0"/>
        <v>3</v>
      </c>
      <c r="D29" s="8">
        <f t="shared" si="1"/>
        <v>3</v>
      </c>
      <c r="E29">
        <f t="shared" si="2"/>
        <v>90</v>
      </c>
      <c r="F29">
        <f t="shared" si="3"/>
        <v>600</v>
      </c>
    </row>
    <row r="30" spans="1:16">
      <c r="A30" t="str">
        <f>材表!C29</f>
        <v>银矿</v>
      </c>
      <c r="B30">
        <f>H6</f>
        <v>5</v>
      </c>
      <c r="C30" s="8">
        <f t="shared" si="0"/>
        <v>5</v>
      </c>
      <c r="D30" s="8">
        <f t="shared" si="1"/>
        <v>5</v>
      </c>
      <c r="E30">
        <f t="shared" si="2"/>
        <v>80</v>
      </c>
      <c r="F30">
        <f t="shared" si="3"/>
        <v>1800</v>
      </c>
    </row>
    <row r="31" spans="1:16">
      <c r="A31" t="str">
        <f>材表!C30</f>
        <v>盐</v>
      </c>
      <c r="B31">
        <f>H5</f>
        <v>4</v>
      </c>
      <c r="C31" s="8">
        <f t="shared" si="0"/>
        <v>4</v>
      </c>
      <c r="D31" s="8">
        <f t="shared" si="1"/>
        <v>4</v>
      </c>
      <c r="E31">
        <f t="shared" si="2"/>
        <v>85</v>
      </c>
      <c r="F31">
        <f t="shared" si="3"/>
        <v>900</v>
      </c>
    </row>
    <row r="32" spans="1:16">
      <c r="A32" t="str">
        <f>材表!C31</f>
        <v>空瓶子</v>
      </c>
      <c r="B32">
        <f>H6</f>
        <v>5</v>
      </c>
      <c r="C32" s="8">
        <f t="shared" si="0"/>
        <v>5</v>
      </c>
      <c r="D32" s="8">
        <f t="shared" si="1"/>
        <v>5</v>
      </c>
      <c r="E32">
        <f t="shared" si="2"/>
        <v>80</v>
      </c>
      <c r="F32">
        <f t="shared" si="3"/>
        <v>1800</v>
      </c>
    </row>
    <row r="33" spans="1:6">
      <c r="A33" t="str">
        <f>材表!C32</f>
        <v>墨水</v>
      </c>
      <c r="B33">
        <f>H6</f>
        <v>5</v>
      </c>
      <c r="C33" s="8">
        <f t="shared" si="0"/>
        <v>5</v>
      </c>
      <c r="D33" s="8">
        <f t="shared" si="1"/>
        <v>5</v>
      </c>
      <c r="E33">
        <f t="shared" si="2"/>
        <v>80</v>
      </c>
      <c r="F33">
        <f t="shared" si="3"/>
        <v>1800</v>
      </c>
    </row>
    <row r="34" spans="1:6">
      <c r="A34" t="str">
        <f>材表!C33</f>
        <v>细线</v>
      </c>
      <c r="B34">
        <f>H6</f>
        <v>5</v>
      </c>
      <c r="C34" s="8">
        <f t="shared" si="0"/>
        <v>5</v>
      </c>
      <c r="D34" s="8">
        <f t="shared" si="1"/>
        <v>5</v>
      </c>
      <c r="E34">
        <f t="shared" si="2"/>
        <v>80</v>
      </c>
      <c r="F34">
        <f t="shared" si="3"/>
        <v>1800</v>
      </c>
    </row>
    <row r="35" spans="1:6">
      <c r="A35" t="str">
        <f>材表!C34</f>
        <v>废料</v>
      </c>
      <c r="B35">
        <f>H2</f>
        <v>1</v>
      </c>
      <c r="C35" s="8">
        <f t="shared" si="0"/>
        <v>1</v>
      </c>
      <c r="D35" s="8">
        <f t="shared" si="1"/>
        <v>1</v>
      </c>
      <c r="E35">
        <f t="shared" si="2"/>
        <v>100</v>
      </c>
      <c r="F35">
        <f t="shared" si="3"/>
        <v>30</v>
      </c>
    </row>
    <row r="36" spans="1:6">
      <c r="A36" t="str">
        <f>材表!C35</f>
        <v>丝绸</v>
      </c>
      <c r="B36">
        <f>H6</f>
        <v>5</v>
      </c>
      <c r="C36" s="8">
        <f t="shared" si="0"/>
        <v>5</v>
      </c>
      <c r="D36" s="8">
        <f t="shared" si="1"/>
        <v>5</v>
      </c>
      <c r="E36">
        <f t="shared" si="2"/>
        <v>80</v>
      </c>
      <c r="F36">
        <f t="shared" si="3"/>
        <v>1800</v>
      </c>
    </row>
    <row r="37" spans="1:6">
      <c r="A37" t="str">
        <f>材表!C36</f>
        <v>葡萄</v>
      </c>
      <c r="B37">
        <f>H6</f>
        <v>5</v>
      </c>
      <c r="C37" s="8">
        <f t="shared" si="0"/>
        <v>5</v>
      </c>
      <c r="D37" s="8">
        <f t="shared" ref="D37:D38" si="5">IF(B37=$H$2,$J$2,IF(B37=$H$3,$J$3,IF(B37=$H$4,$J$4,IF(B37=$H$5,$J$5,IF(B37=$H$6,$J$6,IF(B37=$H$7,$J$7,IF(B37=$H$8,$J$8,IF(B37=$H$9,$J$9,IF(B37=$H$10,$J$10,IF(B37=$H$11,$J$11,IF(B37=$H$12,$J$12,IF(B37=$H$13,$J$13,IF(B37=$H$14,$J$14,IF(B37=$H$15,$J$15,IF(B37=$H$16,$J$16,IF(B37=$H$17,$J$17,IF(B37=$H$18,$J$18,IF(B37=$H$19,$J$19,IF(B37=$H$20,$J$20,IF(B37=$H$21,$J$21,IF(B37=$H$22,$J$22)))))))))))))))))))))</f>
        <v>5</v>
      </c>
      <c r="E37">
        <f t="shared" ref="E37:E38" si="6">IF(B37=$H$2,$K$2,IF(B37=$H$3,$K$3,IF(B37=$H$4,$K$4,IF(B37=$H$5,$K$5,IF(B37=$H$6,$K$6,IF(B37=$H$7,$K$7,IF(B37=$H$8,$K$8,IF(B37=$H$9,$K$9,IF(B37=$H$10,$K$10,IF(B37=$H$11,$K$11,IF(B37=$H$12,$K$12,IF(B37=$H$13,$K$13,IF(B37=$H$14,$K$14,IF(B37=$H$15,$K$15,IF(B37=$H$16,$K$16,IF(B37=$H$17,$K$17,IF(B37=$H$18,$K$18,IF(B37=$H$19,$K$19,IF(B37=$H$20,$K$20,IF(B37=$H$21,$K$21,IF(B37=$H$22,$K$22)))))))))))))))))))))</f>
        <v>80</v>
      </c>
      <c r="F37">
        <f t="shared" ref="F37:F38" si="7">IF(B37=$H$2,$L$2,IF(B37=$H$3,$L$3,IF(B37=$H$4,$L$4,IF(B37=$H$5,$L$5,IF(B37=$H$6,$L$6,IF(B37=$H$7,$L$7,IF(B37=$H$8,$L$8,IF(B37=$H$9,$L$9,IF(B37=$H$10,$L$10,IF(B37=$H$11,$L$11,IF(B37=$H$12,$L$12,IF(B37=$H$13,$L$13,IF(B37=$H$14,$L$14,IF(B37=$H$15,$L$15,IF(B37=$H$16,$L$16,IF(B37=$H$17,$L$17,IF(B37=$H$18,$L$18,IF(B37=$H$19,$L$19,IF(B37=$H$20,$L$20,IF(B37=$H$21,$L$21,IF(B37=$H$22,$L$22)))))))))))))))))))))</f>
        <v>1800</v>
      </c>
    </row>
    <row r="38" spans="1:6">
      <c r="A38" t="str">
        <f>材表!C37</f>
        <v>麻布</v>
      </c>
      <c r="B38">
        <f>H5</f>
        <v>4</v>
      </c>
      <c r="C38" s="8">
        <f t="shared" ref="C38:C39" si="8">IF(B38=$H$2,$I$2,IF(B38=$H$3,$I$3,IF(B38=$H$4,$I$4,IF(B38=$H$5,$I$5,IF(B38=$H$6,$I$6,IF(B38=$H$7,$I$7,IF(B38=$H$8,$I$8,IF(B38=$H$9,$I$9,IF(B38=$H$10,$I$10,IF(B38=$H$11,$I$11,IF(B38=$H$12,$I$12,IF(B38=$H$13,$I$13,IF(B38=$H$14,$I$14,IF(B38=$H$15,$I$15,IF(B38=$H$16,$I$16,IF(B38=$H$17,$I$17,IF(B38=$H$18,$I$18,IF(B38=$H$19,$I$19,IF(B38=$H$20,$I$20,IF(B38=$H$21,$I$21,IF(B38=$H$22,$I$22)))))))))))))))))))))</f>
        <v>4</v>
      </c>
      <c r="D38" s="8">
        <f t="shared" si="5"/>
        <v>4</v>
      </c>
      <c r="E38">
        <f t="shared" si="6"/>
        <v>85</v>
      </c>
      <c r="F38">
        <f t="shared" si="7"/>
        <v>900</v>
      </c>
    </row>
    <row r="39" spans="1:6">
      <c r="A39" t="str">
        <f>材表!C38</f>
        <v>麻线</v>
      </c>
      <c r="B39">
        <f>H5</f>
        <v>4</v>
      </c>
      <c r="C39" s="8">
        <f t="shared" si="8"/>
        <v>4</v>
      </c>
      <c r="D39" s="8">
        <f t="shared" ref="D39:D40" si="9">IF(B39=$H$2,$J$2,IF(B39=$H$3,$J$3,IF(B39=$H$4,$J$4,IF(B39=$H$5,$J$5,IF(B39=$H$6,$J$6,IF(B39=$H$7,$J$7,IF(B39=$H$8,$J$8,IF(B39=$H$9,$J$9,IF(B39=$H$10,$J$10,IF(B39=$H$11,$J$11,IF(B39=$H$12,$J$12,IF(B39=$H$13,$J$13,IF(B39=$H$14,$J$14,IF(B39=$H$15,$J$15,IF(B39=$H$16,$J$16,IF(B39=$H$17,$J$17,IF(B39=$H$18,$J$18,IF(B39=$H$19,$J$19,IF(B39=$H$20,$J$20,IF(B39=$H$21,$J$21,IF(B39=$H$22,$J$22)))))))))))))))))))))</f>
        <v>4</v>
      </c>
      <c r="E39">
        <f t="shared" ref="E39:E40" si="10">IF(B39=$H$2,$K$2,IF(B39=$H$3,$K$3,IF(B39=$H$4,$K$4,IF(B39=$H$5,$K$5,IF(B39=$H$6,$K$6,IF(B39=$H$7,$K$7,IF(B39=$H$8,$K$8,IF(B39=$H$9,$K$9,IF(B39=$H$10,$K$10,IF(B39=$H$11,$K$11,IF(B39=$H$12,$K$12,IF(B39=$H$13,$K$13,IF(B39=$H$14,$K$14,IF(B39=$H$15,$K$15,IF(B39=$H$16,$K$16,IF(B39=$H$17,$K$17,IF(B39=$H$18,$K$18,IF(B39=$H$19,$K$19,IF(B39=$H$20,$K$20,IF(B39=$H$21,$K$21,IF(B39=$H$22,$K$22)))))))))))))))))))))</f>
        <v>85</v>
      </c>
      <c r="F39">
        <f t="shared" ref="F39:F40" si="11">IF(B39=$H$2,$L$2,IF(B39=$H$3,$L$3,IF(B39=$H$4,$L$4,IF(B39=$H$5,$L$5,IF(B39=$H$6,$L$6,IF(B39=$H$7,$L$7,IF(B39=$H$8,$L$8,IF(B39=$H$9,$L$9,IF(B39=$H$10,$L$10,IF(B39=$H$11,$L$11,IF(B39=$H$12,$L$12,IF(B39=$H$13,$L$13,IF(B39=$H$14,$L$14,IF(B39=$H$15,$L$15,IF(B39=$H$16,$L$16,IF(B39=$H$17,$L$17,IF(B39=$H$18,$L$18,IF(B39=$H$19,$L$19,IF(B39=$H$20,$L$20,IF(B39=$H$21,$L$21,IF(B39=$H$22,$L$22)))))))))))))))))))))</f>
        <v>900</v>
      </c>
    </row>
    <row r="40" spans="1:6">
      <c r="A40" t="str">
        <f>材表!C39</f>
        <v>厚皮革</v>
      </c>
      <c r="B40">
        <f>H5</f>
        <v>4</v>
      </c>
      <c r="C40" s="8">
        <f t="shared" ref="C40:C49" si="12">IF(B40=$H$2,$I$2,IF(B40=$H$3,$I$3,IF(B40=$H$4,$I$4,IF(B40=$H$5,$I$5,IF(B40=$H$6,$I$6,IF(B40=$H$7,$I$7,IF(B40=$H$8,$I$8,IF(B40=$H$9,$I$9,IF(B40=$H$10,$I$10,IF(B40=$H$11,$I$11,IF(B40=$H$12,$I$12,IF(B40=$H$13,$I$13,IF(B40=$H$14,$I$14,IF(B40=$H$15,$I$15,IF(B40=$H$16,$I$16,IF(B40=$H$17,$I$17,IF(B40=$H$18,$I$18,IF(B40=$H$19,$I$19,IF(B40=$H$20,$I$20,IF(B40=$H$21,$I$21,IF(B40=$H$22,$I$22)))))))))))))))))))))</f>
        <v>4</v>
      </c>
      <c r="D40" s="8">
        <f t="shared" si="9"/>
        <v>4</v>
      </c>
      <c r="E40">
        <f t="shared" si="10"/>
        <v>85</v>
      </c>
      <c r="F40">
        <f t="shared" si="11"/>
        <v>900</v>
      </c>
    </row>
    <row r="41" spans="1:6">
      <c r="A41" t="str">
        <f>材表!C40</f>
        <v>厚皮带</v>
      </c>
      <c r="B41">
        <f>H5</f>
        <v>4</v>
      </c>
      <c r="C41" s="8">
        <f t="shared" si="12"/>
        <v>4</v>
      </c>
      <c r="D41" s="8">
        <f t="shared" ref="D41:D49" si="13">IF(B41=$H$2,$J$2,IF(B41=$H$3,$J$3,IF(B41=$H$4,$J$4,IF(B41=$H$5,$J$5,IF(B41=$H$6,$J$6,IF(B41=$H$7,$J$7,IF(B41=$H$8,$J$8,IF(B41=$H$9,$J$9,IF(B41=$H$10,$J$10,IF(B41=$H$11,$J$11,IF(B41=$H$12,$J$12,IF(B41=$H$13,$J$13,IF(B41=$H$14,$J$14,IF(B41=$H$15,$J$15,IF(B41=$H$16,$J$16,IF(B41=$H$17,$J$17,IF(B41=$H$18,$J$18,IF(B41=$H$19,$J$19,IF(B41=$H$20,$J$20,IF(B41=$H$21,$J$21,IF(B41=$H$22,$J$22)))))))))))))))))))))</f>
        <v>4</v>
      </c>
      <c r="E41">
        <f t="shared" ref="E41:E49" si="14">IF(B41=$H$2,$K$2,IF(B41=$H$3,$K$3,IF(B41=$H$4,$K$4,IF(B41=$H$5,$K$5,IF(B41=$H$6,$K$6,IF(B41=$H$7,$K$7,IF(B41=$H$8,$K$8,IF(B41=$H$9,$K$9,IF(B41=$H$10,$K$10,IF(B41=$H$11,$K$11,IF(B41=$H$12,$K$12,IF(B41=$H$13,$K$13,IF(B41=$H$14,$K$14,IF(B41=$H$15,$K$15,IF(B41=$H$16,$K$16,IF(B41=$H$17,$K$17,IF(B41=$H$18,$K$18,IF(B41=$H$19,$K$19,IF(B41=$H$20,$K$20,IF(B41=$H$21,$K$21,IF(B41=$H$22,$K$22)))))))))))))))))))))</f>
        <v>85</v>
      </c>
      <c r="F41">
        <f t="shared" ref="F41:F49" si="15">IF(B41=$H$2,$L$2,IF(B41=$H$3,$L$3,IF(B41=$H$4,$L$4,IF(B41=$H$5,$L$5,IF(B41=$H$6,$L$6,IF(B41=$H$7,$L$7,IF(B41=$H$8,$L$8,IF(B41=$H$9,$L$9,IF(B41=$H$10,$L$10,IF(B41=$H$11,$L$11,IF(B41=$H$12,$L$12,IF(B41=$H$13,$L$13,IF(B41=$H$14,$L$14,IF(B41=$H$15,$L$15,IF(B41=$H$16,$L$16,IF(B41=$H$17,$L$17,IF(B41=$H$18,$L$18,IF(B41=$H$19,$L$19,IF(B41=$H$20,$L$20,IF(B41=$H$21,$L$21,IF(B41=$H$22,$L$22)))))))))))))))))))))</f>
        <v>900</v>
      </c>
    </row>
    <row r="42" spans="1:6">
      <c r="A42" t="str">
        <f>材表!C41</f>
        <v>重皮</v>
      </c>
      <c r="B42">
        <f>H6</f>
        <v>5</v>
      </c>
      <c r="C42" s="8">
        <f t="shared" si="12"/>
        <v>5</v>
      </c>
      <c r="D42" s="8">
        <f t="shared" si="13"/>
        <v>5</v>
      </c>
      <c r="E42">
        <f t="shared" si="14"/>
        <v>80</v>
      </c>
      <c r="F42">
        <f t="shared" si="15"/>
        <v>1800</v>
      </c>
    </row>
    <row r="43" spans="1:6">
      <c r="A43" t="str">
        <f>材表!C42</f>
        <v>钢锭</v>
      </c>
      <c r="B43">
        <f t="shared" ref="B43:B48" si="16">H5</f>
        <v>4</v>
      </c>
      <c r="C43" s="8">
        <f t="shared" si="12"/>
        <v>4</v>
      </c>
      <c r="D43" s="8">
        <f t="shared" si="13"/>
        <v>4</v>
      </c>
      <c r="E43">
        <f t="shared" si="14"/>
        <v>85</v>
      </c>
      <c r="F43">
        <f t="shared" si="15"/>
        <v>900</v>
      </c>
    </row>
    <row r="44" spans="1:6">
      <c r="A44" t="str">
        <f>材表!C43</f>
        <v>银锭</v>
      </c>
      <c r="B44">
        <f t="shared" si="16"/>
        <v>5</v>
      </c>
      <c r="C44" s="8">
        <f t="shared" si="12"/>
        <v>5</v>
      </c>
      <c r="D44" s="8">
        <f t="shared" si="13"/>
        <v>5</v>
      </c>
      <c r="E44">
        <f t="shared" si="14"/>
        <v>80</v>
      </c>
      <c r="F44">
        <f t="shared" si="15"/>
        <v>1800</v>
      </c>
    </row>
    <row r="45" spans="1:6">
      <c r="A45" t="str">
        <f>材表!C44</f>
        <v>绿玛瑙</v>
      </c>
      <c r="B45">
        <f t="shared" si="16"/>
        <v>6</v>
      </c>
      <c r="C45" s="8">
        <f t="shared" si="12"/>
        <v>6</v>
      </c>
      <c r="D45" s="8">
        <f t="shared" si="13"/>
        <v>6</v>
      </c>
      <c r="E45">
        <f t="shared" si="14"/>
        <v>75</v>
      </c>
      <c r="F45">
        <f t="shared" si="15"/>
        <v>2700</v>
      </c>
    </row>
    <row r="46" spans="1:6">
      <c r="A46" t="str">
        <f>材表!C45</f>
        <v>黄水晶</v>
      </c>
      <c r="B46">
        <f t="shared" si="16"/>
        <v>7</v>
      </c>
      <c r="C46" s="8">
        <f t="shared" si="12"/>
        <v>7</v>
      </c>
      <c r="D46" s="8">
        <f t="shared" si="13"/>
        <v>7</v>
      </c>
      <c r="E46">
        <f t="shared" si="14"/>
        <v>70</v>
      </c>
      <c r="F46">
        <f t="shared" si="15"/>
        <v>3600</v>
      </c>
    </row>
    <row r="47" spans="1:6">
      <c r="A47" t="str">
        <f>材表!C46</f>
        <v>青绿石</v>
      </c>
      <c r="B47">
        <f t="shared" si="16"/>
        <v>8</v>
      </c>
      <c r="C47" s="8">
        <f t="shared" si="12"/>
        <v>8</v>
      </c>
      <c r="D47" s="8">
        <f t="shared" si="13"/>
        <v>8</v>
      </c>
      <c r="E47">
        <f t="shared" si="14"/>
        <v>65</v>
      </c>
      <c r="F47">
        <f t="shared" si="15"/>
        <v>4500</v>
      </c>
    </row>
    <row r="48" spans="1:6">
      <c r="A48" t="str">
        <f>材表!C47</f>
        <v>红宝石</v>
      </c>
      <c r="B48">
        <f t="shared" si="16"/>
        <v>9</v>
      </c>
      <c r="C48" s="8">
        <f t="shared" si="12"/>
        <v>9</v>
      </c>
      <c r="D48" s="8">
        <f t="shared" si="13"/>
        <v>9</v>
      </c>
      <c r="E48">
        <f t="shared" si="14"/>
        <v>60</v>
      </c>
      <c r="F48">
        <f t="shared" si="15"/>
        <v>5400</v>
      </c>
    </row>
    <row r="49" spans="1:6">
      <c r="A49" t="str">
        <f>材表!C48</f>
        <v>银线</v>
      </c>
      <c r="B49">
        <f>H7</f>
        <v>6</v>
      </c>
      <c r="C49" s="8">
        <f t="shared" si="12"/>
        <v>6</v>
      </c>
      <c r="D49" s="8">
        <f t="shared" si="13"/>
        <v>6</v>
      </c>
      <c r="E49">
        <f t="shared" si="14"/>
        <v>75</v>
      </c>
      <c r="F49">
        <f t="shared" si="15"/>
        <v>2700</v>
      </c>
    </row>
  </sheetData>
  <autoFilter ref="A1:C49"/>
  <phoneticPr fontId="1" type="noConversion"/>
  <pageMargins left="0.7" right="0.7" top="0.75" bottom="0.75" header="0.3" footer="0.3"/>
  <ignoredErrors>
    <ignoredError sqref="B37" formula="1"/>
  </ignoredErrors>
</worksheet>
</file>

<file path=xl/worksheets/sheet10.xml><?xml version="1.0" encoding="utf-8"?>
<worksheet xmlns="http://schemas.openxmlformats.org/spreadsheetml/2006/main" xmlns:r="http://schemas.openxmlformats.org/officeDocument/2006/relationships">
  <sheetPr>
    <tabColor rgb="FF002060"/>
  </sheetPr>
  <dimension ref="A1:Q150"/>
  <sheetViews>
    <sheetView zoomScale="90" zoomScaleNormal="90" workbookViewId="0">
      <pane ySplit="1" topLeftCell="A90" activePane="bottomLeft" state="frozen"/>
      <selection pane="bottomLeft" activeCell="O106" sqref="O106"/>
    </sheetView>
  </sheetViews>
  <sheetFormatPr defaultColWidth="9" defaultRowHeight="13.5"/>
  <cols>
    <col min="1" max="1" width="5.75" style="2" customWidth="1"/>
    <col min="2" max="2" width="4.875" style="2" bestFit="1" customWidth="1"/>
    <col min="3" max="3" width="5.375" style="2" bestFit="1" customWidth="1"/>
    <col min="4" max="4" width="6.25" style="2" customWidth="1"/>
    <col min="5" max="5" width="8.375" style="2" customWidth="1"/>
    <col min="6" max="6" width="16.625" style="2" customWidth="1"/>
    <col min="7" max="7" width="41" style="2" customWidth="1"/>
    <col min="8" max="10" width="3.125" style="2" customWidth="1"/>
    <col min="11" max="11" width="2.875" style="2" customWidth="1"/>
    <col min="12" max="12" width="2.75" style="2" customWidth="1"/>
    <col min="13" max="13" width="6.5" style="2" bestFit="1" customWidth="1"/>
    <col min="14" max="14" width="10.625" style="2" customWidth="1"/>
    <col min="15" max="15" width="12.375" style="2" customWidth="1"/>
    <col min="16" max="16" width="12.75" style="2" customWidth="1"/>
    <col min="17" max="16384" width="9" style="2"/>
  </cols>
  <sheetData>
    <row r="1" spans="1:17" ht="14.25">
      <c r="A1" s="1" t="s">
        <v>0</v>
      </c>
      <c r="B1" s="1" t="s">
        <v>1</v>
      </c>
      <c r="C1" s="1" t="s">
        <v>18</v>
      </c>
      <c r="D1" s="1" t="s">
        <v>12</v>
      </c>
      <c r="E1" s="1" t="s">
        <v>2</v>
      </c>
      <c r="F1" s="1" t="s">
        <v>3</v>
      </c>
      <c r="G1" s="1" t="s">
        <v>4</v>
      </c>
      <c r="H1" s="1" t="s">
        <v>5</v>
      </c>
      <c r="I1" s="1" t="s">
        <v>6</v>
      </c>
      <c r="J1" s="1" t="s">
        <v>7</v>
      </c>
      <c r="K1" s="1" t="s">
        <v>8</v>
      </c>
      <c r="L1" s="1" t="s">
        <v>9</v>
      </c>
      <c r="M1" s="1" t="s">
        <v>10</v>
      </c>
      <c r="N1" s="1" t="s">
        <v>19</v>
      </c>
      <c r="O1" s="59" t="s">
        <v>1614</v>
      </c>
      <c r="P1" s="1" t="s">
        <v>298</v>
      </c>
      <c r="Q1" s="1" t="s">
        <v>37</v>
      </c>
    </row>
    <row r="2" spans="1:17">
      <c r="A2" s="2" t="str">
        <f t="shared" ref="A2:A65" si="0">CONCATENATE(P2,B2)</f>
        <v>161</v>
      </c>
      <c r="B2" s="2">
        <v>61</v>
      </c>
      <c r="C2" s="13">
        <v>1</v>
      </c>
      <c r="D2" s="2">
        <v>1</v>
      </c>
      <c r="E2" s="2" t="s">
        <v>299</v>
      </c>
      <c r="F2" s="2" t="s">
        <v>1123</v>
      </c>
      <c r="G2" s="2" t="s">
        <v>550</v>
      </c>
      <c r="H2" s="2">
        <v>0</v>
      </c>
      <c r="I2" s="2">
        <v>0</v>
      </c>
      <c r="J2" s="2">
        <v>0</v>
      </c>
      <c r="K2" s="2">
        <v>0</v>
      </c>
      <c r="L2" s="2">
        <v>1</v>
      </c>
      <c r="M2" s="2">
        <v>0</v>
      </c>
      <c r="N2" s="2">
        <v>-1</v>
      </c>
      <c r="P2" s="2">
        <v>1</v>
      </c>
    </row>
    <row r="3" spans="1:17">
      <c r="A3" s="2" t="str">
        <f t="shared" si="0"/>
        <v>261</v>
      </c>
      <c r="B3" s="2">
        <v>61</v>
      </c>
      <c r="C3" s="13">
        <v>1</v>
      </c>
      <c r="D3" s="2">
        <v>2</v>
      </c>
      <c r="E3" s="2" t="s">
        <v>300</v>
      </c>
      <c r="F3" s="2" t="s">
        <v>1073</v>
      </c>
      <c r="G3" s="2" t="s">
        <v>551</v>
      </c>
      <c r="H3" s="2">
        <v>0</v>
      </c>
      <c r="I3" s="2">
        <v>0</v>
      </c>
      <c r="J3" s="2">
        <v>0</v>
      </c>
      <c r="K3" s="2">
        <v>0</v>
      </c>
      <c r="L3" s="2">
        <v>1</v>
      </c>
      <c r="M3" s="2">
        <v>0</v>
      </c>
      <c r="N3" s="2">
        <v>-1</v>
      </c>
      <c r="P3" s="2">
        <v>2</v>
      </c>
    </row>
    <row r="4" spans="1:17">
      <c r="A4" s="2" t="str">
        <f t="shared" si="0"/>
        <v>361</v>
      </c>
      <c r="B4" s="2">
        <v>61</v>
      </c>
      <c r="C4" s="13">
        <v>1</v>
      </c>
      <c r="D4" s="2">
        <v>3</v>
      </c>
      <c r="E4" s="2" t="s">
        <v>301</v>
      </c>
      <c r="F4" s="2" t="s">
        <v>1074</v>
      </c>
      <c r="G4" s="2" t="s">
        <v>552</v>
      </c>
      <c r="H4" s="2">
        <v>0</v>
      </c>
      <c r="I4" s="2">
        <v>0</v>
      </c>
      <c r="J4" s="2">
        <v>0</v>
      </c>
      <c r="K4" s="2">
        <v>0</v>
      </c>
      <c r="L4" s="2">
        <v>1</v>
      </c>
      <c r="M4" s="2">
        <v>0</v>
      </c>
      <c r="N4" s="2">
        <v>-1</v>
      </c>
      <c r="P4" s="2">
        <v>3</v>
      </c>
    </row>
    <row r="5" spans="1:17">
      <c r="A5" s="2" t="str">
        <f t="shared" si="0"/>
        <v>462</v>
      </c>
      <c r="B5" s="2">
        <v>62</v>
      </c>
      <c r="C5" s="13">
        <v>1</v>
      </c>
      <c r="D5" s="2" t="s">
        <v>39</v>
      </c>
      <c r="E5" s="2" t="s">
        <v>304</v>
      </c>
      <c r="F5" s="2" t="s">
        <v>1124</v>
      </c>
      <c r="G5" s="2" t="s">
        <v>553</v>
      </c>
      <c r="H5" s="2">
        <v>0</v>
      </c>
      <c r="I5" s="2">
        <v>0</v>
      </c>
      <c r="J5" s="2">
        <v>0</v>
      </c>
      <c r="K5" s="2">
        <v>0</v>
      </c>
      <c r="L5" s="2">
        <v>1</v>
      </c>
      <c r="M5" s="2">
        <v>0</v>
      </c>
      <c r="N5" s="2">
        <v>-1</v>
      </c>
      <c r="P5" s="2">
        <v>4</v>
      </c>
    </row>
    <row r="6" spans="1:17">
      <c r="A6" s="2" t="str">
        <f t="shared" si="0"/>
        <v>561</v>
      </c>
      <c r="B6" s="2">
        <v>61</v>
      </c>
      <c r="C6" s="24">
        <v>10</v>
      </c>
      <c r="D6" s="5">
        <v>1</v>
      </c>
      <c r="E6" s="2" t="s">
        <v>347</v>
      </c>
      <c r="F6" s="2" t="s">
        <v>1125</v>
      </c>
      <c r="G6" s="2" t="s">
        <v>554</v>
      </c>
      <c r="H6" s="2">
        <v>0</v>
      </c>
      <c r="I6" s="2">
        <v>0</v>
      </c>
      <c r="J6" s="2">
        <v>0</v>
      </c>
      <c r="K6" s="2">
        <v>0</v>
      </c>
      <c r="L6" s="2">
        <v>1</v>
      </c>
      <c r="M6" s="2">
        <f>铁!AD4</f>
        <v>50</v>
      </c>
      <c r="N6" s="2">
        <v>-1</v>
      </c>
      <c r="P6" s="2">
        <v>5</v>
      </c>
    </row>
    <row r="7" spans="1:17">
      <c r="A7" s="2" t="str">
        <f t="shared" si="0"/>
        <v>661</v>
      </c>
      <c r="B7" s="2">
        <v>61</v>
      </c>
      <c r="C7" s="24">
        <v>10</v>
      </c>
      <c r="D7" s="5">
        <v>2</v>
      </c>
      <c r="E7" s="2" t="s">
        <v>348</v>
      </c>
      <c r="F7" s="2" t="s">
        <v>1126</v>
      </c>
      <c r="G7" s="2" t="s">
        <v>555</v>
      </c>
      <c r="H7" s="2">
        <v>0</v>
      </c>
      <c r="I7" s="2">
        <v>0</v>
      </c>
      <c r="J7" s="2">
        <v>0</v>
      </c>
      <c r="K7" s="2">
        <v>0</v>
      </c>
      <c r="L7" s="2">
        <v>1</v>
      </c>
      <c r="M7" s="2">
        <f>铁!AD5</f>
        <v>50</v>
      </c>
      <c r="N7" s="2">
        <v>-1</v>
      </c>
      <c r="P7" s="2">
        <v>6</v>
      </c>
    </row>
    <row r="8" spans="1:17">
      <c r="A8" s="2" t="str">
        <f t="shared" si="0"/>
        <v>761</v>
      </c>
      <c r="B8" s="2">
        <v>61</v>
      </c>
      <c r="C8" s="24">
        <v>10</v>
      </c>
      <c r="D8" s="5">
        <v>3</v>
      </c>
      <c r="E8" s="2" t="s">
        <v>349</v>
      </c>
      <c r="F8" s="2" t="s">
        <v>1127</v>
      </c>
      <c r="G8" s="2" t="s">
        <v>556</v>
      </c>
      <c r="H8" s="2">
        <v>0</v>
      </c>
      <c r="I8" s="2">
        <v>0</v>
      </c>
      <c r="J8" s="2">
        <v>0</v>
      </c>
      <c r="K8" s="2">
        <v>0</v>
      </c>
      <c r="L8" s="2">
        <v>1</v>
      </c>
      <c r="M8" s="2">
        <f>铁!AD6</f>
        <v>50</v>
      </c>
      <c r="N8" s="2">
        <v>-1</v>
      </c>
      <c r="P8" s="2">
        <v>7</v>
      </c>
    </row>
    <row r="9" spans="1:17">
      <c r="A9" s="2" t="str">
        <f t="shared" si="0"/>
        <v>862</v>
      </c>
      <c r="B9" s="2">
        <v>62</v>
      </c>
      <c r="C9" s="24">
        <v>10</v>
      </c>
      <c r="D9" s="5">
        <v>1</v>
      </c>
      <c r="E9" s="2" t="s">
        <v>350</v>
      </c>
      <c r="F9" s="2" t="s">
        <v>1128</v>
      </c>
      <c r="G9" s="2" t="s">
        <v>557</v>
      </c>
      <c r="H9" s="2">
        <v>0</v>
      </c>
      <c r="I9" s="2">
        <v>0</v>
      </c>
      <c r="J9" s="2">
        <v>0</v>
      </c>
      <c r="K9" s="2">
        <v>0</v>
      </c>
      <c r="L9" s="2">
        <v>1</v>
      </c>
      <c r="M9" s="2">
        <f>铁!AD7</f>
        <v>50</v>
      </c>
      <c r="N9" s="2">
        <v>-1</v>
      </c>
      <c r="P9" s="2">
        <v>8</v>
      </c>
    </row>
    <row r="10" spans="1:17">
      <c r="A10" s="2" t="str">
        <f t="shared" si="0"/>
        <v>962</v>
      </c>
      <c r="B10" s="2">
        <v>62</v>
      </c>
      <c r="C10" s="24">
        <v>10</v>
      </c>
      <c r="D10" s="5">
        <v>2</v>
      </c>
      <c r="E10" s="2" t="s">
        <v>305</v>
      </c>
      <c r="F10" s="2" t="s">
        <v>1129</v>
      </c>
      <c r="G10" s="2" t="s">
        <v>558</v>
      </c>
      <c r="H10" s="2">
        <v>0</v>
      </c>
      <c r="I10" s="2">
        <v>0</v>
      </c>
      <c r="J10" s="2">
        <v>0</v>
      </c>
      <c r="K10" s="2">
        <v>0</v>
      </c>
      <c r="L10" s="2">
        <v>1</v>
      </c>
      <c r="M10" s="2">
        <f>缝!AD4</f>
        <v>50</v>
      </c>
      <c r="N10" s="2">
        <v>-1</v>
      </c>
      <c r="P10" s="2">
        <v>9</v>
      </c>
    </row>
    <row r="11" spans="1:17">
      <c r="A11" s="2" t="str">
        <f t="shared" si="0"/>
        <v>1062</v>
      </c>
      <c r="B11" s="2">
        <v>62</v>
      </c>
      <c r="C11" s="24">
        <v>10</v>
      </c>
      <c r="D11" s="5">
        <v>3</v>
      </c>
      <c r="E11" s="2" t="s">
        <v>306</v>
      </c>
      <c r="F11" s="2" t="s">
        <v>1130</v>
      </c>
      <c r="G11" s="2" t="s">
        <v>559</v>
      </c>
      <c r="H11" s="2">
        <v>0</v>
      </c>
      <c r="I11" s="2">
        <v>0</v>
      </c>
      <c r="J11" s="2">
        <v>0</v>
      </c>
      <c r="K11" s="2">
        <v>0</v>
      </c>
      <c r="L11" s="2">
        <v>1</v>
      </c>
      <c r="M11" s="2">
        <f>缝!AD5</f>
        <v>50</v>
      </c>
      <c r="N11" s="2">
        <v>-1</v>
      </c>
      <c r="P11" s="2">
        <v>10</v>
      </c>
    </row>
    <row r="12" spans="1:17">
      <c r="A12" s="2" t="str">
        <f t="shared" si="0"/>
        <v>1161</v>
      </c>
      <c r="B12" s="2">
        <v>61</v>
      </c>
      <c r="C12" s="24">
        <v>15</v>
      </c>
      <c r="D12" s="5">
        <v>1</v>
      </c>
      <c r="E12" s="2" t="s">
        <v>71</v>
      </c>
      <c r="F12" s="2" t="s">
        <v>1075</v>
      </c>
      <c r="G12" s="2" t="s">
        <v>560</v>
      </c>
      <c r="H12" s="2">
        <v>0</v>
      </c>
      <c r="I12" s="2">
        <v>0</v>
      </c>
      <c r="J12" s="2">
        <v>0</v>
      </c>
      <c r="K12" s="2">
        <v>0</v>
      </c>
      <c r="L12" s="2">
        <v>1</v>
      </c>
      <c r="M12" s="2">
        <f>铁!AD8</f>
        <v>150</v>
      </c>
      <c r="N12" s="2">
        <v>-1</v>
      </c>
      <c r="P12" s="2">
        <v>11</v>
      </c>
    </row>
    <row r="13" spans="1:17">
      <c r="A13" s="2" t="str">
        <f t="shared" si="0"/>
        <v>1261</v>
      </c>
      <c r="B13" s="2">
        <v>61</v>
      </c>
      <c r="C13" s="24">
        <v>15</v>
      </c>
      <c r="D13" s="5">
        <v>2</v>
      </c>
      <c r="E13" s="2" t="s">
        <v>302</v>
      </c>
      <c r="F13" s="2" t="s">
        <v>1131</v>
      </c>
      <c r="G13" s="2" t="s">
        <v>561</v>
      </c>
      <c r="H13" s="2">
        <v>0</v>
      </c>
      <c r="I13" s="2">
        <v>0</v>
      </c>
      <c r="J13" s="2">
        <v>0</v>
      </c>
      <c r="K13" s="2">
        <v>0</v>
      </c>
      <c r="L13" s="2">
        <v>1</v>
      </c>
      <c r="M13" s="2">
        <f>铁!AD9</f>
        <v>150</v>
      </c>
      <c r="N13" s="2">
        <v>-1</v>
      </c>
      <c r="P13" s="2">
        <v>12</v>
      </c>
    </row>
    <row r="14" spans="1:17">
      <c r="A14" s="2" t="str">
        <f t="shared" si="0"/>
        <v>1361</v>
      </c>
      <c r="B14" s="2">
        <v>61</v>
      </c>
      <c r="C14" s="24">
        <v>15</v>
      </c>
      <c r="D14" s="5">
        <v>3</v>
      </c>
      <c r="E14" s="2" t="s">
        <v>397</v>
      </c>
      <c r="F14" s="2" t="s">
        <v>1132</v>
      </c>
      <c r="G14" s="2" t="s">
        <v>562</v>
      </c>
      <c r="H14" s="2">
        <v>0</v>
      </c>
      <c r="I14" s="2">
        <v>0</v>
      </c>
      <c r="J14" s="2">
        <v>0</v>
      </c>
      <c r="K14" s="2">
        <v>0</v>
      </c>
      <c r="L14" s="2">
        <v>1</v>
      </c>
      <c r="M14" s="2">
        <f>铁!AD10</f>
        <v>150</v>
      </c>
      <c r="N14" s="2">
        <v>-1</v>
      </c>
      <c r="P14" s="2">
        <v>13</v>
      </c>
    </row>
    <row r="15" spans="1:17">
      <c r="A15" s="2" t="str">
        <f t="shared" si="0"/>
        <v>1462</v>
      </c>
      <c r="B15" s="2">
        <v>62</v>
      </c>
      <c r="C15" s="24">
        <v>15</v>
      </c>
      <c r="D15" s="5">
        <v>1</v>
      </c>
      <c r="E15" s="2" t="s">
        <v>352</v>
      </c>
      <c r="F15" s="2" t="s">
        <v>1076</v>
      </c>
      <c r="G15" s="2" t="s">
        <v>563</v>
      </c>
      <c r="H15" s="2">
        <v>0</v>
      </c>
      <c r="I15" s="2">
        <v>0</v>
      </c>
      <c r="J15" s="2">
        <v>0</v>
      </c>
      <c r="K15" s="2">
        <v>0</v>
      </c>
      <c r="L15" s="2">
        <v>1</v>
      </c>
      <c r="M15" s="2">
        <f>铁!AD11</f>
        <v>150</v>
      </c>
      <c r="N15" s="2">
        <v>-1</v>
      </c>
      <c r="P15" s="2">
        <v>14</v>
      </c>
    </row>
    <row r="16" spans="1:17">
      <c r="A16" s="2" t="str">
        <f t="shared" si="0"/>
        <v>1562</v>
      </c>
      <c r="B16" s="2">
        <v>62</v>
      </c>
      <c r="C16" s="24">
        <v>15</v>
      </c>
      <c r="D16" s="5">
        <v>2</v>
      </c>
      <c r="E16" s="2" t="s">
        <v>351</v>
      </c>
      <c r="F16" s="2" t="s">
        <v>1077</v>
      </c>
      <c r="G16" s="2" t="s">
        <v>564</v>
      </c>
      <c r="H16" s="2">
        <v>0</v>
      </c>
      <c r="I16" s="2">
        <v>0</v>
      </c>
      <c r="J16" s="2">
        <v>0</v>
      </c>
      <c r="K16" s="2">
        <v>0</v>
      </c>
      <c r="L16" s="2">
        <v>1</v>
      </c>
      <c r="M16" s="2">
        <f>缝!AD6</f>
        <v>180</v>
      </c>
      <c r="N16" s="2">
        <v>-1</v>
      </c>
      <c r="P16" s="2">
        <v>15</v>
      </c>
    </row>
    <row r="17" spans="1:16">
      <c r="A17" s="2" t="str">
        <f t="shared" si="0"/>
        <v>1662</v>
      </c>
      <c r="B17" s="2">
        <v>62</v>
      </c>
      <c r="C17" s="24">
        <v>15</v>
      </c>
      <c r="D17" s="5">
        <v>3</v>
      </c>
      <c r="E17" s="2" t="s">
        <v>353</v>
      </c>
      <c r="F17" s="2" t="s">
        <v>1078</v>
      </c>
      <c r="G17" s="2" t="s">
        <v>644</v>
      </c>
      <c r="H17" s="2">
        <v>0</v>
      </c>
      <c r="I17" s="2">
        <v>0</v>
      </c>
      <c r="J17" s="2">
        <v>0</v>
      </c>
      <c r="K17" s="2">
        <v>0</v>
      </c>
      <c r="L17" s="2">
        <v>1</v>
      </c>
      <c r="M17" s="2">
        <f>缝!AD7</f>
        <v>180</v>
      </c>
      <c r="N17" s="2">
        <v>-1</v>
      </c>
      <c r="P17" s="2">
        <v>16</v>
      </c>
    </row>
    <row r="18" spans="1:16">
      <c r="A18" s="2" t="str">
        <f t="shared" si="0"/>
        <v>1761</v>
      </c>
      <c r="B18" s="2">
        <v>61</v>
      </c>
      <c r="C18" s="25">
        <v>20</v>
      </c>
      <c r="D18" s="5">
        <v>1</v>
      </c>
      <c r="E18" s="2" t="s">
        <v>341</v>
      </c>
      <c r="F18" s="2" t="s">
        <v>1079</v>
      </c>
      <c r="G18" s="2" t="s">
        <v>645</v>
      </c>
      <c r="H18" s="2">
        <v>0</v>
      </c>
      <c r="I18" s="2">
        <v>0</v>
      </c>
      <c r="J18" s="2">
        <v>0</v>
      </c>
      <c r="K18" s="2">
        <v>0</v>
      </c>
      <c r="L18" s="2">
        <v>1</v>
      </c>
      <c r="M18" s="2">
        <f>铁!AD12</f>
        <v>380</v>
      </c>
      <c r="N18" s="2">
        <v>-1</v>
      </c>
      <c r="P18" s="2">
        <v>17</v>
      </c>
    </row>
    <row r="19" spans="1:16">
      <c r="A19" s="2" t="str">
        <f t="shared" si="0"/>
        <v>1861</v>
      </c>
      <c r="B19" s="2">
        <v>61</v>
      </c>
      <c r="C19" s="25">
        <v>20</v>
      </c>
      <c r="D19" s="5">
        <v>2</v>
      </c>
      <c r="E19" s="2" t="s">
        <v>303</v>
      </c>
      <c r="F19" s="2" t="s">
        <v>1080</v>
      </c>
      <c r="G19" s="2" t="s">
        <v>646</v>
      </c>
      <c r="H19" s="2">
        <v>0</v>
      </c>
      <c r="I19" s="2">
        <v>0</v>
      </c>
      <c r="J19" s="2">
        <v>0</v>
      </c>
      <c r="K19" s="2">
        <v>0</v>
      </c>
      <c r="L19" s="2">
        <v>1</v>
      </c>
      <c r="M19" s="2">
        <f>铁!AD13</f>
        <v>380</v>
      </c>
      <c r="N19" s="2">
        <v>-1</v>
      </c>
      <c r="P19" s="2">
        <v>18</v>
      </c>
    </row>
    <row r="20" spans="1:16">
      <c r="A20" s="2" t="str">
        <f t="shared" si="0"/>
        <v>1961</v>
      </c>
      <c r="B20" s="2">
        <v>61</v>
      </c>
      <c r="C20" s="25">
        <v>20</v>
      </c>
      <c r="D20" s="5">
        <v>3</v>
      </c>
      <c r="E20" s="2" t="s">
        <v>313</v>
      </c>
      <c r="F20" s="2" t="s">
        <v>1081</v>
      </c>
      <c r="G20" s="2" t="s">
        <v>647</v>
      </c>
      <c r="H20" s="2">
        <v>0</v>
      </c>
      <c r="I20" s="2">
        <v>0</v>
      </c>
      <c r="J20" s="2">
        <v>0</v>
      </c>
      <c r="K20" s="2">
        <v>0</v>
      </c>
      <c r="L20" s="2">
        <v>1</v>
      </c>
      <c r="M20" s="2">
        <f>铁!AD14</f>
        <v>380</v>
      </c>
      <c r="N20" s="2">
        <v>-1</v>
      </c>
      <c r="P20" s="2">
        <v>19</v>
      </c>
    </row>
    <row r="21" spans="1:16">
      <c r="A21" s="2" t="str">
        <f t="shared" si="0"/>
        <v>2062</v>
      </c>
      <c r="B21" s="2">
        <v>62</v>
      </c>
      <c r="C21" s="25">
        <v>20</v>
      </c>
      <c r="D21" s="5">
        <v>1</v>
      </c>
      <c r="E21" s="2" t="s">
        <v>308</v>
      </c>
      <c r="F21" s="2" t="s">
        <v>1082</v>
      </c>
      <c r="G21" s="2" t="s">
        <v>648</v>
      </c>
      <c r="H21" s="2">
        <v>0</v>
      </c>
      <c r="I21" s="2">
        <v>0</v>
      </c>
      <c r="J21" s="2">
        <v>0</v>
      </c>
      <c r="K21" s="2">
        <v>0</v>
      </c>
      <c r="L21" s="2">
        <v>1</v>
      </c>
      <c r="M21" s="2">
        <f>铁!AD15</f>
        <v>380</v>
      </c>
      <c r="N21" s="2">
        <v>-1</v>
      </c>
      <c r="P21" s="2">
        <v>20</v>
      </c>
    </row>
    <row r="22" spans="1:16">
      <c r="A22" s="2" t="str">
        <f t="shared" si="0"/>
        <v>2162</v>
      </c>
      <c r="B22" s="2">
        <v>62</v>
      </c>
      <c r="C22" s="25">
        <v>20</v>
      </c>
      <c r="D22" s="5">
        <v>2</v>
      </c>
      <c r="E22" s="2" t="s">
        <v>307</v>
      </c>
      <c r="F22" s="2" t="s">
        <v>1083</v>
      </c>
      <c r="G22" s="2" t="s">
        <v>649</v>
      </c>
      <c r="H22" s="2">
        <v>0</v>
      </c>
      <c r="I22" s="2">
        <v>0</v>
      </c>
      <c r="J22" s="2">
        <v>0</v>
      </c>
      <c r="K22" s="2">
        <v>0</v>
      </c>
      <c r="L22" s="2">
        <v>1</v>
      </c>
      <c r="M22" s="2">
        <f>缝!AD8</f>
        <v>380</v>
      </c>
      <c r="N22" s="2">
        <v>-1</v>
      </c>
      <c r="P22" s="2">
        <v>21</v>
      </c>
    </row>
    <row r="23" spans="1:16">
      <c r="A23" s="2" t="str">
        <f t="shared" si="0"/>
        <v>2262</v>
      </c>
      <c r="B23" s="2">
        <v>62</v>
      </c>
      <c r="C23" s="25">
        <v>20</v>
      </c>
      <c r="D23" s="5">
        <v>3</v>
      </c>
      <c r="E23" s="2" t="s">
        <v>309</v>
      </c>
      <c r="F23" s="2" t="s">
        <v>1084</v>
      </c>
      <c r="G23" s="2" t="s">
        <v>650</v>
      </c>
      <c r="H23" s="2">
        <v>0</v>
      </c>
      <c r="I23" s="2">
        <v>0</v>
      </c>
      <c r="J23" s="2">
        <v>0</v>
      </c>
      <c r="K23" s="2">
        <v>0</v>
      </c>
      <c r="L23" s="2">
        <v>1</v>
      </c>
      <c r="M23" s="2">
        <f>缝!AD9</f>
        <v>380</v>
      </c>
      <c r="N23" s="2">
        <v>-1</v>
      </c>
      <c r="P23" s="2">
        <v>22</v>
      </c>
    </row>
    <row r="24" spans="1:16">
      <c r="A24" s="2" t="str">
        <f t="shared" si="0"/>
        <v>2363</v>
      </c>
      <c r="B24" s="2">
        <v>63</v>
      </c>
      <c r="C24" s="25">
        <v>20</v>
      </c>
      <c r="D24" s="5">
        <v>1</v>
      </c>
      <c r="E24" s="2" t="s">
        <v>326</v>
      </c>
      <c r="F24" s="2" t="s">
        <v>1085</v>
      </c>
      <c r="G24" s="2" t="s">
        <v>651</v>
      </c>
      <c r="H24" s="2">
        <v>0</v>
      </c>
      <c r="I24" s="2">
        <v>0</v>
      </c>
      <c r="J24" s="2">
        <v>0</v>
      </c>
      <c r="K24" s="2">
        <v>0</v>
      </c>
      <c r="L24" s="2">
        <v>1</v>
      </c>
      <c r="M24" s="2">
        <f>铁!AD16</f>
        <v>300</v>
      </c>
      <c r="N24" s="2">
        <v>-1</v>
      </c>
      <c r="P24" s="2">
        <v>23</v>
      </c>
    </row>
    <row r="25" spans="1:16">
      <c r="A25" s="2" t="str">
        <f t="shared" si="0"/>
        <v>2463</v>
      </c>
      <c r="B25" s="2">
        <v>63</v>
      </c>
      <c r="C25" s="25">
        <v>20</v>
      </c>
      <c r="D25" s="5">
        <v>2</v>
      </c>
      <c r="E25" s="2" t="s">
        <v>311</v>
      </c>
      <c r="F25" s="2" t="s">
        <v>1086</v>
      </c>
      <c r="G25" s="2" t="s">
        <v>652</v>
      </c>
      <c r="H25" s="2">
        <v>0</v>
      </c>
      <c r="I25" s="2">
        <v>0</v>
      </c>
      <c r="J25" s="2">
        <v>0</v>
      </c>
      <c r="K25" s="2">
        <v>0</v>
      </c>
      <c r="L25" s="2">
        <v>1</v>
      </c>
      <c r="M25" s="2">
        <f>缝!AD10</f>
        <v>300</v>
      </c>
      <c r="N25" s="2">
        <v>-1</v>
      </c>
      <c r="P25" s="2">
        <v>24</v>
      </c>
    </row>
    <row r="26" spans="1:16">
      <c r="A26" s="2" t="str">
        <f t="shared" si="0"/>
        <v>2563</v>
      </c>
      <c r="B26" s="2">
        <v>63</v>
      </c>
      <c r="C26" s="25">
        <v>20</v>
      </c>
      <c r="D26" s="5">
        <v>3</v>
      </c>
      <c r="E26" s="2" t="s">
        <v>310</v>
      </c>
      <c r="F26" s="2" t="s">
        <v>1087</v>
      </c>
      <c r="G26" s="2" t="s">
        <v>653</v>
      </c>
      <c r="H26" s="2">
        <v>0</v>
      </c>
      <c r="I26" s="2">
        <v>0</v>
      </c>
      <c r="J26" s="2">
        <v>0</v>
      </c>
      <c r="K26" s="2">
        <v>0</v>
      </c>
      <c r="L26" s="2">
        <v>1</v>
      </c>
      <c r="M26" s="2">
        <f>缝!AD11</f>
        <v>300</v>
      </c>
      <c r="N26" s="2">
        <v>-1</v>
      </c>
      <c r="P26" s="2">
        <v>25</v>
      </c>
    </row>
    <row r="27" spans="1:16">
      <c r="A27" s="2" t="str">
        <f t="shared" si="0"/>
        <v>2661</v>
      </c>
      <c r="B27" s="2">
        <v>61</v>
      </c>
      <c r="C27" s="25">
        <v>25</v>
      </c>
      <c r="D27" s="5">
        <v>1</v>
      </c>
      <c r="E27" s="2" t="s">
        <v>342</v>
      </c>
      <c r="F27" s="2" t="s">
        <v>1088</v>
      </c>
      <c r="G27" s="2" t="s">
        <v>654</v>
      </c>
      <c r="H27" s="2">
        <v>0</v>
      </c>
      <c r="I27" s="2">
        <v>0</v>
      </c>
      <c r="J27" s="2">
        <v>0</v>
      </c>
      <c r="K27" s="2">
        <v>0</v>
      </c>
      <c r="L27" s="2">
        <v>1</v>
      </c>
      <c r="M27" s="2">
        <f>铁!AD17</f>
        <v>980</v>
      </c>
      <c r="N27" s="2">
        <v>-1</v>
      </c>
      <c r="P27" s="2">
        <v>26</v>
      </c>
    </row>
    <row r="28" spans="1:16">
      <c r="A28" s="2" t="str">
        <f t="shared" si="0"/>
        <v>2761</v>
      </c>
      <c r="B28" s="2">
        <v>61</v>
      </c>
      <c r="C28" s="25">
        <v>25</v>
      </c>
      <c r="D28" s="5">
        <v>2</v>
      </c>
      <c r="E28" s="2" t="s">
        <v>339</v>
      </c>
      <c r="F28" s="2" t="s">
        <v>1089</v>
      </c>
      <c r="G28" s="2" t="s">
        <v>655</v>
      </c>
      <c r="H28" s="2">
        <v>0</v>
      </c>
      <c r="I28" s="2">
        <v>0</v>
      </c>
      <c r="J28" s="2">
        <v>0</v>
      </c>
      <c r="K28" s="2">
        <v>0</v>
      </c>
      <c r="L28" s="2">
        <v>1</v>
      </c>
      <c r="M28" s="2">
        <f>铁!AD18</f>
        <v>980</v>
      </c>
      <c r="N28" s="2">
        <v>-1</v>
      </c>
      <c r="P28" s="2">
        <v>27</v>
      </c>
    </row>
    <row r="29" spans="1:16">
      <c r="A29" s="2" t="str">
        <f t="shared" si="0"/>
        <v>2861</v>
      </c>
      <c r="B29" s="2">
        <v>61</v>
      </c>
      <c r="C29" s="25">
        <v>25</v>
      </c>
      <c r="D29" s="5">
        <v>3</v>
      </c>
      <c r="E29" s="2" t="s">
        <v>355</v>
      </c>
      <c r="F29" s="2" t="s">
        <v>1090</v>
      </c>
      <c r="G29" s="2" t="s">
        <v>656</v>
      </c>
      <c r="H29" s="2">
        <v>0</v>
      </c>
      <c r="I29" s="2">
        <v>0</v>
      </c>
      <c r="J29" s="2">
        <v>0</v>
      </c>
      <c r="K29" s="2">
        <v>0</v>
      </c>
      <c r="L29" s="2">
        <v>1</v>
      </c>
      <c r="M29" s="2">
        <f>铁!AD19</f>
        <v>980</v>
      </c>
      <c r="N29" s="2">
        <v>-1</v>
      </c>
      <c r="P29" s="2">
        <v>28</v>
      </c>
    </row>
    <row r="30" spans="1:16">
      <c r="A30" s="2" t="str">
        <f t="shared" si="0"/>
        <v>2962</v>
      </c>
      <c r="B30" s="2">
        <v>62</v>
      </c>
      <c r="C30" s="25">
        <v>25</v>
      </c>
      <c r="D30" s="5">
        <v>1</v>
      </c>
      <c r="E30" s="2" t="s">
        <v>354</v>
      </c>
      <c r="F30" s="2" t="s">
        <v>1091</v>
      </c>
      <c r="G30" s="2" t="s">
        <v>643</v>
      </c>
      <c r="H30" s="2">
        <v>0</v>
      </c>
      <c r="I30" s="2">
        <v>0</v>
      </c>
      <c r="J30" s="2">
        <v>0</v>
      </c>
      <c r="K30" s="2">
        <v>0</v>
      </c>
      <c r="L30" s="2">
        <v>1</v>
      </c>
      <c r="M30" s="2">
        <f>铁!AD20</f>
        <v>980</v>
      </c>
      <c r="N30" s="2">
        <v>-1</v>
      </c>
      <c r="P30" s="2">
        <v>29</v>
      </c>
    </row>
    <row r="31" spans="1:16">
      <c r="A31" s="2" t="str">
        <f t="shared" si="0"/>
        <v>3062</v>
      </c>
      <c r="B31" s="2">
        <v>62</v>
      </c>
      <c r="C31" s="25">
        <v>25</v>
      </c>
      <c r="D31" s="5">
        <v>2</v>
      </c>
      <c r="E31" s="2" t="s">
        <v>356</v>
      </c>
      <c r="F31" s="2" t="s">
        <v>1092</v>
      </c>
      <c r="G31" s="2" t="s">
        <v>642</v>
      </c>
      <c r="H31" s="2">
        <v>0</v>
      </c>
      <c r="I31" s="2">
        <v>0</v>
      </c>
      <c r="J31" s="2">
        <v>0</v>
      </c>
      <c r="K31" s="2">
        <v>0</v>
      </c>
      <c r="L31" s="2">
        <v>1</v>
      </c>
      <c r="M31" s="2">
        <f>缝!AD12</f>
        <v>980</v>
      </c>
      <c r="N31" s="2">
        <v>-1</v>
      </c>
      <c r="P31" s="2">
        <v>30</v>
      </c>
    </row>
    <row r="32" spans="1:16">
      <c r="A32" s="2" t="str">
        <f t="shared" si="0"/>
        <v>3162</v>
      </c>
      <c r="B32" s="2">
        <v>62</v>
      </c>
      <c r="C32" s="25">
        <v>25</v>
      </c>
      <c r="D32" s="5">
        <v>3</v>
      </c>
      <c r="E32" s="2" t="s">
        <v>357</v>
      </c>
      <c r="F32" s="58" t="s">
        <v>1093</v>
      </c>
      <c r="G32" s="2" t="s">
        <v>641</v>
      </c>
      <c r="H32" s="2">
        <v>0</v>
      </c>
      <c r="I32" s="2">
        <v>0</v>
      </c>
      <c r="J32" s="2">
        <v>0</v>
      </c>
      <c r="K32" s="2">
        <v>0</v>
      </c>
      <c r="L32" s="2">
        <v>1</v>
      </c>
      <c r="M32" s="2">
        <f>缝!AD13</f>
        <v>980</v>
      </c>
      <c r="N32" s="2">
        <v>-1</v>
      </c>
      <c r="P32" s="2">
        <v>31</v>
      </c>
    </row>
    <row r="33" spans="1:16">
      <c r="A33" s="2" t="str">
        <f t="shared" si="0"/>
        <v>3263</v>
      </c>
      <c r="B33" s="2">
        <v>63</v>
      </c>
      <c r="C33" s="25">
        <v>25</v>
      </c>
      <c r="D33" s="5">
        <v>1</v>
      </c>
      <c r="E33" s="2" t="s">
        <v>358</v>
      </c>
      <c r="F33" s="2" t="s">
        <v>1094</v>
      </c>
      <c r="G33" s="2" t="s">
        <v>640</v>
      </c>
      <c r="H33" s="2">
        <v>0</v>
      </c>
      <c r="I33" s="2">
        <v>0</v>
      </c>
      <c r="J33" s="2">
        <v>0</v>
      </c>
      <c r="K33" s="2">
        <v>0</v>
      </c>
      <c r="L33" s="2">
        <v>1</v>
      </c>
      <c r="M33" s="2">
        <f>铁!AD21</f>
        <v>980</v>
      </c>
      <c r="N33" s="2">
        <v>-1</v>
      </c>
      <c r="P33" s="2">
        <v>32</v>
      </c>
    </row>
    <row r="34" spans="1:16">
      <c r="A34" s="2" t="str">
        <f t="shared" si="0"/>
        <v>3363</v>
      </c>
      <c r="B34" s="2">
        <v>63</v>
      </c>
      <c r="C34" s="25">
        <v>25</v>
      </c>
      <c r="D34" s="5">
        <v>2</v>
      </c>
      <c r="E34" s="2" t="s">
        <v>359</v>
      </c>
      <c r="F34" s="2" t="s">
        <v>1095</v>
      </c>
      <c r="G34" s="2" t="s">
        <v>639</v>
      </c>
      <c r="H34" s="2">
        <v>0</v>
      </c>
      <c r="I34" s="2">
        <v>0</v>
      </c>
      <c r="J34" s="2">
        <v>0</v>
      </c>
      <c r="K34" s="2">
        <v>0</v>
      </c>
      <c r="L34" s="2">
        <v>1</v>
      </c>
      <c r="M34" s="2">
        <f>缝!AD14</f>
        <v>980</v>
      </c>
      <c r="N34" s="2">
        <v>-1</v>
      </c>
      <c r="P34" s="2">
        <v>33</v>
      </c>
    </row>
    <row r="35" spans="1:16">
      <c r="A35" s="2" t="str">
        <f t="shared" si="0"/>
        <v>3463</v>
      </c>
      <c r="B35" s="2">
        <v>63</v>
      </c>
      <c r="C35" s="25">
        <v>25</v>
      </c>
      <c r="D35" s="5">
        <v>3</v>
      </c>
      <c r="E35" s="2" t="s">
        <v>360</v>
      </c>
      <c r="F35" s="2" t="s">
        <v>1096</v>
      </c>
      <c r="G35" s="2" t="s">
        <v>638</v>
      </c>
      <c r="H35" s="2">
        <v>0</v>
      </c>
      <c r="I35" s="2">
        <v>0</v>
      </c>
      <c r="J35" s="2">
        <v>0</v>
      </c>
      <c r="K35" s="2">
        <v>0</v>
      </c>
      <c r="L35" s="2">
        <v>1</v>
      </c>
      <c r="M35" s="2">
        <f>缝!AD15</f>
        <v>980</v>
      </c>
      <c r="N35" s="2">
        <v>-1</v>
      </c>
      <c r="P35" s="2">
        <v>34</v>
      </c>
    </row>
    <row r="36" spans="1:16">
      <c r="A36" s="2" t="str">
        <f t="shared" si="0"/>
        <v>3561</v>
      </c>
      <c r="B36" s="2">
        <v>61</v>
      </c>
      <c r="C36" s="26">
        <v>30</v>
      </c>
      <c r="D36" s="5">
        <v>1</v>
      </c>
      <c r="E36" s="2" t="s">
        <v>343</v>
      </c>
      <c r="F36" s="2" t="s">
        <v>1097</v>
      </c>
      <c r="G36" s="2" t="s">
        <v>637</v>
      </c>
      <c r="H36" s="2">
        <v>0</v>
      </c>
      <c r="I36" s="2">
        <v>0</v>
      </c>
      <c r="J36" s="2">
        <v>0</v>
      </c>
      <c r="K36" s="2">
        <v>0</v>
      </c>
      <c r="L36" s="2">
        <v>1</v>
      </c>
      <c r="M36" s="2">
        <f>铁!AD22</f>
        <v>1510</v>
      </c>
      <c r="N36" s="2">
        <v>-1</v>
      </c>
      <c r="P36" s="2">
        <v>35</v>
      </c>
    </row>
    <row r="37" spans="1:16">
      <c r="A37" s="2" t="str">
        <f t="shared" si="0"/>
        <v>3661</v>
      </c>
      <c r="B37" s="2">
        <v>61</v>
      </c>
      <c r="C37" s="26">
        <v>30</v>
      </c>
      <c r="D37" s="5">
        <v>2</v>
      </c>
      <c r="E37" s="2" t="s">
        <v>312</v>
      </c>
      <c r="F37" s="2" t="s">
        <v>1098</v>
      </c>
      <c r="G37" s="2" t="s">
        <v>636</v>
      </c>
      <c r="H37" s="2">
        <v>0</v>
      </c>
      <c r="I37" s="2">
        <v>0</v>
      </c>
      <c r="J37" s="2">
        <v>0</v>
      </c>
      <c r="K37" s="2">
        <v>0</v>
      </c>
      <c r="L37" s="2">
        <v>1</v>
      </c>
      <c r="M37" s="2">
        <f>铁!AD23</f>
        <v>1510</v>
      </c>
      <c r="N37" s="2">
        <v>-1</v>
      </c>
      <c r="P37" s="2">
        <v>36</v>
      </c>
    </row>
    <row r="38" spans="1:16">
      <c r="A38" s="2" t="str">
        <f t="shared" si="0"/>
        <v>3761</v>
      </c>
      <c r="B38" s="2">
        <v>61</v>
      </c>
      <c r="C38" s="26">
        <v>30</v>
      </c>
      <c r="D38" s="5">
        <v>3</v>
      </c>
      <c r="E38" s="2" t="s">
        <v>396</v>
      </c>
      <c r="F38" s="2" t="s">
        <v>1099</v>
      </c>
      <c r="G38" s="2" t="s">
        <v>635</v>
      </c>
      <c r="H38" s="2">
        <v>0</v>
      </c>
      <c r="I38" s="2">
        <v>0</v>
      </c>
      <c r="J38" s="2">
        <v>0</v>
      </c>
      <c r="K38" s="2">
        <v>0</v>
      </c>
      <c r="L38" s="2">
        <v>1</v>
      </c>
      <c r="M38" s="2">
        <f>铁!AD24</f>
        <v>1510</v>
      </c>
      <c r="N38" s="2">
        <v>-1</v>
      </c>
      <c r="P38" s="2">
        <v>37</v>
      </c>
    </row>
    <row r="39" spans="1:16">
      <c r="A39" s="2" t="str">
        <f t="shared" si="0"/>
        <v>3862</v>
      </c>
      <c r="B39" s="2">
        <v>62</v>
      </c>
      <c r="C39" s="26">
        <v>30</v>
      </c>
      <c r="D39" s="5">
        <v>1</v>
      </c>
      <c r="E39" s="2" t="s">
        <v>362</v>
      </c>
      <c r="F39" s="2" t="s">
        <v>1100</v>
      </c>
      <c r="G39" s="2" t="s">
        <v>634</v>
      </c>
      <c r="H39" s="2">
        <v>0</v>
      </c>
      <c r="I39" s="2">
        <v>0</v>
      </c>
      <c r="J39" s="2">
        <v>0</v>
      </c>
      <c r="K39" s="2">
        <v>0</v>
      </c>
      <c r="L39" s="2">
        <v>1</v>
      </c>
      <c r="M39" s="2">
        <f>铁!AD25</f>
        <v>1510</v>
      </c>
      <c r="N39" s="2">
        <v>-1</v>
      </c>
      <c r="P39" s="2">
        <v>38</v>
      </c>
    </row>
    <row r="40" spans="1:16">
      <c r="A40" s="2" t="str">
        <f t="shared" si="0"/>
        <v>3962</v>
      </c>
      <c r="B40" s="2">
        <v>62</v>
      </c>
      <c r="C40" s="26">
        <v>30</v>
      </c>
      <c r="D40" s="5">
        <v>2</v>
      </c>
      <c r="E40" s="2" t="s">
        <v>364</v>
      </c>
      <c r="F40" s="2" t="s">
        <v>1101</v>
      </c>
      <c r="G40" s="2" t="s">
        <v>633</v>
      </c>
      <c r="H40" s="2">
        <v>0</v>
      </c>
      <c r="I40" s="2">
        <v>0</v>
      </c>
      <c r="J40" s="2">
        <v>0</v>
      </c>
      <c r="K40" s="2">
        <v>0</v>
      </c>
      <c r="L40" s="2">
        <v>1</v>
      </c>
      <c r="M40" s="2">
        <f>缝!AD16</f>
        <v>1510</v>
      </c>
      <c r="N40" s="2">
        <v>-1</v>
      </c>
      <c r="P40" s="2">
        <v>39</v>
      </c>
    </row>
    <row r="41" spans="1:16">
      <c r="A41" s="2" t="str">
        <f t="shared" si="0"/>
        <v>4062</v>
      </c>
      <c r="B41" s="2">
        <v>62</v>
      </c>
      <c r="C41" s="26">
        <v>30</v>
      </c>
      <c r="D41" s="5">
        <v>3</v>
      </c>
      <c r="E41" s="2" t="s">
        <v>365</v>
      </c>
      <c r="F41" s="2" t="s">
        <v>1102</v>
      </c>
      <c r="G41" s="2" t="s">
        <v>632</v>
      </c>
      <c r="H41" s="2">
        <v>0</v>
      </c>
      <c r="I41" s="2">
        <v>0</v>
      </c>
      <c r="J41" s="2">
        <v>0</v>
      </c>
      <c r="K41" s="2">
        <v>0</v>
      </c>
      <c r="L41" s="2">
        <v>1</v>
      </c>
      <c r="M41" s="2">
        <f>缝!AD17</f>
        <v>1510</v>
      </c>
      <c r="N41" s="2">
        <v>-1</v>
      </c>
      <c r="P41" s="2">
        <v>40</v>
      </c>
    </row>
    <row r="42" spans="1:16">
      <c r="A42" s="2" t="str">
        <f t="shared" si="0"/>
        <v>4163</v>
      </c>
      <c r="B42" s="2">
        <v>63</v>
      </c>
      <c r="C42" s="26">
        <v>30</v>
      </c>
      <c r="D42" s="5">
        <v>1</v>
      </c>
      <c r="E42" s="2" t="s">
        <v>363</v>
      </c>
      <c r="F42" s="2" t="s">
        <v>1103</v>
      </c>
      <c r="G42" s="2" t="s">
        <v>631</v>
      </c>
      <c r="H42" s="2">
        <v>0</v>
      </c>
      <c r="I42" s="2">
        <v>0</v>
      </c>
      <c r="J42" s="2">
        <v>0</v>
      </c>
      <c r="K42" s="2">
        <v>0</v>
      </c>
      <c r="L42" s="2">
        <v>1</v>
      </c>
      <c r="M42" s="2">
        <f>铁!AD26</f>
        <v>1510</v>
      </c>
      <c r="N42" s="2">
        <v>-1</v>
      </c>
      <c r="P42" s="2">
        <v>41</v>
      </c>
    </row>
    <row r="43" spans="1:16">
      <c r="A43" s="2" t="str">
        <f t="shared" si="0"/>
        <v>4263</v>
      </c>
      <c r="B43" s="2">
        <v>63</v>
      </c>
      <c r="C43" s="26">
        <v>30</v>
      </c>
      <c r="D43" s="5">
        <v>2</v>
      </c>
      <c r="E43" s="2" t="s">
        <v>376</v>
      </c>
      <c r="F43" s="2" t="s">
        <v>1104</v>
      </c>
      <c r="G43" s="2" t="s">
        <v>630</v>
      </c>
      <c r="H43" s="2">
        <v>0</v>
      </c>
      <c r="I43" s="2">
        <v>0</v>
      </c>
      <c r="J43" s="2">
        <v>0</v>
      </c>
      <c r="K43" s="2">
        <v>0</v>
      </c>
      <c r="L43" s="2">
        <v>1</v>
      </c>
      <c r="M43" s="2">
        <f>缝!AD18</f>
        <v>1510</v>
      </c>
      <c r="N43" s="2">
        <v>-1</v>
      </c>
      <c r="P43" s="2">
        <v>42</v>
      </c>
    </row>
    <row r="44" spans="1:16">
      <c r="A44" s="2" t="str">
        <f t="shared" si="0"/>
        <v>4363</v>
      </c>
      <c r="B44" s="2">
        <v>63</v>
      </c>
      <c r="C44" s="26">
        <v>30</v>
      </c>
      <c r="D44" s="5">
        <v>3</v>
      </c>
      <c r="E44" s="2" t="s">
        <v>324</v>
      </c>
      <c r="F44" s="2" t="s">
        <v>1105</v>
      </c>
      <c r="G44" s="2" t="s">
        <v>629</v>
      </c>
      <c r="H44" s="2">
        <v>0</v>
      </c>
      <c r="I44" s="2">
        <v>0</v>
      </c>
      <c r="J44" s="2">
        <v>0</v>
      </c>
      <c r="K44" s="2">
        <v>0</v>
      </c>
      <c r="L44" s="2">
        <v>1</v>
      </c>
      <c r="M44" s="2">
        <f>缝!AD19</f>
        <v>1510</v>
      </c>
      <c r="N44" s="2">
        <v>-1</v>
      </c>
      <c r="P44" s="2">
        <v>43</v>
      </c>
    </row>
    <row r="45" spans="1:16">
      <c r="A45" s="2" t="str">
        <f t="shared" si="0"/>
        <v>4461</v>
      </c>
      <c r="B45" s="2">
        <v>61</v>
      </c>
      <c r="C45" s="26">
        <v>30</v>
      </c>
      <c r="D45" s="5">
        <v>1</v>
      </c>
      <c r="E45" s="2" t="s">
        <v>344</v>
      </c>
      <c r="F45" s="2" t="s">
        <v>1106</v>
      </c>
      <c r="G45" s="2" t="s">
        <v>628</v>
      </c>
      <c r="H45" s="2">
        <v>0</v>
      </c>
      <c r="I45" s="2">
        <v>0</v>
      </c>
      <c r="J45" s="2">
        <v>0</v>
      </c>
      <c r="K45" s="2">
        <v>0</v>
      </c>
      <c r="L45" s="2">
        <v>1</v>
      </c>
      <c r="M45" s="2">
        <f>铁!AD27</f>
        <v>3200</v>
      </c>
      <c r="N45" s="2">
        <v>-1</v>
      </c>
      <c r="P45" s="2">
        <v>44</v>
      </c>
    </row>
    <row r="46" spans="1:16">
      <c r="A46" s="2" t="str">
        <f t="shared" si="0"/>
        <v>4561</v>
      </c>
      <c r="B46" s="2">
        <v>61</v>
      </c>
      <c r="C46" s="26">
        <v>30</v>
      </c>
      <c r="D46" s="5">
        <v>2</v>
      </c>
      <c r="E46" s="2" t="s">
        <v>340</v>
      </c>
      <c r="F46" s="2" t="s">
        <v>1200</v>
      </c>
      <c r="G46" s="2" t="s">
        <v>627</v>
      </c>
      <c r="H46" s="2">
        <v>0</v>
      </c>
      <c r="I46" s="2">
        <v>0</v>
      </c>
      <c r="J46" s="2">
        <v>0</v>
      </c>
      <c r="K46" s="2">
        <v>0</v>
      </c>
      <c r="L46" s="2">
        <v>1</v>
      </c>
      <c r="M46" s="2">
        <f>铁!AD28</f>
        <v>3200</v>
      </c>
      <c r="N46" s="2">
        <v>-1</v>
      </c>
      <c r="P46" s="2">
        <v>45</v>
      </c>
    </row>
    <row r="47" spans="1:16">
      <c r="A47" s="2" t="str">
        <f t="shared" si="0"/>
        <v>4661</v>
      </c>
      <c r="B47" s="2">
        <v>61</v>
      </c>
      <c r="C47" s="26">
        <v>30</v>
      </c>
      <c r="D47" s="5">
        <v>3</v>
      </c>
      <c r="E47" s="2" t="s">
        <v>361</v>
      </c>
      <c r="F47" s="2" t="s">
        <v>1203</v>
      </c>
      <c r="G47" s="2" t="s">
        <v>626</v>
      </c>
      <c r="H47" s="2">
        <v>0</v>
      </c>
      <c r="I47" s="2">
        <v>0</v>
      </c>
      <c r="J47" s="2">
        <v>0</v>
      </c>
      <c r="K47" s="2">
        <v>0</v>
      </c>
      <c r="L47" s="2">
        <v>1</v>
      </c>
      <c r="M47" s="2">
        <f>铁!AD29</f>
        <v>3200</v>
      </c>
      <c r="N47" s="2">
        <v>-1</v>
      </c>
      <c r="P47" s="2">
        <v>46</v>
      </c>
    </row>
    <row r="48" spans="1:16">
      <c r="A48" s="2" t="str">
        <f t="shared" si="0"/>
        <v>4762</v>
      </c>
      <c r="B48" s="2">
        <v>62</v>
      </c>
      <c r="C48" s="26">
        <v>30</v>
      </c>
      <c r="D48" s="5">
        <v>1</v>
      </c>
      <c r="E48" s="2" t="s">
        <v>314</v>
      </c>
      <c r="F48" s="2" t="s">
        <v>1482</v>
      </c>
      <c r="G48" s="2" t="s">
        <v>625</v>
      </c>
      <c r="H48" s="2">
        <v>0</v>
      </c>
      <c r="I48" s="2">
        <v>0</v>
      </c>
      <c r="J48" s="2">
        <v>0</v>
      </c>
      <c r="K48" s="2">
        <v>0</v>
      </c>
      <c r="L48" s="2">
        <v>1</v>
      </c>
      <c r="M48" s="2">
        <f>铁!AD30</f>
        <v>3200</v>
      </c>
      <c r="N48" s="2">
        <v>-1</v>
      </c>
      <c r="P48" s="2">
        <v>47</v>
      </c>
    </row>
    <row r="49" spans="1:16">
      <c r="A49" s="2" t="str">
        <f t="shared" si="0"/>
        <v>4862</v>
      </c>
      <c r="B49" s="2">
        <v>62</v>
      </c>
      <c r="C49" s="26">
        <v>30</v>
      </c>
      <c r="D49" s="5">
        <v>2</v>
      </c>
      <c r="E49" s="2" t="s">
        <v>316</v>
      </c>
      <c r="F49" s="2" t="s">
        <v>1107</v>
      </c>
      <c r="G49" s="2" t="s">
        <v>624</v>
      </c>
      <c r="H49" s="2">
        <v>0</v>
      </c>
      <c r="I49" s="2">
        <v>0</v>
      </c>
      <c r="J49" s="2">
        <v>0</v>
      </c>
      <c r="K49" s="2">
        <v>0</v>
      </c>
      <c r="L49" s="2">
        <v>1</v>
      </c>
      <c r="M49" s="2">
        <f>缝!AD20</f>
        <v>3200</v>
      </c>
      <c r="N49" s="2">
        <v>-1</v>
      </c>
      <c r="P49" s="2">
        <v>48</v>
      </c>
    </row>
    <row r="50" spans="1:16">
      <c r="A50" s="2" t="str">
        <f t="shared" si="0"/>
        <v>4962</v>
      </c>
      <c r="B50" s="2">
        <v>62</v>
      </c>
      <c r="C50" s="26">
        <v>30</v>
      </c>
      <c r="D50" s="5">
        <v>3</v>
      </c>
      <c r="E50" s="2" t="s">
        <v>315</v>
      </c>
      <c r="F50" s="2" t="s">
        <v>1108</v>
      </c>
      <c r="G50" s="2" t="s">
        <v>623</v>
      </c>
      <c r="H50" s="2">
        <v>0</v>
      </c>
      <c r="I50" s="2">
        <v>0</v>
      </c>
      <c r="J50" s="2">
        <v>0</v>
      </c>
      <c r="K50" s="2">
        <v>0</v>
      </c>
      <c r="L50" s="2">
        <v>1</v>
      </c>
      <c r="M50" s="2">
        <f>缝!AD21</f>
        <v>3200</v>
      </c>
      <c r="N50" s="2">
        <v>-1</v>
      </c>
      <c r="P50" s="2">
        <v>49</v>
      </c>
    </row>
    <row r="51" spans="1:16">
      <c r="A51" s="2" t="str">
        <f t="shared" si="0"/>
        <v>5063</v>
      </c>
      <c r="B51" s="2">
        <v>63</v>
      </c>
      <c r="C51" s="26">
        <v>30</v>
      </c>
      <c r="D51" s="5">
        <v>1</v>
      </c>
      <c r="E51" s="2" t="s">
        <v>317</v>
      </c>
      <c r="F51" s="2" t="s">
        <v>1204</v>
      </c>
      <c r="G51" s="2" t="s">
        <v>622</v>
      </c>
      <c r="H51" s="2">
        <v>0</v>
      </c>
      <c r="I51" s="2">
        <v>0</v>
      </c>
      <c r="J51" s="2">
        <v>0</v>
      </c>
      <c r="K51" s="2">
        <v>0</v>
      </c>
      <c r="L51" s="2">
        <v>1</v>
      </c>
      <c r="M51" s="2">
        <f>铁!AD31</f>
        <v>3200</v>
      </c>
      <c r="N51" s="2">
        <v>-1</v>
      </c>
      <c r="P51" s="2">
        <v>50</v>
      </c>
    </row>
    <row r="52" spans="1:16">
      <c r="A52" s="2" t="str">
        <f t="shared" si="0"/>
        <v>5163</v>
      </c>
      <c r="B52" s="2">
        <v>63</v>
      </c>
      <c r="C52" s="26">
        <v>30</v>
      </c>
      <c r="D52" s="5">
        <v>2</v>
      </c>
      <c r="E52" s="2" t="s">
        <v>377</v>
      </c>
      <c r="F52" s="2" t="s">
        <v>1109</v>
      </c>
      <c r="G52" s="2" t="s">
        <v>621</v>
      </c>
      <c r="H52" s="2">
        <v>0</v>
      </c>
      <c r="I52" s="2">
        <v>0</v>
      </c>
      <c r="J52" s="2">
        <v>0</v>
      </c>
      <c r="K52" s="2">
        <v>0</v>
      </c>
      <c r="L52" s="2">
        <v>1</v>
      </c>
      <c r="M52" s="2">
        <f>缝!AD22</f>
        <v>3200</v>
      </c>
      <c r="N52" s="2">
        <v>-1</v>
      </c>
      <c r="P52" s="2">
        <v>51</v>
      </c>
    </row>
    <row r="53" spans="1:16">
      <c r="A53" s="2" t="str">
        <f t="shared" si="0"/>
        <v>5263</v>
      </c>
      <c r="B53" s="2">
        <v>63</v>
      </c>
      <c r="C53" s="26">
        <v>30</v>
      </c>
      <c r="D53" s="5">
        <v>3</v>
      </c>
      <c r="E53" s="2" t="s">
        <v>366</v>
      </c>
      <c r="F53" s="2" t="s">
        <v>1110</v>
      </c>
      <c r="G53" s="2" t="s">
        <v>620</v>
      </c>
      <c r="H53" s="2">
        <v>0</v>
      </c>
      <c r="I53" s="2">
        <v>0</v>
      </c>
      <c r="J53" s="2">
        <v>0</v>
      </c>
      <c r="K53" s="2">
        <v>0</v>
      </c>
      <c r="L53" s="2">
        <v>1</v>
      </c>
      <c r="M53" s="2">
        <f>缝!AD23</f>
        <v>3200</v>
      </c>
      <c r="N53" s="2">
        <v>-1</v>
      </c>
      <c r="P53" s="2">
        <v>52</v>
      </c>
    </row>
    <row r="54" spans="1:16">
      <c r="A54" s="2" t="str">
        <f t="shared" si="0"/>
        <v>5361</v>
      </c>
      <c r="B54" s="2">
        <v>61</v>
      </c>
      <c r="C54" s="26">
        <v>35</v>
      </c>
      <c r="D54" s="5">
        <v>1</v>
      </c>
      <c r="E54" s="2" t="s">
        <v>327</v>
      </c>
      <c r="F54" s="2" t="s">
        <v>1111</v>
      </c>
      <c r="G54" s="2" t="s">
        <v>619</v>
      </c>
      <c r="H54" s="2">
        <v>0</v>
      </c>
      <c r="I54" s="2">
        <v>0</v>
      </c>
      <c r="J54" s="2">
        <v>0</v>
      </c>
      <c r="K54" s="2">
        <v>0</v>
      </c>
      <c r="L54" s="2">
        <v>1</v>
      </c>
      <c r="M54" s="2">
        <f>铁!AD32</f>
        <v>5060</v>
      </c>
      <c r="N54" s="2">
        <v>-1</v>
      </c>
      <c r="P54" s="2">
        <v>53</v>
      </c>
    </row>
    <row r="55" spans="1:16">
      <c r="A55" s="2" t="str">
        <f t="shared" si="0"/>
        <v>5461</v>
      </c>
      <c r="B55" s="2">
        <v>61</v>
      </c>
      <c r="C55" s="26">
        <v>35</v>
      </c>
      <c r="D55" s="5">
        <v>2</v>
      </c>
      <c r="E55" s="2" t="s">
        <v>441</v>
      </c>
      <c r="F55" s="2" t="s">
        <v>1201</v>
      </c>
      <c r="G55" s="2" t="s">
        <v>618</v>
      </c>
      <c r="H55" s="2">
        <v>0</v>
      </c>
      <c r="I55" s="2">
        <v>0</v>
      </c>
      <c r="J55" s="2">
        <v>0</v>
      </c>
      <c r="K55" s="2">
        <v>0</v>
      </c>
      <c r="L55" s="2">
        <v>1</v>
      </c>
      <c r="M55" s="2">
        <f>铁!AD33</f>
        <v>5060</v>
      </c>
      <c r="N55" s="2">
        <v>-1</v>
      </c>
      <c r="P55" s="2">
        <v>54</v>
      </c>
    </row>
    <row r="56" spans="1:16">
      <c r="A56" s="2" t="str">
        <f t="shared" si="0"/>
        <v>5561</v>
      </c>
      <c r="B56" s="2">
        <v>61</v>
      </c>
      <c r="C56" s="26">
        <v>35</v>
      </c>
      <c r="D56" s="5">
        <v>3</v>
      </c>
      <c r="E56" s="2" t="s">
        <v>374</v>
      </c>
      <c r="F56" s="2" t="s">
        <v>1112</v>
      </c>
      <c r="G56" s="2" t="s">
        <v>617</v>
      </c>
      <c r="H56" s="2">
        <v>0</v>
      </c>
      <c r="I56" s="2">
        <v>0</v>
      </c>
      <c r="J56" s="2">
        <v>0</v>
      </c>
      <c r="K56" s="2">
        <v>0</v>
      </c>
      <c r="L56" s="2">
        <v>1</v>
      </c>
      <c r="M56" s="2">
        <f>铁!AD34</f>
        <v>5060</v>
      </c>
      <c r="N56" s="2">
        <v>-1</v>
      </c>
      <c r="P56" s="2">
        <v>55</v>
      </c>
    </row>
    <row r="57" spans="1:16">
      <c r="A57" s="2" t="str">
        <f t="shared" si="0"/>
        <v>5662</v>
      </c>
      <c r="B57" s="2">
        <v>62</v>
      </c>
      <c r="C57" s="26">
        <v>35</v>
      </c>
      <c r="D57" s="5">
        <v>1</v>
      </c>
      <c r="E57" s="2" t="s">
        <v>328</v>
      </c>
      <c r="F57" s="2" t="s">
        <v>1113</v>
      </c>
      <c r="G57" s="2" t="s">
        <v>616</v>
      </c>
      <c r="H57" s="2">
        <v>0</v>
      </c>
      <c r="I57" s="2">
        <v>0</v>
      </c>
      <c r="J57" s="2">
        <v>0</v>
      </c>
      <c r="K57" s="2">
        <v>0</v>
      </c>
      <c r="L57" s="2">
        <v>1</v>
      </c>
      <c r="M57" s="2">
        <f>铁!AD35</f>
        <v>5060</v>
      </c>
      <c r="N57" s="2">
        <v>-1</v>
      </c>
      <c r="P57" s="2">
        <v>56</v>
      </c>
    </row>
    <row r="58" spans="1:16">
      <c r="A58" s="2" t="str">
        <f t="shared" si="0"/>
        <v>5762</v>
      </c>
      <c r="B58" s="2">
        <v>62</v>
      </c>
      <c r="C58" s="26">
        <v>35</v>
      </c>
      <c r="D58" s="5">
        <v>2</v>
      </c>
      <c r="E58" s="2" t="s">
        <v>442</v>
      </c>
      <c r="F58" s="2" t="s">
        <v>1114</v>
      </c>
      <c r="G58" s="2" t="s">
        <v>615</v>
      </c>
      <c r="H58" s="2">
        <v>0</v>
      </c>
      <c r="I58" s="2">
        <v>0</v>
      </c>
      <c r="J58" s="2">
        <v>0</v>
      </c>
      <c r="K58" s="2">
        <v>0</v>
      </c>
      <c r="L58" s="2">
        <v>1</v>
      </c>
      <c r="M58" s="2">
        <f>缝!AD24</f>
        <v>5060</v>
      </c>
      <c r="N58" s="2">
        <v>-1</v>
      </c>
      <c r="P58" s="2">
        <v>57</v>
      </c>
    </row>
    <row r="59" spans="1:16">
      <c r="A59" s="2" t="str">
        <f t="shared" si="0"/>
        <v>5862</v>
      </c>
      <c r="B59" s="2">
        <v>62</v>
      </c>
      <c r="C59" s="26">
        <v>35</v>
      </c>
      <c r="D59" s="5">
        <v>3</v>
      </c>
      <c r="E59" s="2" t="s">
        <v>375</v>
      </c>
      <c r="F59" s="2" t="s">
        <v>1115</v>
      </c>
      <c r="G59" s="2" t="s">
        <v>614</v>
      </c>
      <c r="H59" s="2">
        <v>0</v>
      </c>
      <c r="I59" s="2">
        <v>0</v>
      </c>
      <c r="J59" s="2">
        <v>0</v>
      </c>
      <c r="K59" s="2">
        <v>0</v>
      </c>
      <c r="L59" s="2">
        <v>1</v>
      </c>
      <c r="M59" s="2">
        <f>缝!AD25</f>
        <v>5060</v>
      </c>
      <c r="N59" s="2">
        <v>-1</v>
      </c>
      <c r="P59" s="2">
        <v>58</v>
      </c>
    </row>
    <row r="60" spans="1:16">
      <c r="A60" s="2" t="str">
        <f t="shared" si="0"/>
        <v>5963</v>
      </c>
      <c r="B60" s="2">
        <v>63</v>
      </c>
      <c r="C60" s="26">
        <v>35</v>
      </c>
      <c r="D60" s="5">
        <v>1</v>
      </c>
      <c r="E60" s="2" t="s">
        <v>329</v>
      </c>
      <c r="F60" s="2" t="s">
        <v>1202</v>
      </c>
      <c r="G60" s="2" t="s">
        <v>612</v>
      </c>
      <c r="H60" s="2">
        <v>0</v>
      </c>
      <c r="I60" s="2">
        <v>0</v>
      </c>
      <c r="J60" s="2">
        <v>0</v>
      </c>
      <c r="K60" s="2">
        <v>0</v>
      </c>
      <c r="L60" s="2">
        <v>1</v>
      </c>
      <c r="M60" s="2">
        <f>铁!AD36</f>
        <v>5060</v>
      </c>
      <c r="N60" s="2">
        <v>-1</v>
      </c>
      <c r="P60" s="2">
        <v>59</v>
      </c>
    </row>
    <row r="61" spans="1:16">
      <c r="A61" s="2" t="str">
        <f t="shared" si="0"/>
        <v>6063</v>
      </c>
      <c r="B61" s="2">
        <v>63</v>
      </c>
      <c r="C61" s="26">
        <v>35</v>
      </c>
      <c r="D61" s="5">
        <v>2</v>
      </c>
      <c r="E61" s="2" t="s">
        <v>440</v>
      </c>
      <c r="F61" s="2" t="s">
        <v>1116</v>
      </c>
      <c r="G61" s="2" t="s">
        <v>613</v>
      </c>
      <c r="H61" s="2">
        <v>0</v>
      </c>
      <c r="I61" s="2">
        <v>0</v>
      </c>
      <c r="J61" s="2">
        <v>0</v>
      </c>
      <c r="K61" s="2">
        <v>0</v>
      </c>
      <c r="L61" s="2">
        <v>1</v>
      </c>
      <c r="M61" s="2">
        <f>缝!AD26</f>
        <v>5060</v>
      </c>
      <c r="N61" s="2">
        <v>-1</v>
      </c>
      <c r="P61" s="2">
        <v>60</v>
      </c>
    </row>
    <row r="62" spans="1:16">
      <c r="A62" s="2" t="str">
        <f t="shared" si="0"/>
        <v>6163</v>
      </c>
      <c r="B62" s="2">
        <v>63</v>
      </c>
      <c r="C62" s="26">
        <v>35</v>
      </c>
      <c r="D62" s="5">
        <v>3</v>
      </c>
      <c r="E62" s="2" t="s">
        <v>367</v>
      </c>
      <c r="F62" s="2" t="s">
        <v>1139</v>
      </c>
      <c r="G62" s="2" t="s">
        <v>611</v>
      </c>
      <c r="H62" s="2">
        <v>0</v>
      </c>
      <c r="I62" s="2">
        <v>0</v>
      </c>
      <c r="J62" s="2">
        <v>0</v>
      </c>
      <c r="K62" s="2">
        <v>0</v>
      </c>
      <c r="L62" s="2">
        <v>1</v>
      </c>
      <c r="M62" s="2">
        <f>缝!AD27</f>
        <v>5060</v>
      </c>
      <c r="N62" s="2">
        <v>-1</v>
      </c>
      <c r="P62" s="2">
        <v>61</v>
      </c>
    </row>
    <row r="63" spans="1:16">
      <c r="A63" s="2" t="str">
        <f t="shared" si="0"/>
        <v>6261</v>
      </c>
      <c r="B63" s="2">
        <v>61</v>
      </c>
      <c r="C63" s="27">
        <v>40</v>
      </c>
      <c r="D63" s="5">
        <v>1</v>
      </c>
      <c r="E63" s="2" t="s">
        <v>323</v>
      </c>
      <c r="F63" s="2" t="s">
        <v>1117</v>
      </c>
      <c r="G63" s="2" t="s">
        <v>610</v>
      </c>
      <c r="H63" s="2">
        <v>0</v>
      </c>
      <c r="I63" s="2">
        <v>0</v>
      </c>
      <c r="J63" s="2">
        <v>0</v>
      </c>
      <c r="K63" s="2">
        <v>0</v>
      </c>
      <c r="L63" s="2">
        <v>1</v>
      </c>
      <c r="M63" s="2">
        <f>铁!AD37</f>
        <v>6170</v>
      </c>
      <c r="N63" s="2">
        <v>-1</v>
      </c>
      <c r="P63" s="2">
        <v>62</v>
      </c>
    </row>
    <row r="64" spans="1:16">
      <c r="A64" s="2" t="str">
        <f t="shared" si="0"/>
        <v>6361</v>
      </c>
      <c r="B64" s="2">
        <v>61</v>
      </c>
      <c r="C64" s="27">
        <v>40</v>
      </c>
      <c r="D64" s="5">
        <v>2</v>
      </c>
      <c r="E64" s="2" t="s">
        <v>322</v>
      </c>
      <c r="F64" s="2" t="s">
        <v>1118</v>
      </c>
      <c r="G64" s="2" t="s">
        <v>609</v>
      </c>
      <c r="H64" s="2">
        <v>0</v>
      </c>
      <c r="I64" s="2">
        <v>0</v>
      </c>
      <c r="J64" s="2">
        <v>0</v>
      </c>
      <c r="K64" s="2">
        <v>0</v>
      </c>
      <c r="L64" s="2">
        <v>1</v>
      </c>
      <c r="M64" s="2">
        <f>铁!AD38</f>
        <v>6170</v>
      </c>
      <c r="N64" s="2">
        <v>-1</v>
      </c>
      <c r="P64" s="2">
        <v>63</v>
      </c>
    </row>
    <row r="65" spans="1:16">
      <c r="A65" s="2" t="str">
        <f t="shared" si="0"/>
        <v>6461</v>
      </c>
      <c r="B65" s="2">
        <v>61</v>
      </c>
      <c r="C65" s="27">
        <v>40</v>
      </c>
      <c r="D65" s="5">
        <v>3</v>
      </c>
      <c r="E65" s="2" t="s">
        <v>482</v>
      </c>
      <c r="F65" s="2" t="s">
        <v>1138</v>
      </c>
      <c r="G65" s="2" t="s">
        <v>608</v>
      </c>
      <c r="H65" s="2">
        <v>0</v>
      </c>
      <c r="I65" s="2">
        <v>0</v>
      </c>
      <c r="J65" s="2">
        <v>0</v>
      </c>
      <c r="K65" s="2">
        <v>0</v>
      </c>
      <c r="L65" s="2">
        <v>1</v>
      </c>
      <c r="M65" s="2">
        <f>铁!AD39</f>
        <v>6170</v>
      </c>
      <c r="N65" s="2">
        <v>-1</v>
      </c>
      <c r="P65" s="2">
        <v>64</v>
      </c>
    </row>
    <row r="66" spans="1:16">
      <c r="A66" s="2" t="str">
        <f t="shared" ref="A66:A108" si="1">CONCATENATE(P66,B66)</f>
        <v>6562</v>
      </c>
      <c r="B66" s="2">
        <v>62</v>
      </c>
      <c r="C66" s="27">
        <v>40</v>
      </c>
      <c r="D66" s="5">
        <v>1</v>
      </c>
      <c r="E66" s="2" t="s">
        <v>331</v>
      </c>
      <c r="F66" s="2" t="s">
        <v>1137</v>
      </c>
      <c r="G66" s="2" t="s">
        <v>607</v>
      </c>
      <c r="H66" s="2">
        <v>0</v>
      </c>
      <c r="I66" s="2">
        <v>0</v>
      </c>
      <c r="J66" s="2">
        <v>0</v>
      </c>
      <c r="K66" s="2">
        <v>0</v>
      </c>
      <c r="L66" s="2">
        <v>1</v>
      </c>
      <c r="M66" s="2">
        <f>铁!AD40</f>
        <v>6170</v>
      </c>
      <c r="N66" s="2">
        <v>-1</v>
      </c>
      <c r="P66" s="2">
        <v>65</v>
      </c>
    </row>
    <row r="67" spans="1:16">
      <c r="A67" s="2" t="str">
        <f t="shared" si="1"/>
        <v>6662</v>
      </c>
      <c r="B67" s="2">
        <v>62</v>
      </c>
      <c r="C67" s="27">
        <v>40</v>
      </c>
      <c r="D67" s="5">
        <v>2</v>
      </c>
      <c r="E67" s="2" t="s">
        <v>332</v>
      </c>
      <c r="F67" s="2" t="s">
        <v>1136</v>
      </c>
      <c r="G67" s="2" t="s">
        <v>606</v>
      </c>
      <c r="H67" s="2">
        <v>0</v>
      </c>
      <c r="I67" s="2">
        <v>0</v>
      </c>
      <c r="J67" s="2">
        <v>0</v>
      </c>
      <c r="K67" s="2">
        <v>0</v>
      </c>
      <c r="L67" s="2">
        <v>1</v>
      </c>
      <c r="M67" s="2">
        <f>缝!AD28</f>
        <v>6170</v>
      </c>
      <c r="N67" s="2">
        <v>-1</v>
      </c>
      <c r="P67" s="2">
        <v>66</v>
      </c>
    </row>
    <row r="68" spans="1:16">
      <c r="A68" s="2" t="str">
        <f t="shared" si="1"/>
        <v>6762</v>
      </c>
      <c r="B68" s="2">
        <v>62</v>
      </c>
      <c r="C68" s="27">
        <v>40</v>
      </c>
      <c r="D68" s="5">
        <v>3</v>
      </c>
      <c r="E68" s="2" t="s">
        <v>333</v>
      </c>
      <c r="F68" s="2" t="s">
        <v>1119</v>
      </c>
      <c r="G68" s="2" t="s">
        <v>605</v>
      </c>
      <c r="H68" s="2">
        <v>0</v>
      </c>
      <c r="I68" s="2">
        <v>0</v>
      </c>
      <c r="J68" s="2">
        <v>0</v>
      </c>
      <c r="K68" s="2">
        <v>0</v>
      </c>
      <c r="L68" s="2">
        <v>1</v>
      </c>
      <c r="M68" s="2">
        <f>缝!AD29</f>
        <v>6170</v>
      </c>
      <c r="N68" s="2">
        <v>-1</v>
      </c>
      <c r="P68" s="2">
        <v>67</v>
      </c>
    </row>
    <row r="69" spans="1:16">
      <c r="A69" s="2" t="str">
        <f t="shared" si="1"/>
        <v>6863</v>
      </c>
      <c r="B69" s="2">
        <v>63</v>
      </c>
      <c r="C69" s="27">
        <v>40</v>
      </c>
      <c r="D69" s="5">
        <v>1</v>
      </c>
      <c r="E69" s="2" t="s">
        <v>334</v>
      </c>
      <c r="F69" s="2" t="s">
        <v>1135</v>
      </c>
      <c r="G69" s="2" t="s">
        <v>604</v>
      </c>
      <c r="H69" s="2">
        <v>0</v>
      </c>
      <c r="I69" s="2">
        <v>0</v>
      </c>
      <c r="J69" s="2">
        <v>0</v>
      </c>
      <c r="K69" s="2">
        <v>0</v>
      </c>
      <c r="L69" s="2">
        <v>1</v>
      </c>
      <c r="M69" s="2">
        <f>铁!AD41</f>
        <v>6170</v>
      </c>
      <c r="N69" s="2">
        <v>-1</v>
      </c>
      <c r="P69" s="2">
        <v>68</v>
      </c>
    </row>
    <row r="70" spans="1:16">
      <c r="A70" s="2" t="str">
        <f t="shared" si="1"/>
        <v>6963</v>
      </c>
      <c r="B70" s="2">
        <v>63</v>
      </c>
      <c r="C70" s="27">
        <v>40</v>
      </c>
      <c r="D70" s="5">
        <v>2</v>
      </c>
      <c r="E70" s="2" t="s">
        <v>335</v>
      </c>
      <c r="F70" s="2" t="s">
        <v>1134</v>
      </c>
      <c r="G70" s="2" t="s">
        <v>603</v>
      </c>
      <c r="H70" s="2">
        <v>0</v>
      </c>
      <c r="I70" s="2">
        <v>0</v>
      </c>
      <c r="J70" s="2">
        <v>0</v>
      </c>
      <c r="K70" s="2">
        <v>0</v>
      </c>
      <c r="L70" s="2">
        <v>1</v>
      </c>
      <c r="M70" s="2">
        <f>缝!AD30</f>
        <v>6170</v>
      </c>
      <c r="N70" s="2">
        <v>-1</v>
      </c>
      <c r="P70" s="2">
        <v>69</v>
      </c>
    </row>
    <row r="71" spans="1:16">
      <c r="A71" s="2" t="str">
        <f t="shared" si="1"/>
        <v>7063</v>
      </c>
      <c r="B71" s="2">
        <v>63</v>
      </c>
      <c r="C71" s="27">
        <v>40</v>
      </c>
      <c r="D71" s="5">
        <v>3</v>
      </c>
      <c r="E71" s="2" t="s">
        <v>336</v>
      </c>
      <c r="F71" s="2" t="s">
        <v>1120</v>
      </c>
      <c r="G71" s="2" t="s">
        <v>602</v>
      </c>
      <c r="H71" s="2">
        <v>0</v>
      </c>
      <c r="I71" s="2">
        <v>0</v>
      </c>
      <c r="J71" s="2">
        <v>0</v>
      </c>
      <c r="K71" s="2">
        <v>0</v>
      </c>
      <c r="L71" s="2">
        <v>1</v>
      </c>
      <c r="M71" s="2">
        <f>缝!AD31</f>
        <v>6170</v>
      </c>
      <c r="N71" s="2">
        <v>-1</v>
      </c>
      <c r="O71" s="2">
        <v>1</v>
      </c>
      <c r="P71" s="2">
        <v>70</v>
      </c>
    </row>
    <row r="72" spans="1:16">
      <c r="A72" s="2" t="str">
        <f t="shared" si="1"/>
        <v>7161</v>
      </c>
      <c r="B72" s="2">
        <v>61</v>
      </c>
      <c r="C72" s="27">
        <v>40</v>
      </c>
      <c r="D72" s="5">
        <v>1</v>
      </c>
      <c r="E72" s="2" t="s">
        <v>479</v>
      </c>
      <c r="F72" s="2" t="s">
        <v>1133</v>
      </c>
      <c r="G72" s="2" t="s">
        <v>601</v>
      </c>
      <c r="H72" s="2">
        <v>0</v>
      </c>
      <c r="I72" s="2">
        <v>0</v>
      </c>
      <c r="J72" s="2">
        <v>0</v>
      </c>
      <c r="K72" s="2">
        <v>0</v>
      </c>
      <c r="L72" s="2">
        <v>1</v>
      </c>
      <c r="M72" s="2">
        <f>铁!AD42</f>
        <v>11550</v>
      </c>
      <c r="N72" s="2">
        <v>-1</v>
      </c>
      <c r="O72" s="2">
        <v>1</v>
      </c>
      <c r="P72" s="2">
        <v>71</v>
      </c>
    </row>
    <row r="73" spans="1:16">
      <c r="A73" s="2" t="str">
        <f t="shared" si="1"/>
        <v>7261</v>
      </c>
      <c r="B73" s="2">
        <v>61</v>
      </c>
      <c r="C73" s="27">
        <v>40</v>
      </c>
      <c r="D73" s="5">
        <v>2</v>
      </c>
      <c r="E73" s="2" t="s">
        <v>480</v>
      </c>
      <c r="F73" s="2" t="s">
        <v>1121</v>
      </c>
      <c r="G73" s="2" t="s">
        <v>600</v>
      </c>
      <c r="H73" s="2">
        <v>0</v>
      </c>
      <c r="I73" s="2">
        <v>0</v>
      </c>
      <c r="J73" s="2">
        <v>0</v>
      </c>
      <c r="K73" s="2">
        <v>0</v>
      </c>
      <c r="L73" s="2">
        <v>1</v>
      </c>
      <c r="M73" s="2">
        <f>铁!AD43</f>
        <v>11550</v>
      </c>
      <c r="N73" s="2">
        <v>-1</v>
      </c>
      <c r="O73" s="2">
        <v>1</v>
      </c>
      <c r="P73" s="2">
        <v>72</v>
      </c>
    </row>
    <row r="74" spans="1:16">
      <c r="A74" s="2" t="str">
        <f t="shared" si="1"/>
        <v>7361</v>
      </c>
      <c r="B74" s="2">
        <v>61</v>
      </c>
      <c r="C74" s="27">
        <v>40</v>
      </c>
      <c r="D74" s="5">
        <v>3</v>
      </c>
      <c r="E74" s="2" t="s">
        <v>481</v>
      </c>
      <c r="F74" s="2" t="s">
        <v>1122</v>
      </c>
      <c r="G74" s="2" t="s">
        <v>599</v>
      </c>
      <c r="H74" s="2">
        <v>0</v>
      </c>
      <c r="I74" s="2">
        <v>0</v>
      </c>
      <c r="J74" s="2">
        <v>0</v>
      </c>
      <c r="K74" s="2">
        <v>0</v>
      </c>
      <c r="L74" s="2">
        <v>1</v>
      </c>
      <c r="M74" s="2">
        <f>铁!AD44</f>
        <v>11550</v>
      </c>
      <c r="N74" s="2">
        <v>-1</v>
      </c>
      <c r="O74" s="2">
        <v>1</v>
      </c>
      <c r="P74" s="2">
        <v>73</v>
      </c>
    </row>
    <row r="75" spans="1:16">
      <c r="A75" s="2" t="str">
        <f t="shared" si="1"/>
        <v>7462</v>
      </c>
      <c r="B75" s="2">
        <v>62</v>
      </c>
      <c r="C75" s="27">
        <v>40</v>
      </c>
      <c r="D75" s="5">
        <v>1</v>
      </c>
      <c r="E75" s="2" t="s">
        <v>380</v>
      </c>
      <c r="G75" s="2" t="s">
        <v>598</v>
      </c>
      <c r="H75" s="2">
        <v>0</v>
      </c>
      <c r="I75" s="2">
        <v>0</v>
      </c>
      <c r="J75" s="2">
        <v>0</v>
      </c>
      <c r="K75" s="2">
        <v>0</v>
      </c>
      <c r="L75" s="2">
        <v>1</v>
      </c>
      <c r="M75" s="2">
        <f>铁!AD45</f>
        <v>11550</v>
      </c>
      <c r="N75" s="2">
        <v>-1</v>
      </c>
      <c r="O75" s="2">
        <v>1</v>
      </c>
      <c r="P75" s="2">
        <v>74</v>
      </c>
    </row>
    <row r="76" spans="1:16">
      <c r="A76" s="2" t="str">
        <f t="shared" si="1"/>
        <v>7562</v>
      </c>
      <c r="B76" s="2">
        <v>62</v>
      </c>
      <c r="C76" s="27">
        <v>40</v>
      </c>
      <c r="D76" s="5">
        <v>2</v>
      </c>
      <c r="E76" s="2" t="s">
        <v>378</v>
      </c>
      <c r="G76" s="2" t="s">
        <v>597</v>
      </c>
      <c r="H76" s="2">
        <v>0</v>
      </c>
      <c r="I76" s="2">
        <v>0</v>
      </c>
      <c r="J76" s="2">
        <v>0</v>
      </c>
      <c r="K76" s="2">
        <v>0</v>
      </c>
      <c r="L76" s="2">
        <v>1</v>
      </c>
      <c r="M76" s="2">
        <f>缝!AD32</f>
        <v>11550</v>
      </c>
      <c r="N76" s="2">
        <v>-1</v>
      </c>
      <c r="O76" s="2">
        <v>1</v>
      </c>
      <c r="P76" s="2">
        <v>75</v>
      </c>
    </row>
    <row r="77" spans="1:16">
      <c r="A77" s="2" t="str">
        <f t="shared" si="1"/>
        <v>7662</v>
      </c>
      <c r="B77" s="2">
        <v>62</v>
      </c>
      <c r="C77" s="27">
        <v>40</v>
      </c>
      <c r="D77" s="5">
        <v>3</v>
      </c>
      <c r="E77" s="2" t="s">
        <v>379</v>
      </c>
      <c r="G77" s="2" t="s">
        <v>596</v>
      </c>
      <c r="H77" s="2">
        <v>0</v>
      </c>
      <c r="I77" s="2">
        <v>0</v>
      </c>
      <c r="J77" s="2">
        <v>0</v>
      </c>
      <c r="K77" s="2">
        <v>0</v>
      </c>
      <c r="L77" s="2">
        <v>1</v>
      </c>
      <c r="M77" s="2">
        <f>缝!AD33</f>
        <v>11550</v>
      </c>
      <c r="N77" s="2">
        <v>-1</v>
      </c>
      <c r="O77" s="2">
        <v>1</v>
      </c>
      <c r="P77" s="2">
        <v>76</v>
      </c>
    </row>
    <row r="78" spans="1:16">
      <c r="A78" s="2" t="str">
        <f t="shared" si="1"/>
        <v>7763</v>
      </c>
      <c r="B78" s="2">
        <v>63</v>
      </c>
      <c r="C78" s="27">
        <v>40</v>
      </c>
      <c r="D78" s="5">
        <v>1</v>
      </c>
      <c r="E78" s="2" t="s">
        <v>386</v>
      </c>
      <c r="G78" s="2" t="s">
        <v>595</v>
      </c>
      <c r="H78" s="2">
        <v>0</v>
      </c>
      <c r="I78" s="2">
        <v>0</v>
      </c>
      <c r="J78" s="2">
        <v>0</v>
      </c>
      <c r="K78" s="2">
        <v>0</v>
      </c>
      <c r="L78" s="2">
        <v>1</v>
      </c>
      <c r="M78" s="2">
        <f>铁!AD46</f>
        <v>11550</v>
      </c>
      <c r="N78" s="2">
        <v>-1</v>
      </c>
      <c r="O78" s="2">
        <v>1</v>
      </c>
      <c r="P78" s="2">
        <v>77</v>
      </c>
    </row>
    <row r="79" spans="1:16">
      <c r="A79" s="2" t="str">
        <f t="shared" si="1"/>
        <v>7863</v>
      </c>
      <c r="B79" s="2">
        <v>63</v>
      </c>
      <c r="C79" s="27">
        <v>40</v>
      </c>
      <c r="D79" s="5">
        <v>2</v>
      </c>
      <c r="E79" s="2" t="s">
        <v>385</v>
      </c>
      <c r="G79" s="2" t="s">
        <v>594</v>
      </c>
      <c r="H79" s="2">
        <v>0</v>
      </c>
      <c r="I79" s="2">
        <v>0</v>
      </c>
      <c r="J79" s="2">
        <v>0</v>
      </c>
      <c r="K79" s="2">
        <v>0</v>
      </c>
      <c r="L79" s="2">
        <v>1</v>
      </c>
      <c r="M79" s="2">
        <f>缝!AD34</f>
        <v>11550</v>
      </c>
      <c r="N79" s="2">
        <v>-1</v>
      </c>
      <c r="O79" s="2">
        <v>1</v>
      </c>
      <c r="P79" s="2">
        <v>78</v>
      </c>
    </row>
    <row r="80" spans="1:16">
      <c r="A80" s="2" t="str">
        <f t="shared" si="1"/>
        <v>7963</v>
      </c>
      <c r="B80" s="2">
        <v>63</v>
      </c>
      <c r="C80" s="27">
        <v>40</v>
      </c>
      <c r="D80" s="5">
        <v>3</v>
      </c>
      <c r="E80" s="2" t="s">
        <v>384</v>
      </c>
      <c r="G80" s="2" t="s">
        <v>593</v>
      </c>
      <c r="H80" s="2">
        <v>0</v>
      </c>
      <c r="I80" s="2">
        <v>0</v>
      </c>
      <c r="J80" s="2">
        <v>0</v>
      </c>
      <c r="K80" s="2">
        <v>0</v>
      </c>
      <c r="L80" s="2">
        <v>1</v>
      </c>
      <c r="M80" s="2">
        <f>缝!AD35</f>
        <v>11550</v>
      </c>
      <c r="N80" s="2">
        <v>-1</v>
      </c>
      <c r="O80" s="2">
        <v>1</v>
      </c>
      <c r="P80" s="2">
        <v>79</v>
      </c>
    </row>
    <row r="81" spans="1:16">
      <c r="A81" s="2" t="str">
        <f t="shared" si="1"/>
        <v>8061</v>
      </c>
      <c r="B81" s="2">
        <v>61</v>
      </c>
      <c r="C81" s="28">
        <v>45</v>
      </c>
      <c r="D81" s="5">
        <v>1</v>
      </c>
      <c r="E81" s="2" t="s">
        <v>390</v>
      </c>
      <c r="G81" s="2" t="s">
        <v>592</v>
      </c>
      <c r="H81" s="2">
        <v>0</v>
      </c>
      <c r="I81" s="2">
        <v>0</v>
      </c>
      <c r="J81" s="2">
        <v>0</v>
      </c>
      <c r="K81" s="2">
        <v>0</v>
      </c>
      <c r="L81" s="2">
        <v>1</v>
      </c>
      <c r="M81" s="2">
        <f>铁!AD47</f>
        <v>17280</v>
      </c>
      <c r="N81" s="2">
        <v>-1</v>
      </c>
      <c r="O81" s="2">
        <v>1</v>
      </c>
      <c r="P81" s="2">
        <v>80</v>
      </c>
    </row>
    <row r="82" spans="1:16">
      <c r="A82" s="2" t="str">
        <f t="shared" si="1"/>
        <v>8161</v>
      </c>
      <c r="B82" s="2">
        <v>61</v>
      </c>
      <c r="C82" s="28">
        <v>45</v>
      </c>
      <c r="D82" s="5">
        <v>2</v>
      </c>
      <c r="E82" s="2" t="s">
        <v>391</v>
      </c>
      <c r="G82" s="2" t="s">
        <v>591</v>
      </c>
      <c r="H82" s="2">
        <v>0</v>
      </c>
      <c r="I82" s="2">
        <v>0</v>
      </c>
      <c r="J82" s="2">
        <v>0</v>
      </c>
      <c r="K82" s="2">
        <v>0</v>
      </c>
      <c r="L82" s="2">
        <v>1</v>
      </c>
      <c r="M82" s="2">
        <f>铁!AD48</f>
        <v>17280</v>
      </c>
      <c r="N82" s="2">
        <v>-1</v>
      </c>
      <c r="O82" s="2">
        <v>1</v>
      </c>
      <c r="P82" s="2">
        <v>81</v>
      </c>
    </row>
    <row r="83" spans="1:16">
      <c r="A83" s="2" t="str">
        <f t="shared" si="1"/>
        <v>8261</v>
      </c>
      <c r="B83" s="2">
        <v>61</v>
      </c>
      <c r="C83" s="28">
        <v>45</v>
      </c>
      <c r="D83" s="5">
        <v>3</v>
      </c>
      <c r="E83" s="2" t="s">
        <v>392</v>
      </c>
      <c r="G83" s="2" t="s">
        <v>590</v>
      </c>
      <c r="H83" s="2">
        <v>0</v>
      </c>
      <c r="I83" s="2">
        <v>0</v>
      </c>
      <c r="J83" s="2">
        <v>0</v>
      </c>
      <c r="K83" s="2">
        <v>0</v>
      </c>
      <c r="L83" s="2">
        <v>1</v>
      </c>
      <c r="M83" s="2">
        <f>铁!AD49</f>
        <v>17280</v>
      </c>
      <c r="N83" s="2">
        <v>-1</v>
      </c>
      <c r="O83" s="2">
        <v>1</v>
      </c>
      <c r="P83" s="2">
        <v>82</v>
      </c>
    </row>
    <row r="84" spans="1:16">
      <c r="A84" s="2" t="str">
        <f t="shared" si="1"/>
        <v>8362</v>
      </c>
      <c r="B84" s="2">
        <v>62</v>
      </c>
      <c r="C84" s="28">
        <v>45</v>
      </c>
      <c r="D84" s="5">
        <v>1</v>
      </c>
      <c r="E84" s="2" t="s">
        <v>381</v>
      </c>
      <c r="G84" s="2" t="s">
        <v>589</v>
      </c>
      <c r="H84" s="2">
        <v>0</v>
      </c>
      <c r="I84" s="2">
        <v>0</v>
      </c>
      <c r="J84" s="2">
        <v>0</v>
      </c>
      <c r="K84" s="2">
        <v>0</v>
      </c>
      <c r="L84" s="2">
        <v>1</v>
      </c>
      <c r="M84" s="2">
        <f>铁!AD50</f>
        <v>17280</v>
      </c>
      <c r="N84" s="2">
        <v>-1</v>
      </c>
      <c r="O84" s="2">
        <v>1</v>
      </c>
      <c r="P84" s="2">
        <v>83</v>
      </c>
    </row>
    <row r="85" spans="1:16">
      <c r="A85" s="2" t="str">
        <f t="shared" si="1"/>
        <v>8462</v>
      </c>
      <c r="B85" s="2">
        <v>62</v>
      </c>
      <c r="C85" s="28">
        <v>45</v>
      </c>
      <c r="D85" s="5">
        <v>2</v>
      </c>
      <c r="E85" s="2" t="s">
        <v>383</v>
      </c>
      <c r="G85" s="2" t="s">
        <v>588</v>
      </c>
      <c r="H85" s="2">
        <v>0</v>
      </c>
      <c r="I85" s="2">
        <v>0</v>
      </c>
      <c r="J85" s="2">
        <v>0</v>
      </c>
      <c r="K85" s="2">
        <v>0</v>
      </c>
      <c r="L85" s="2">
        <v>1</v>
      </c>
      <c r="M85" s="2">
        <f>缝!AD36</f>
        <v>17280</v>
      </c>
      <c r="N85" s="2">
        <v>-1</v>
      </c>
      <c r="O85" s="2">
        <v>1</v>
      </c>
      <c r="P85" s="2">
        <v>84</v>
      </c>
    </row>
    <row r="86" spans="1:16">
      <c r="A86" s="2" t="str">
        <f t="shared" si="1"/>
        <v>8562</v>
      </c>
      <c r="B86" s="2">
        <v>62</v>
      </c>
      <c r="C86" s="28">
        <v>45</v>
      </c>
      <c r="D86" s="5">
        <v>3</v>
      </c>
      <c r="E86" s="2" t="s">
        <v>382</v>
      </c>
      <c r="G86" s="2" t="s">
        <v>587</v>
      </c>
      <c r="H86" s="2">
        <v>0</v>
      </c>
      <c r="I86" s="2">
        <v>0</v>
      </c>
      <c r="J86" s="2">
        <v>0</v>
      </c>
      <c r="K86" s="2">
        <v>0</v>
      </c>
      <c r="L86" s="2">
        <v>1</v>
      </c>
      <c r="M86" s="2">
        <f>缝!AD37</f>
        <v>17280</v>
      </c>
      <c r="N86" s="2">
        <v>-1</v>
      </c>
      <c r="O86" s="2">
        <v>1</v>
      </c>
      <c r="P86" s="2">
        <v>85</v>
      </c>
    </row>
    <row r="87" spans="1:16">
      <c r="A87" s="2" t="str">
        <f t="shared" si="1"/>
        <v>8663</v>
      </c>
      <c r="B87" s="2">
        <v>63</v>
      </c>
      <c r="C87" s="28">
        <v>45</v>
      </c>
      <c r="D87" s="5">
        <v>1</v>
      </c>
      <c r="E87" s="2" t="s">
        <v>387</v>
      </c>
      <c r="G87" s="2" t="s">
        <v>586</v>
      </c>
      <c r="H87" s="2">
        <v>0</v>
      </c>
      <c r="I87" s="2">
        <v>0</v>
      </c>
      <c r="J87" s="2">
        <v>0</v>
      </c>
      <c r="K87" s="2">
        <v>0</v>
      </c>
      <c r="L87" s="2">
        <v>1</v>
      </c>
      <c r="M87" s="2">
        <f>铁!AD51</f>
        <v>17280</v>
      </c>
      <c r="N87" s="2">
        <v>-1</v>
      </c>
      <c r="O87" s="2">
        <v>1</v>
      </c>
      <c r="P87" s="2">
        <v>86</v>
      </c>
    </row>
    <row r="88" spans="1:16">
      <c r="A88" s="2" t="str">
        <f t="shared" si="1"/>
        <v>8763</v>
      </c>
      <c r="B88" s="2">
        <v>63</v>
      </c>
      <c r="C88" s="28">
        <v>45</v>
      </c>
      <c r="D88" s="5">
        <v>2</v>
      </c>
      <c r="E88" s="2" t="s">
        <v>388</v>
      </c>
      <c r="G88" s="2" t="s">
        <v>585</v>
      </c>
      <c r="H88" s="2">
        <v>0</v>
      </c>
      <c r="I88" s="2">
        <v>0</v>
      </c>
      <c r="J88" s="2">
        <v>0</v>
      </c>
      <c r="K88" s="2">
        <v>0</v>
      </c>
      <c r="L88" s="2">
        <v>1</v>
      </c>
      <c r="M88" s="2">
        <f>缝!AD38</f>
        <v>17280</v>
      </c>
      <c r="N88" s="2">
        <v>-1</v>
      </c>
      <c r="O88" s="2">
        <v>1</v>
      </c>
      <c r="P88" s="2">
        <v>87</v>
      </c>
    </row>
    <row r="89" spans="1:16">
      <c r="A89" s="2" t="str">
        <f t="shared" si="1"/>
        <v>8863</v>
      </c>
      <c r="B89" s="2">
        <v>63</v>
      </c>
      <c r="C89" s="28">
        <v>45</v>
      </c>
      <c r="D89" s="5">
        <v>3</v>
      </c>
      <c r="E89" s="2" t="s">
        <v>389</v>
      </c>
      <c r="G89" s="2" t="s">
        <v>584</v>
      </c>
      <c r="H89" s="2">
        <v>0</v>
      </c>
      <c r="I89" s="2">
        <v>0</v>
      </c>
      <c r="J89" s="2">
        <v>0</v>
      </c>
      <c r="K89" s="2">
        <v>0</v>
      </c>
      <c r="L89" s="2">
        <v>1</v>
      </c>
      <c r="M89" s="2">
        <f>缝!AD39</f>
        <v>17280</v>
      </c>
      <c r="N89" s="2">
        <v>-1</v>
      </c>
      <c r="O89" s="2">
        <v>1</v>
      </c>
      <c r="P89" s="2">
        <v>88</v>
      </c>
    </row>
    <row r="90" spans="1:16">
      <c r="A90" s="2" t="str">
        <f t="shared" si="1"/>
        <v>8964</v>
      </c>
      <c r="B90" s="2">
        <v>64</v>
      </c>
      <c r="C90" s="26">
        <v>30</v>
      </c>
      <c r="D90" s="2" t="s">
        <v>319</v>
      </c>
      <c r="E90" s="2" t="s">
        <v>345</v>
      </c>
      <c r="F90" s="2" t="s">
        <v>1446</v>
      </c>
      <c r="G90" s="2" t="s">
        <v>583</v>
      </c>
      <c r="H90" s="2">
        <v>0</v>
      </c>
      <c r="I90" s="2">
        <v>0</v>
      </c>
      <c r="J90" s="2">
        <v>0</v>
      </c>
      <c r="K90" s="2">
        <v>0</v>
      </c>
      <c r="L90" s="2">
        <v>1</v>
      </c>
      <c r="M90" s="2">
        <f>珠!AD4</f>
        <v>3020</v>
      </c>
      <c r="N90" s="2">
        <v>-1</v>
      </c>
      <c r="O90" s="2">
        <v>1</v>
      </c>
      <c r="P90" s="2">
        <v>89</v>
      </c>
    </row>
    <row r="91" spans="1:16">
      <c r="A91" s="2" t="str">
        <f t="shared" si="1"/>
        <v>9064</v>
      </c>
      <c r="B91" s="2">
        <v>64</v>
      </c>
      <c r="C91" s="26">
        <v>30</v>
      </c>
      <c r="D91" s="2" t="s">
        <v>320</v>
      </c>
      <c r="E91" s="2" t="s">
        <v>346</v>
      </c>
      <c r="F91" s="2" t="s">
        <v>1446</v>
      </c>
      <c r="G91" s="2" t="s">
        <v>582</v>
      </c>
      <c r="H91" s="2">
        <v>0</v>
      </c>
      <c r="I91" s="2">
        <v>0</v>
      </c>
      <c r="J91" s="2">
        <v>0</v>
      </c>
      <c r="K91" s="2">
        <v>0</v>
      </c>
      <c r="L91" s="2">
        <v>1</v>
      </c>
      <c r="M91" s="2">
        <f>珠!AD5</f>
        <v>3020</v>
      </c>
      <c r="N91" s="2">
        <v>-1</v>
      </c>
      <c r="O91" s="2">
        <v>1</v>
      </c>
      <c r="P91" s="2">
        <v>90</v>
      </c>
    </row>
    <row r="92" spans="1:16">
      <c r="A92" s="2" t="str">
        <f t="shared" si="1"/>
        <v>9164</v>
      </c>
      <c r="B92" s="2">
        <v>64</v>
      </c>
      <c r="C92" s="26">
        <v>30</v>
      </c>
      <c r="D92" s="2" t="s">
        <v>320</v>
      </c>
      <c r="E92" s="2" t="s">
        <v>370</v>
      </c>
      <c r="F92" s="2" t="s">
        <v>1446</v>
      </c>
      <c r="G92" s="2" t="s">
        <v>581</v>
      </c>
      <c r="H92" s="2">
        <v>0</v>
      </c>
      <c r="I92" s="2">
        <v>0</v>
      </c>
      <c r="J92" s="2">
        <v>0</v>
      </c>
      <c r="K92" s="2">
        <v>0</v>
      </c>
      <c r="L92" s="2">
        <v>1</v>
      </c>
      <c r="M92" s="2">
        <f>珠!AD6</f>
        <v>3020</v>
      </c>
      <c r="N92" s="2">
        <v>-1</v>
      </c>
      <c r="O92" s="2">
        <v>1</v>
      </c>
      <c r="P92" s="2">
        <v>91</v>
      </c>
    </row>
    <row r="93" spans="1:16">
      <c r="A93" s="2" t="str">
        <f t="shared" si="1"/>
        <v>9264</v>
      </c>
      <c r="B93" s="2">
        <v>64</v>
      </c>
      <c r="C93" s="26">
        <v>30</v>
      </c>
      <c r="D93" s="2" t="s">
        <v>319</v>
      </c>
      <c r="E93" s="2" t="s">
        <v>368</v>
      </c>
      <c r="F93" s="2" t="s">
        <v>1446</v>
      </c>
      <c r="G93" s="2" t="s">
        <v>580</v>
      </c>
      <c r="H93" s="2">
        <v>0</v>
      </c>
      <c r="I93" s="2">
        <v>0</v>
      </c>
      <c r="J93" s="2">
        <v>0</v>
      </c>
      <c r="K93" s="2">
        <v>0</v>
      </c>
      <c r="L93" s="2">
        <v>1</v>
      </c>
      <c r="M93" s="2">
        <f>珠!AD7</f>
        <v>5120</v>
      </c>
      <c r="N93" s="2">
        <v>-1</v>
      </c>
      <c r="O93" s="2">
        <v>1</v>
      </c>
      <c r="P93" s="2">
        <v>92</v>
      </c>
    </row>
    <row r="94" spans="1:16">
      <c r="A94" s="2" t="str">
        <f t="shared" si="1"/>
        <v>9364</v>
      </c>
      <c r="B94" s="2">
        <v>64</v>
      </c>
      <c r="C94" s="26">
        <v>30</v>
      </c>
      <c r="D94" s="2" t="s">
        <v>320</v>
      </c>
      <c r="E94" s="2" t="s">
        <v>369</v>
      </c>
      <c r="F94" s="2" t="s">
        <v>1446</v>
      </c>
      <c r="G94" s="2" t="s">
        <v>579</v>
      </c>
      <c r="H94" s="2">
        <v>0</v>
      </c>
      <c r="I94" s="2">
        <v>0</v>
      </c>
      <c r="J94" s="2">
        <v>0</v>
      </c>
      <c r="K94" s="2">
        <v>0</v>
      </c>
      <c r="L94" s="2">
        <v>1</v>
      </c>
      <c r="M94" s="2">
        <f>珠!AD8</f>
        <v>5120</v>
      </c>
      <c r="N94" s="2">
        <v>-1</v>
      </c>
      <c r="O94" s="2">
        <v>1</v>
      </c>
      <c r="P94" s="2">
        <v>93</v>
      </c>
    </row>
    <row r="95" spans="1:16">
      <c r="A95" s="2" t="str">
        <f t="shared" si="1"/>
        <v>9464</v>
      </c>
      <c r="B95" s="2">
        <v>64</v>
      </c>
      <c r="C95" s="26">
        <v>30</v>
      </c>
      <c r="D95" s="2" t="s">
        <v>320</v>
      </c>
      <c r="E95" s="2" t="s">
        <v>321</v>
      </c>
      <c r="F95" s="2" t="s">
        <v>1446</v>
      </c>
      <c r="G95" s="2" t="s">
        <v>578</v>
      </c>
      <c r="H95" s="2">
        <v>0</v>
      </c>
      <c r="I95" s="2">
        <v>0</v>
      </c>
      <c r="J95" s="2">
        <v>0</v>
      </c>
      <c r="K95" s="2">
        <v>0</v>
      </c>
      <c r="L95" s="2">
        <v>1</v>
      </c>
      <c r="M95" s="2">
        <f>珠!AD9</f>
        <v>5120</v>
      </c>
      <c r="N95" s="2">
        <v>-1</v>
      </c>
      <c r="O95" s="2">
        <v>1</v>
      </c>
      <c r="P95" s="2">
        <v>94</v>
      </c>
    </row>
    <row r="96" spans="1:16">
      <c r="A96" s="2" t="str">
        <f t="shared" si="1"/>
        <v>9564</v>
      </c>
      <c r="B96" s="2">
        <v>64</v>
      </c>
      <c r="C96" s="27">
        <v>40</v>
      </c>
      <c r="D96" s="2" t="s">
        <v>320</v>
      </c>
      <c r="E96" s="2" t="s">
        <v>330</v>
      </c>
      <c r="F96" s="2" t="s">
        <v>1446</v>
      </c>
      <c r="G96" s="2" t="s">
        <v>577</v>
      </c>
      <c r="H96" s="2">
        <v>0</v>
      </c>
      <c r="I96" s="2">
        <v>0</v>
      </c>
      <c r="J96" s="2">
        <v>0</v>
      </c>
      <c r="K96" s="2">
        <v>0</v>
      </c>
      <c r="L96" s="2">
        <v>1</v>
      </c>
      <c r="M96" s="2">
        <f>珠!AD10</f>
        <v>9110</v>
      </c>
      <c r="N96" s="2">
        <v>-1</v>
      </c>
      <c r="O96" s="2">
        <v>1</v>
      </c>
      <c r="P96" s="2">
        <v>95</v>
      </c>
    </row>
    <row r="97" spans="1:16">
      <c r="A97" s="2" t="str">
        <f t="shared" si="1"/>
        <v>9664</v>
      </c>
      <c r="B97" s="2">
        <v>64</v>
      </c>
      <c r="C97" s="27">
        <v>40</v>
      </c>
      <c r="D97" s="2" t="s">
        <v>320</v>
      </c>
      <c r="E97" s="2" t="s">
        <v>325</v>
      </c>
      <c r="F97" s="2" t="s">
        <v>1446</v>
      </c>
      <c r="G97" s="2" t="s">
        <v>576</v>
      </c>
      <c r="H97" s="2">
        <v>0</v>
      </c>
      <c r="I97" s="2">
        <v>0</v>
      </c>
      <c r="J97" s="2">
        <v>0</v>
      </c>
      <c r="K97" s="2">
        <v>0</v>
      </c>
      <c r="L97" s="2">
        <v>1</v>
      </c>
      <c r="M97" s="2">
        <f>珠!AD11</f>
        <v>9110</v>
      </c>
      <c r="N97" s="2">
        <v>-1</v>
      </c>
      <c r="O97" s="2">
        <v>1</v>
      </c>
      <c r="P97" s="2">
        <v>96</v>
      </c>
    </row>
    <row r="98" spans="1:16">
      <c r="A98" s="2" t="str">
        <f t="shared" si="1"/>
        <v>9764</v>
      </c>
      <c r="B98" s="2">
        <v>64</v>
      </c>
      <c r="C98" s="27">
        <v>40</v>
      </c>
      <c r="D98" s="2" t="s">
        <v>320</v>
      </c>
      <c r="E98" s="2" t="s">
        <v>318</v>
      </c>
      <c r="F98" s="2" t="s">
        <v>1446</v>
      </c>
      <c r="G98" s="2" t="s">
        <v>575</v>
      </c>
      <c r="H98" s="2">
        <v>0</v>
      </c>
      <c r="I98" s="2">
        <v>0</v>
      </c>
      <c r="J98" s="2">
        <v>0</v>
      </c>
      <c r="K98" s="2">
        <v>0</v>
      </c>
      <c r="L98" s="2">
        <v>1</v>
      </c>
      <c r="M98" s="2">
        <f>珠!AD12</f>
        <v>9110</v>
      </c>
      <c r="N98" s="2">
        <v>-1</v>
      </c>
      <c r="O98" s="2">
        <v>1</v>
      </c>
      <c r="P98" s="2">
        <v>97</v>
      </c>
    </row>
    <row r="99" spans="1:16">
      <c r="A99" s="2" t="str">
        <f t="shared" si="1"/>
        <v>9864</v>
      </c>
      <c r="B99" s="2">
        <v>64</v>
      </c>
      <c r="C99" s="27">
        <v>40</v>
      </c>
      <c r="D99" s="2" t="s">
        <v>320</v>
      </c>
      <c r="E99" s="2" t="s">
        <v>371</v>
      </c>
      <c r="F99" s="2" t="s">
        <v>1446</v>
      </c>
      <c r="G99" s="2" t="s">
        <v>574</v>
      </c>
      <c r="H99" s="2">
        <v>0</v>
      </c>
      <c r="I99" s="2">
        <v>0</v>
      </c>
      <c r="J99" s="2">
        <v>0</v>
      </c>
      <c r="K99" s="2">
        <v>0</v>
      </c>
      <c r="L99" s="2">
        <v>1</v>
      </c>
      <c r="M99" s="2">
        <f>珠!AD13</f>
        <v>15430</v>
      </c>
      <c r="N99" s="2">
        <v>-1</v>
      </c>
      <c r="O99" s="2">
        <v>1</v>
      </c>
      <c r="P99" s="2">
        <v>98</v>
      </c>
    </row>
    <row r="100" spans="1:16">
      <c r="A100" s="2" t="str">
        <f t="shared" si="1"/>
        <v>9964</v>
      </c>
      <c r="B100" s="2">
        <v>64</v>
      </c>
      <c r="C100" s="27">
        <v>40</v>
      </c>
      <c r="D100" s="2" t="s">
        <v>320</v>
      </c>
      <c r="E100" s="2" t="s">
        <v>372</v>
      </c>
      <c r="F100" s="2" t="s">
        <v>1446</v>
      </c>
      <c r="G100" s="2" t="s">
        <v>573</v>
      </c>
      <c r="H100" s="2">
        <v>0</v>
      </c>
      <c r="I100" s="2">
        <v>0</v>
      </c>
      <c r="J100" s="2">
        <v>0</v>
      </c>
      <c r="K100" s="2">
        <v>0</v>
      </c>
      <c r="L100" s="2">
        <v>1</v>
      </c>
      <c r="M100" s="2">
        <f>珠!AD14</f>
        <v>15430</v>
      </c>
      <c r="N100" s="2">
        <v>-1</v>
      </c>
      <c r="O100" s="2">
        <v>1</v>
      </c>
      <c r="P100" s="2">
        <v>99</v>
      </c>
    </row>
    <row r="101" spans="1:16">
      <c r="A101" s="2" t="str">
        <f t="shared" si="1"/>
        <v>10064</v>
      </c>
      <c r="B101" s="2">
        <v>64</v>
      </c>
      <c r="C101" s="27">
        <v>40</v>
      </c>
      <c r="D101" s="2" t="s">
        <v>320</v>
      </c>
      <c r="E101" s="2" t="s">
        <v>373</v>
      </c>
      <c r="F101" s="2" t="s">
        <v>1446</v>
      </c>
      <c r="G101" s="2" t="s">
        <v>572</v>
      </c>
      <c r="H101" s="2">
        <v>0</v>
      </c>
      <c r="I101" s="2">
        <v>0</v>
      </c>
      <c r="J101" s="2">
        <v>0</v>
      </c>
      <c r="K101" s="2">
        <v>0</v>
      </c>
      <c r="L101" s="2">
        <v>1</v>
      </c>
      <c r="M101" s="2">
        <f>珠!AD15</f>
        <v>15430</v>
      </c>
      <c r="N101" s="2">
        <v>-1</v>
      </c>
      <c r="O101" s="2">
        <v>1</v>
      </c>
      <c r="P101" s="2">
        <v>100</v>
      </c>
    </row>
    <row r="102" spans="1:16">
      <c r="A102" s="2" t="str">
        <f t="shared" si="1"/>
        <v>10164</v>
      </c>
      <c r="B102" s="2">
        <v>64</v>
      </c>
      <c r="C102" s="28">
        <v>45</v>
      </c>
      <c r="D102" s="2" t="s">
        <v>320</v>
      </c>
      <c r="E102" s="2" t="s">
        <v>337</v>
      </c>
      <c r="F102" s="2" t="s">
        <v>1446</v>
      </c>
      <c r="G102" s="2" t="s">
        <v>571</v>
      </c>
      <c r="H102" s="2">
        <v>0</v>
      </c>
      <c r="I102" s="2">
        <v>0</v>
      </c>
      <c r="J102" s="2">
        <v>0</v>
      </c>
      <c r="K102" s="2">
        <v>0</v>
      </c>
      <c r="L102" s="2">
        <v>1</v>
      </c>
      <c r="M102" s="2">
        <f>珠!AD16</f>
        <v>39270</v>
      </c>
      <c r="N102" s="2">
        <v>-1</v>
      </c>
      <c r="O102" s="2">
        <v>1</v>
      </c>
      <c r="P102" s="2">
        <v>101</v>
      </c>
    </row>
    <row r="103" spans="1:16">
      <c r="A103" s="2" t="str">
        <f t="shared" si="1"/>
        <v>10264</v>
      </c>
      <c r="B103" s="2">
        <v>64</v>
      </c>
      <c r="C103" s="28">
        <v>45</v>
      </c>
      <c r="D103" s="2" t="s">
        <v>320</v>
      </c>
      <c r="E103" s="2" t="s">
        <v>455</v>
      </c>
      <c r="F103" s="2" t="s">
        <v>1446</v>
      </c>
      <c r="G103" s="2" t="s">
        <v>570</v>
      </c>
      <c r="H103" s="2">
        <v>0</v>
      </c>
      <c r="I103" s="2">
        <v>0</v>
      </c>
      <c r="J103" s="2">
        <v>0</v>
      </c>
      <c r="K103" s="2">
        <v>0</v>
      </c>
      <c r="L103" s="2">
        <v>1</v>
      </c>
      <c r="M103" s="2">
        <f>珠!AD17</f>
        <v>39270</v>
      </c>
      <c r="N103" s="2">
        <v>-1</v>
      </c>
      <c r="O103" s="2">
        <v>1</v>
      </c>
      <c r="P103" s="2">
        <v>102</v>
      </c>
    </row>
    <row r="104" spans="1:16">
      <c r="A104" s="2" t="str">
        <f t="shared" si="1"/>
        <v>10364</v>
      </c>
      <c r="B104" s="2">
        <v>64</v>
      </c>
      <c r="C104" s="28">
        <v>45</v>
      </c>
      <c r="D104" s="2" t="s">
        <v>320</v>
      </c>
      <c r="E104" s="2" t="s">
        <v>338</v>
      </c>
      <c r="F104" s="2" t="s">
        <v>1446</v>
      </c>
      <c r="G104" s="2" t="s">
        <v>569</v>
      </c>
      <c r="H104" s="2">
        <v>0</v>
      </c>
      <c r="I104" s="2">
        <v>0</v>
      </c>
      <c r="J104" s="2">
        <v>0</v>
      </c>
      <c r="K104" s="2">
        <v>0</v>
      </c>
      <c r="L104" s="2">
        <v>1</v>
      </c>
      <c r="M104" s="2">
        <f>珠!AD18</f>
        <v>48510</v>
      </c>
      <c r="N104" s="2">
        <v>-1</v>
      </c>
      <c r="O104" s="2">
        <v>1</v>
      </c>
      <c r="P104" s="2">
        <v>103</v>
      </c>
    </row>
    <row r="105" spans="1:16">
      <c r="A105" s="2" t="str">
        <f t="shared" si="1"/>
        <v>10461</v>
      </c>
      <c r="B105" s="2">
        <v>61</v>
      </c>
      <c r="C105" s="29">
        <v>5</v>
      </c>
      <c r="D105" s="5">
        <v>1</v>
      </c>
      <c r="E105" s="2" t="s">
        <v>394</v>
      </c>
      <c r="F105" s="2" t="s">
        <v>1446</v>
      </c>
      <c r="G105" s="2" t="s">
        <v>568</v>
      </c>
      <c r="H105" s="2">
        <v>0</v>
      </c>
      <c r="I105" s="2">
        <v>0</v>
      </c>
      <c r="J105" s="2">
        <v>0</v>
      </c>
      <c r="K105" s="2">
        <v>0</v>
      </c>
      <c r="L105" s="2">
        <v>1</v>
      </c>
      <c r="M105" s="5">
        <v>0</v>
      </c>
      <c r="N105" s="2">
        <v>-1</v>
      </c>
      <c r="O105" s="2">
        <v>1</v>
      </c>
      <c r="P105" s="2">
        <v>104</v>
      </c>
    </row>
    <row r="106" spans="1:16">
      <c r="A106" s="2" t="str">
        <f t="shared" si="1"/>
        <v>10561</v>
      </c>
      <c r="B106" s="2">
        <v>61</v>
      </c>
      <c r="C106" s="29">
        <v>5</v>
      </c>
      <c r="D106" s="5">
        <v>2</v>
      </c>
      <c r="E106" s="2" t="s">
        <v>395</v>
      </c>
      <c r="F106" s="2" t="s">
        <v>1446</v>
      </c>
      <c r="G106" s="2" t="s">
        <v>567</v>
      </c>
      <c r="H106" s="2">
        <v>0</v>
      </c>
      <c r="I106" s="2">
        <v>0</v>
      </c>
      <c r="J106" s="2">
        <v>0</v>
      </c>
      <c r="K106" s="2">
        <v>0</v>
      </c>
      <c r="L106" s="2">
        <v>1</v>
      </c>
      <c r="M106" s="5">
        <v>0</v>
      </c>
      <c r="N106" s="2">
        <v>-1</v>
      </c>
      <c r="O106" s="2">
        <v>1</v>
      </c>
      <c r="P106" s="2">
        <v>105</v>
      </c>
    </row>
    <row r="107" spans="1:16">
      <c r="A107" s="2" t="str">
        <f t="shared" si="1"/>
        <v>10661</v>
      </c>
      <c r="B107" s="2">
        <v>61</v>
      </c>
      <c r="C107" s="29">
        <v>5</v>
      </c>
      <c r="D107" s="5">
        <v>3</v>
      </c>
      <c r="E107" s="2" t="s">
        <v>398</v>
      </c>
      <c r="F107" s="2" t="s">
        <v>1446</v>
      </c>
      <c r="G107" s="2" t="s">
        <v>566</v>
      </c>
      <c r="H107" s="2">
        <v>0</v>
      </c>
      <c r="I107" s="2">
        <v>0</v>
      </c>
      <c r="J107" s="2">
        <v>0</v>
      </c>
      <c r="K107" s="2">
        <v>0</v>
      </c>
      <c r="L107" s="2">
        <v>1</v>
      </c>
      <c r="M107" s="5">
        <v>0</v>
      </c>
      <c r="N107" s="2">
        <v>-1</v>
      </c>
      <c r="O107" s="2">
        <v>1</v>
      </c>
      <c r="P107" s="2">
        <v>106</v>
      </c>
    </row>
    <row r="108" spans="1:16">
      <c r="A108" s="2" t="str">
        <f t="shared" si="1"/>
        <v>10762</v>
      </c>
      <c r="B108" s="2">
        <v>62</v>
      </c>
      <c r="C108" s="29">
        <v>5</v>
      </c>
      <c r="D108" s="2" t="s">
        <v>400</v>
      </c>
      <c r="E108" s="2" t="s">
        <v>399</v>
      </c>
      <c r="F108" s="2" t="s">
        <v>1446</v>
      </c>
      <c r="G108" s="2" t="s">
        <v>565</v>
      </c>
      <c r="H108" s="2">
        <v>0</v>
      </c>
      <c r="I108" s="2">
        <v>0</v>
      </c>
      <c r="J108" s="2">
        <v>0</v>
      </c>
      <c r="K108" s="2">
        <v>0</v>
      </c>
      <c r="L108" s="2">
        <v>1</v>
      </c>
      <c r="M108" s="5">
        <v>0</v>
      </c>
      <c r="N108" s="2">
        <v>-1</v>
      </c>
      <c r="O108" s="2">
        <v>1</v>
      </c>
      <c r="P108" s="2">
        <v>107</v>
      </c>
    </row>
    <row r="109" spans="1:16">
      <c r="P109" s="2">
        <v>108</v>
      </c>
    </row>
    <row r="110" spans="1:16">
      <c r="P110" s="2">
        <v>109</v>
      </c>
    </row>
    <row r="111" spans="1:16">
      <c r="P111" s="2">
        <v>110</v>
      </c>
    </row>
    <row r="112" spans="1:16">
      <c r="P112" s="2">
        <v>111</v>
      </c>
    </row>
    <row r="113" spans="16:16">
      <c r="P113" s="2">
        <v>112</v>
      </c>
    </row>
    <row r="114" spans="16:16">
      <c r="P114" s="2">
        <v>113</v>
      </c>
    </row>
    <row r="115" spans="16:16">
      <c r="P115" s="2">
        <v>114</v>
      </c>
    </row>
    <row r="116" spans="16:16">
      <c r="P116" s="2">
        <v>115</v>
      </c>
    </row>
    <row r="117" spans="16:16">
      <c r="P117" s="2">
        <v>116</v>
      </c>
    </row>
    <row r="118" spans="16:16">
      <c r="P118" s="2">
        <v>117</v>
      </c>
    </row>
    <row r="119" spans="16:16">
      <c r="P119" s="2">
        <v>118</v>
      </c>
    </row>
    <row r="120" spans="16:16">
      <c r="P120" s="2">
        <v>119</v>
      </c>
    </row>
    <row r="121" spans="16:16">
      <c r="P121" s="2">
        <v>120</v>
      </c>
    </row>
    <row r="122" spans="16:16">
      <c r="P122" s="2">
        <v>121</v>
      </c>
    </row>
    <row r="123" spans="16:16">
      <c r="P123" s="2">
        <v>122</v>
      </c>
    </row>
    <row r="124" spans="16:16">
      <c r="P124" s="2">
        <v>123</v>
      </c>
    </row>
    <row r="125" spans="16:16">
      <c r="P125" s="2">
        <v>124</v>
      </c>
    </row>
    <row r="126" spans="16:16">
      <c r="P126" s="2">
        <v>125</v>
      </c>
    </row>
    <row r="127" spans="16:16">
      <c r="P127" s="2">
        <v>126</v>
      </c>
    </row>
    <row r="128" spans="16:16">
      <c r="P128" s="2">
        <v>127</v>
      </c>
    </row>
    <row r="129" spans="16:16">
      <c r="P129" s="2">
        <v>128</v>
      </c>
    </row>
    <row r="130" spans="16:16">
      <c r="P130" s="2">
        <v>129</v>
      </c>
    </row>
    <row r="131" spans="16:16">
      <c r="P131" s="2">
        <v>130</v>
      </c>
    </row>
    <row r="132" spans="16:16">
      <c r="P132" s="2">
        <v>131</v>
      </c>
    </row>
    <row r="133" spans="16:16">
      <c r="P133" s="2">
        <v>132</v>
      </c>
    </row>
    <row r="134" spans="16:16">
      <c r="P134" s="2">
        <v>133</v>
      </c>
    </row>
    <row r="135" spans="16:16">
      <c r="P135" s="2">
        <v>134</v>
      </c>
    </row>
    <row r="136" spans="16:16">
      <c r="P136" s="2">
        <v>135</v>
      </c>
    </row>
    <row r="137" spans="16:16">
      <c r="P137" s="2">
        <v>136</v>
      </c>
    </row>
    <row r="138" spans="16:16">
      <c r="P138" s="2">
        <v>137</v>
      </c>
    </row>
    <row r="139" spans="16:16">
      <c r="P139" s="2">
        <v>138</v>
      </c>
    </row>
    <row r="140" spans="16:16">
      <c r="P140" s="2">
        <v>139</v>
      </c>
    </row>
    <row r="141" spans="16:16">
      <c r="P141" s="2">
        <v>140</v>
      </c>
    </row>
    <row r="142" spans="16:16">
      <c r="P142" s="2">
        <v>141</v>
      </c>
    </row>
    <row r="143" spans="16:16">
      <c r="P143" s="2">
        <v>142</v>
      </c>
    </row>
    <row r="144" spans="16:16">
      <c r="P144" s="2">
        <v>143</v>
      </c>
    </row>
    <row r="145" spans="16:16">
      <c r="P145" s="2">
        <v>144</v>
      </c>
    </row>
    <row r="146" spans="16:16">
      <c r="P146" s="2">
        <v>145</v>
      </c>
    </row>
    <row r="147" spans="16:16">
      <c r="P147" s="2">
        <v>146</v>
      </c>
    </row>
    <row r="148" spans="16:16">
      <c r="P148" s="2">
        <v>147</v>
      </c>
    </row>
    <row r="149" spans="16:16">
      <c r="P149" s="2">
        <v>148</v>
      </c>
    </row>
    <row r="150" spans="16:16">
      <c r="P150" s="2">
        <v>149</v>
      </c>
    </row>
  </sheetData>
  <autoFilter ref="A1:Q150">
    <filterColumn colId="14"/>
  </autoFilter>
  <phoneticPr fontId="1"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sheetPr>
    <tabColor rgb="FF002060"/>
  </sheetPr>
  <dimension ref="A1:AF40"/>
  <sheetViews>
    <sheetView zoomScale="90" zoomScaleNormal="90" workbookViewId="0">
      <pane ySplit="1" topLeftCell="A20" activePane="bottomLeft" state="frozen"/>
      <selection activeCell="F1" sqref="F1"/>
      <selection pane="bottomLeft" activeCell="A4" sqref="A4:A40"/>
    </sheetView>
  </sheetViews>
  <sheetFormatPr defaultRowHeight="13.5"/>
  <cols>
    <col min="1" max="1" width="5.75" customWidth="1"/>
    <col min="2" max="2" width="5.25" customWidth="1"/>
    <col min="3" max="3" width="5" customWidth="1"/>
    <col min="4" max="4" width="8.875" customWidth="1"/>
    <col min="5" max="5" width="45.625" customWidth="1"/>
    <col min="6" max="6" width="6.75" customWidth="1"/>
    <col min="7" max="7" width="4.875" customWidth="1"/>
    <col min="8" max="8" width="5.625" customWidth="1"/>
    <col min="9" max="9" width="2.625" customWidth="1"/>
    <col min="10" max="10" width="2.75" customWidth="1"/>
    <col min="11" max="11" width="5.625" customWidth="1"/>
    <col min="12" max="12" width="3.75" customWidth="1"/>
    <col min="13" max="13" width="11.75" customWidth="1"/>
    <col min="14" max="14" width="4.625" customWidth="1"/>
    <col min="15" max="15" width="7.375" customWidth="1"/>
    <col min="16" max="16" width="5.875" customWidth="1"/>
    <col min="17" max="17" width="5.25" customWidth="1"/>
    <col min="18" max="18" width="5.75" customWidth="1"/>
    <col min="19" max="19" width="5.25" customWidth="1"/>
    <col min="20" max="20" width="5.125" customWidth="1"/>
    <col min="21" max="21" width="5.625" customWidth="1"/>
    <col min="22" max="22" width="5" customWidth="1"/>
    <col min="23" max="23" width="5.625" customWidth="1"/>
    <col min="24" max="24" width="6.125" customWidth="1"/>
    <col min="25" max="25" width="5.5" customWidth="1"/>
    <col min="26" max="26" width="5.875" customWidth="1"/>
    <col min="27" max="27" width="5.125" customWidth="1"/>
    <col min="28" max="28" width="7.625" customWidth="1"/>
    <col min="29" max="29" width="8" customWidth="1"/>
    <col min="31" max="31" width="13.875" customWidth="1"/>
  </cols>
  <sheetData>
    <row r="1" spans="1:32">
      <c r="A1" s="6" t="s">
        <v>0</v>
      </c>
      <c r="B1" s="14" t="s">
        <v>216</v>
      </c>
      <c r="C1" s="6" t="s">
        <v>21</v>
      </c>
      <c r="D1" s="14" t="s">
        <v>217</v>
      </c>
      <c r="E1" s="14" t="s">
        <v>220</v>
      </c>
      <c r="F1" s="14" t="s">
        <v>426</v>
      </c>
      <c r="G1" s="14" t="s">
        <v>427</v>
      </c>
      <c r="H1" s="14" t="s">
        <v>224</v>
      </c>
      <c r="I1" s="14" t="s">
        <v>223</v>
      </c>
      <c r="J1" s="14" t="s">
        <v>222</v>
      </c>
      <c r="K1" s="14" t="s">
        <v>225</v>
      </c>
      <c r="L1" s="14" t="s">
        <v>221</v>
      </c>
      <c r="M1" s="14" t="s">
        <v>218</v>
      </c>
      <c r="N1" s="14" t="s">
        <v>219</v>
      </c>
      <c r="O1" s="23" t="str">
        <f>材表!C18</f>
        <v>史莱姆液体</v>
      </c>
      <c r="P1" s="44" t="str">
        <f>材表!C16</f>
        <v>粗布</v>
      </c>
      <c r="Q1" s="44" t="str">
        <f>材表!C17</f>
        <v>粗线</v>
      </c>
      <c r="R1" s="23" t="str">
        <f>材表!C20</f>
        <v>皮带</v>
      </c>
      <c r="S1" s="23" t="str">
        <f>材表!C21</f>
        <v>皮革</v>
      </c>
      <c r="T1" s="23" t="str">
        <f>材表!C33</f>
        <v>细线</v>
      </c>
      <c r="U1" s="23" t="str">
        <f>材表!C35</f>
        <v>丝绸</v>
      </c>
      <c r="V1" s="23" t="str">
        <f>材表!C37</f>
        <v>麻布</v>
      </c>
      <c r="W1" s="23" t="str">
        <f>材表!C38</f>
        <v>麻线</v>
      </c>
      <c r="X1" s="45" t="str">
        <f>物表!D11</f>
        <v>强化石</v>
      </c>
      <c r="Y1" s="23" t="str">
        <f>材表!C39</f>
        <v>厚皮革</v>
      </c>
      <c r="Z1" s="23" t="str">
        <f>材表!C40</f>
        <v>厚皮带</v>
      </c>
      <c r="AA1" s="23" t="str">
        <f>材表!C41</f>
        <v>重皮</v>
      </c>
      <c r="AB1" t="str">
        <f>材炼!AA1</f>
        <v>材料总数</v>
      </c>
      <c r="AC1" t="str">
        <f>材炼!AB1</f>
        <v>基础价值</v>
      </c>
      <c r="AD1" t="str">
        <f>材炼!AC1</f>
        <v>贩售价格</v>
      </c>
      <c r="AE1" t="str">
        <f>材炼!AD1</f>
        <v>数量调整</v>
      </c>
      <c r="AF1" t="s">
        <v>1159</v>
      </c>
    </row>
    <row r="2" spans="1:32">
      <c r="O2" t="str">
        <f>材表!A18</f>
        <v>1733</v>
      </c>
      <c r="P2" t="str">
        <f>材表!A16</f>
        <v>1534</v>
      </c>
      <c r="Q2" t="str">
        <f>材表!A17</f>
        <v>1634</v>
      </c>
      <c r="R2" t="str">
        <f>材表!A20</f>
        <v>1933</v>
      </c>
      <c r="S2" t="str">
        <f>材表!A21</f>
        <v>2033</v>
      </c>
      <c r="T2" t="str">
        <f>材表!A33</f>
        <v>3234</v>
      </c>
      <c r="U2" t="str">
        <f>材表!A35</f>
        <v>3434</v>
      </c>
      <c r="V2" t="str">
        <f>材表!A37</f>
        <v>3634</v>
      </c>
      <c r="W2" t="str">
        <f>材表!A38</f>
        <v>3734</v>
      </c>
      <c r="X2" t="str">
        <f>物表!A11</f>
        <v>1015</v>
      </c>
      <c r="Y2" t="str">
        <f>材表!A39</f>
        <v>3833</v>
      </c>
      <c r="Z2" t="str">
        <f>材表!A40</f>
        <v>3933</v>
      </c>
      <c r="AA2" t="str">
        <f>材表!A41</f>
        <v>4033</v>
      </c>
      <c r="AE2">
        <v>1</v>
      </c>
      <c r="AF2">
        <v>0.1</v>
      </c>
    </row>
    <row r="4" spans="1:32">
      <c r="A4">
        <v>4001</v>
      </c>
      <c r="B4" t="str">
        <f>造表!$A$5</f>
        <v>441</v>
      </c>
      <c r="C4" t="str">
        <f>装表!A10</f>
        <v>962</v>
      </c>
      <c r="D4" t="str">
        <f>材炼!$D$4</f>
        <v>[[3334,1]]</v>
      </c>
      <c r="E4" t="str">
        <f>CONCATENATE("[",IF(O4=0,"","["&amp;$O$2&amp;","&amp;ROUND(O4,0)&amp;"]"),IF(P4=0,"",","&amp;"["&amp;$P$2&amp;","&amp;ROUND(P4,0)&amp;"]"),IF(Q4=0,"",","&amp;"["&amp;$Q$2&amp;","&amp;ROUND(Q4,0)&amp;"]"),IF(R4=0,"",","&amp;"["&amp;$R$2&amp;","&amp;ROUND(R4,0)&amp;"]"),IF(S4=0,"",","&amp;"["&amp;$S$2&amp;","&amp;ROUND(S4,0)&amp;"]"),IF(T4=0,"",","&amp;"["&amp;$T$2&amp;","&amp;ROUND(T4,0)&amp;"]"),IF(U4=0,"",","&amp;"["&amp;$U$2&amp;","&amp;ROUND(U4,0)&amp;"]"),IF(V4=0,"",","&amp;"["&amp;$X$2&amp;","&amp;ROUND(V4,0)&amp;"]"),IF(W4=0,"",","&amp;"["&amp;$W$2&amp;","&amp;ROUND(W4,0)&amp;"]"),IF(X4=0,"",","&amp;"["&amp;X2&amp;","&amp;ROUND(X4,0)&amp;"]"),IF(Y4=0,"",","&amp;"["&amp;$Y$2&amp;","&amp;ROUND(Y4,0)&amp;"]"),IF(Z4=0,"",","&amp;"["&amp;$Z$2&amp;","&amp;ROUND(Z4,0)&amp;"]"),IF(AA4=0,"",","&amp;"["&amp;$AA$2&amp;","&amp;ROUND(AA4,0)&amp;"]"),"]")</f>
        <v>[[1733,1],[1933,2],[2033,2]]</v>
      </c>
      <c r="H4">
        <f>材炼!$F$4</f>
        <v>86400</v>
      </c>
      <c r="I4">
        <v>1</v>
      </c>
      <c r="J4">
        <v>5</v>
      </c>
      <c r="K4">
        <f>装值!G10</f>
        <v>300</v>
      </c>
      <c r="L4">
        <f>装值!F10</f>
        <v>70</v>
      </c>
      <c r="M4" t="str">
        <f>装表!E10</f>
        <v>皮衣</v>
      </c>
      <c r="N4">
        <f>AD4*$AF$2</f>
        <v>5</v>
      </c>
      <c r="O4">
        <v>1</v>
      </c>
      <c r="P4">
        <v>0</v>
      </c>
      <c r="Q4">
        <v>0</v>
      </c>
      <c r="R4">
        <f>$AE$2*AF4</f>
        <v>2</v>
      </c>
      <c r="S4">
        <f>$AE$2*AF4</f>
        <v>2</v>
      </c>
      <c r="T4">
        <v>0</v>
      </c>
      <c r="U4">
        <v>0</v>
      </c>
      <c r="V4">
        <v>0</v>
      </c>
      <c r="W4">
        <v>0</v>
      </c>
      <c r="X4">
        <v>0</v>
      </c>
      <c r="Y4">
        <v>0</v>
      </c>
      <c r="Z4">
        <v>0</v>
      </c>
      <c r="AA4">
        <v>0</v>
      </c>
      <c r="AB4">
        <f>P4+Q4+R4+S4+T4+U4+V4+W4+X4+Y4+Z4+AA4</f>
        <v>4</v>
      </c>
      <c r="AC4" s="46">
        <f>装值!D10</f>
        <v>3</v>
      </c>
      <c r="AD4">
        <f t="shared" ref="AD4:AD39" si="0">ROUND(AB4*AC4*K4/L4,-1)</f>
        <v>50</v>
      </c>
      <c r="AF4">
        <v>2</v>
      </c>
    </row>
    <row r="5" spans="1:32">
      <c r="A5">
        <v>4002</v>
      </c>
      <c r="B5" t="str">
        <f>造表!$A$5</f>
        <v>441</v>
      </c>
      <c r="C5" t="str">
        <f>装表!A11</f>
        <v>1062</v>
      </c>
      <c r="D5" t="str">
        <f>材炼!$D$4</f>
        <v>[[3334,1]]</v>
      </c>
      <c r="E5" t="str">
        <f t="shared" ref="E5" si="1">CONCATENATE("[",IF(O5=0,"","["&amp;$O$2&amp;","&amp;ROUND(O5,0)&amp;"]"),IF(P5=0,"",","&amp;"["&amp;$P$2&amp;","&amp;ROUND(P5,0)&amp;"]"),IF(Q5=0,"",","&amp;"["&amp;$Q$2&amp;","&amp;ROUND(Q5,0)&amp;"]"),IF(R5=0,"",","&amp;"["&amp;$R$2&amp;","&amp;ROUND(R5,0)&amp;"]"),IF(S5=0,"",","&amp;"["&amp;$S$2&amp;","&amp;ROUND(S5,0)&amp;"]"),IF(T5=0,"",","&amp;"["&amp;$T$2&amp;","&amp;ROUND(T5,0)&amp;"]"),IF(U5=0,"",","&amp;"["&amp;$U$2&amp;","&amp;ROUND(U5,0)&amp;"]"),IF(V5=0,"",","&amp;"["&amp;$X$2&amp;","&amp;ROUND(V5,0)&amp;"]"),IF(W5=0,"",","&amp;"["&amp;$W$2&amp;","&amp;ROUND(W5,0)&amp;"]"),IF(X5=0,"",","&amp;"["&amp;X3&amp;","&amp;ROUND(X5,0)&amp;"]"),IF(Y5=0,"",","&amp;"["&amp;$Y$2&amp;","&amp;ROUND(Y5,0)&amp;"]"),IF(Z5=0,"",","&amp;"["&amp;$Z$2&amp;","&amp;ROUND(Z5,0)&amp;"]"),IF(AA5=0,"",","&amp;"["&amp;$AA$2&amp;","&amp;ROUND(AA5,0)&amp;"]"),"]")</f>
        <v>[[1733,1],[1534,2],[1634,2]]</v>
      </c>
      <c r="H5">
        <f>材炼!$F$4</f>
        <v>86400</v>
      </c>
      <c r="I5">
        <v>1</v>
      </c>
      <c r="J5">
        <v>5</v>
      </c>
      <c r="K5">
        <f>装值!G11</f>
        <v>300</v>
      </c>
      <c r="L5">
        <f>装值!F11</f>
        <v>70</v>
      </c>
      <c r="M5" t="str">
        <f>装表!E11</f>
        <v>布袍</v>
      </c>
      <c r="N5">
        <f t="shared" ref="N5:N40" si="2">AD5*$AF$2</f>
        <v>5</v>
      </c>
      <c r="O5">
        <v>1</v>
      </c>
      <c r="P5">
        <f>$AE$2*AF5</f>
        <v>2</v>
      </c>
      <c r="Q5">
        <f>$AE$2*AF5</f>
        <v>2</v>
      </c>
      <c r="R5">
        <v>0</v>
      </c>
      <c r="S5">
        <v>0</v>
      </c>
      <c r="T5">
        <v>0</v>
      </c>
      <c r="U5">
        <v>0</v>
      </c>
      <c r="V5">
        <v>0</v>
      </c>
      <c r="W5">
        <v>0</v>
      </c>
      <c r="X5">
        <f>AG3*AH5</f>
        <v>0</v>
      </c>
      <c r="Y5">
        <v>0</v>
      </c>
      <c r="Z5">
        <v>0</v>
      </c>
      <c r="AA5">
        <v>0</v>
      </c>
      <c r="AB5">
        <f t="shared" ref="AB5:AB40" si="3">P5+Q5+R5+S5+T5+U5+V5+W5+X5+Y5+Z5+AA5</f>
        <v>4</v>
      </c>
      <c r="AC5" s="46">
        <f>装值!D11</f>
        <v>3</v>
      </c>
      <c r="AD5">
        <f t="shared" si="0"/>
        <v>50</v>
      </c>
      <c r="AF5">
        <v>2</v>
      </c>
    </row>
    <row r="6" spans="1:32">
      <c r="A6">
        <v>4003</v>
      </c>
      <c r="B6" t="str">
        <f>造表!$A$5</f>
        <v>441</v>
      </c>
      <c r="C6" t="str">
        <f>装表!A16</f>
        <v>1562</v>
      </c>
      <c r="D6" t="str">
        <f>材炼!$D$4</f>
        <v>[[3334,1]]</v>
      </c>
      <c r="E6" t="str">
        <f>CONCATENATE("[",IF(O6=0,"","["&amp;$O$2&amp;","&amp;ROUND(O6,0)&amp;"]"),IF(P6=0,"",","&amp;"["&amp;$P$2&amp;","&amp;ROUND(P6,0)&amp;"]"),IF(Q6=0,"",","&amp;"["&amp;$Q$2&amp;","&amp;ROUND(Q6,0)&amp;"]"),IF(R6=0,"",","&amp;"["&amp;$R$2&amp;","&amp;ROUND(R6,0)&amp;"]"),IF(S6=0,"",","&amp;"["&amp;$S$2&amp;","&amp;ROUND(S6,0)&amp;"]"),IF(T6=0,"",","&amp;"["&amp;$T$2&amp;","&amp;ROUND(T6,0)&amp;"]"),IF(U6=0,"",","&amp;"["&amp;$U$2&amp;","&amp;ROUND(U6,0)&amp;"]"),IF(V6=0,"",","&amp;"["&amp;$X$2&amp;","&amp;ROUND(V6,0)&amp;"]"),IF(W6=0,"",","&amp;"["&amp;$W$2&amp;","&amp;ROUND(W6,0)&amp;"]"),IF(X6=0,"",","&amp;"["&amp;$X$2&amp;","&amp;ROUND(X6,0)&amp;"]"),IF(Y6=0,"",","&amp;"["&amp;$Y$2&amp;","&amp;ROUND(Y6,0)&amp;"]"),IF(Z6=0,"",","&amp;"["&amp;$Z$2&amp;","&amp;ROUND(Z6,0)&amp;"]"),IF(AA6=0,"",","&amp;"["&amp;$AA$2&amp;","&amp;ROUND(AA6,0)&amp;"]"),IF(G6=0,"",","&amp;"["&amp;F6&amp;","&amp;ROUND(G6,0)&amp;"]"),"]")</f>
        <v>[[1733,1],[1933,2],[2033,2],[1015,1],[962,2]]</v>
      </c>
      <c r="F6" t="str">
        <f>C4</f>
        <v>962</v>
      </c>
      <c r="G6" s="8">
        <v>2</v>
      </c>
      <c r="H6">
        <f>材炼!$F$4</f>
        <v>86400</v>
      </c>
      <c r="I6">
        <v>1</v>
      </c>
      <c r="J6">
        <v>5</v>
      </c>
      <c r="K6">
        <f>装值!G16</f>
        <v>600</v>
      </c>
      <c r="L6">
        <f>装值!F16</f>
        <v>65</v>
      </c>
      <c r="M6" t="str">
        <f>装表!E16</f>
        <v>软皮衣</v>
      </c>
      <c r="N6">
        <f t="shared" si="2"/>
        <v>18</v>
      </c>
      <c r="O6">
        <v>1</v>
      </c>
      <c r="P6">
        <v>0</v>
      </c>
      <c r="Q6">
        <v>0</v>
      </c>
      <c r="R6">
        <f>$AE$2*AF6</f>
        <v>2</v>
      </c>
      <c r="S6">
        <f>$AE$2*AF6</f>
        <v>2</v>
      </c>
      <c r="T6">
        <v>0</v>
      </c>
      <c r="U6">
        <v>0</v>
      </c>
      <c r="V6">
        <v>0</v>
      </c>
      <c r="W6">
        <v>0</v>
      </c>
      <c r="X6">
        <v>1</v>
      </c>
      <c r="Y6">
        <v>0</v>
      </c>
      <c r="Z6">
        <v>0</v>
      </c>
      <c r="AA6">
        <v>0</v>
      </c>
      <c r="AB6">
        <f t="shared" si="3"/>
        <v>5</v>
      </c>
      <c r="AC6" s="46">
        <f>装值!D16</f>
        <v>4</v>
      </c>
      <c r="AD6">
        <f t="shared" si="0"/>
        <v>180</v>
      </c>
      <c r="AF6">
        <v>2</v>
      </c>
    </row>
    <row r="7" spans="1:32">
      <c r="A7">
        <v>4004</v>
      </c>
      <c r="B7" t="str">
        <f>造表!$A$5</f>
        <v>441</v>
      </c>
      <c r="C7" t="str">
        <f>装表!A17</f>
        <v>1662</v>
      </c>
      <c r="D7" t="str">
        <f>材炼!$D$4</f>
        <v>[[3334,1]]</v>
      </c>
      <c r="E7" t="str">
        <f t="shared" ref="E7:E20" si="4">CONCATENATE("[",IF(O7=0,"","["&amp;$O$2&amp;","&amp;ROUND(O7,0)&amp;"]"),IF(P7=0,"",","&amp;"["&amp;$P$2&amp;","&amp;ROUND(P7,0)&amp;"]"),IF(Q7=0,"",","&amp;"["&amp;$Q$2&amp;","&amp;ROUND(Q7,0)&amp;"]"),IF(R7=0,"",","&amp;"["&amp;$R$2&amp;","&amp;ROUND(R7,0)&amp;"]"),IF(S7=0,"",","&amp;"["&amp;$S$2&amp;","&amp;ROUND(S7,0)&amp;"]"),IF(T7=0,"",","&amp;"["&amp;$T$2&amp;","&amp;ROUND(T7,0)&amp;"]"),IF(U7=0,"",","&amp;"["&amp;$U$2&amp;","&amp;ROUND(U7,0)&amp;"]"),IF(V7=0,"",","&amp;"["&amp;$X$2&amp;","&amp;ROUND(V7,0)&amp;"]"),IF(W7=0,"",","&amp;"["&amp;$W$2&amp;","&amp;ROUND(W7,0)&amp;"]"),IF(X7=0,"",","&amp;"["&amp;$X$2&amp;","&amp;ROUND(X7,0)&amp;"]"),IF(Y7=0,"",","&amp;"["&amp;$Y$2&amp;","&amp;ROUND(Y7,0)&amp;"]"),IF(Z7=0,"",","&amp;"["&amp;$Z$2&amp;","&amp;ROUND(Z7,0)&amp;"]"),IF(AA7=0,"",","&amp;"["&amp;$AA$2&amp;","&amp;ROUND(AA7,0)&amp;"]"),IF(G7=0,"",","&amp;"["&amp;F7&amp;","&amp;ROUND(G7,0)&amp;"]"),"]")</f>
        <v>[[1733,1],[1534,2],[1634,2],[1015,1],[1062,2]]</v>
      </c>
      <c r="F7" t="str">
        <f>C5</f>
        <v>1062</v>
      </c>
      <c r="G7" s="8">
        <v>2</v>
      </c>
      <c r="H7">
        <f>材炼!$F$4</f>
        <v>86400</v>
      </c>
      <c r="I7">
        <v>1</v>
      </c>
      <c r="J7">
        <v>5</v>
      </c>
      <c r="K7">
        <f>装值!G17</f>
        <v>600</v>
      </c>
      <c r="L7">
        <f>装值!F17</f>
        <v>65</v>
      </c>
      <c r="M7" t="str">
        <f>装表!E17</f>
        <v>绣纹布袍</v>
      </c>
      <c r="N7">
        <f t="shared" si="2"/>
        <v>18</v>
      </c>
      <c r="O7">
        <v>1</v>
      </c>
      <c r="P7">
        <f>$AE$2*AF7</f>
        <v>2</v>
      </c>
      <c r="Q7">
        <f>$AE$2*AF7</f>
        <v>2</v>
      </c>
      <c r="R7">
        <v>0</v>
      </c>
      <c r="S7">
        <v>0</v>
      </c>
      <c r="T7">
        <v>0</v>
      </c>
      <c r="U7">
        <v>0</v>
      </c>
      <c r="V7">
        <v>0</v>
      </c>
      <c r="W7">
        <v>0</v>
      </c>
      <c r="X7">
        <v>1</v>
      </c>
      <c r="Y7">
        <v>0</v>
      </c>
      <c r="Z7">
        <v>0</v>
      </c>
      <c r="AA7">
        <v>0</v>
      </c>
      <c r="AB7">
        <f t="shared" si="3"/>
        <v>5</v>
      </c>
      <c r="AC7" s="46">
        <f>装值!D17</f>
        <v>4</v>
      </c>
      <c r="AD7">
        <f t="shared" si="0"/>
        <v>180</v>
      </c>
      <c r="AF7">
        <v>2</v>
      </c>
    </row>
    <row r="8" spans="1:32">
      <c r="A8">
        <v>4005</v>
      </c>
      <c r="B8" t="str">
        <f>造表!$A$5</f>
        <v>441</v>
      </c>
      <c r="C8" t="str">
        <f>装表!A22</f>
        <v>2162</v>
      </c>
      <c r="D8" t="str">
        <f>材炼!$D$4</f>
        <v>[[3334,1]]</v>
      </c>
      <c r="E8" t="str">
        <f t="shared" si="4"/>
        <v>[[1733,1],[1933,2],[2033,2],[1015,1],[1562,2]]</v>
      </c>
      <c r="F8" t="str">
        <f>C6</f>
        <v>1562</v>
      </c>
      <c r="G8" s="8">
        <v>2</v>
      </c>
      <c r="H8">
        <f>材炼!$F$4</f>
        <v>86400</v>
      </c>
      <c r="I8">
        <v>1</v>
      </c>
      <c r="J8">
        <v>5</v>
      </c>
      <c r="K8">
        <f>装值!G22</f>
        <v>900</v>
      </c>
      <c r="L8">
        <f>装值!F22</f>
        <v>60</v>
      </c>
      <c r="M8" t="str">
        <f>装表!E22</f>
        <v>革铠</v>
      </c>
      <c r="N8">
        <f t="shared" si="2"/>
        <v>38</v>
      </c>
      <c r="O8">
        <v>1</v>
      </c>
      <c r="P8">
        <v>0</v>
      </c>
      <c r="Q8">
        <v>0</v>
      </c>
      <c r="R8">
        <f>$AE$2*AF8</f>
        <v>2</v>
      </c>
      <c r="S8">
        <f>$AE$2*AF8</f>
        <v>2</v>
      </c>
      <c r="T8">
        <v>0</v>
      </c>
      <c r="U8">
        <v>0</v>
      </c>
      <c r="V8">
        <v>0</v>
      </c>
      <c r="W8">
        <v>0</v>
      </c>
      <c r="X8">
        <v>1</v>
      </c>
      <c r="Y8">
        <v>0</v>
      </c>
      <c r="Z8">
        <v>0</v>
      </c>
      <c r="AA8">
        <v>0</v>
      </c>
      <c r="AB8">
        <f t="shared" si="3"/>
        <v>5</v>
      </c>
      <c r="AC8" s="46">
        <f>装值!D22</f>
        <v>5</v>
      </c>
      <c r="AD8">
        <f t="shared" si="0"/>
        <v>380</v>
      </c>
      <c r="AF8">
        <v>2</v>
      </c>
    </row>
    <row r="9" spans="1:32">
      <c r="A9">
        <v>4006</v>
      </c>
      <c r="B9" t="str">
        <f>造表!$A$5</f>
        <v>441</v>
      </c>
      <c r="C9" t="str">
        <f>装表!A23</f>
        <v>2262</v>
      </c>
      <c r="D9" t="str">
        <f>材炼!$D$4</f>
        <v>[[3334,1]]</v>
      </c>
      <c r="E9" t="str">
        <f t="shared" si="4"/>
        <v>[[1733,1],[1534,2],[1634,2],[1015,1],[1662,2]]</v>
      </c>
      <c r="F9" t="str">
        <f>C7</f>
        <v>1662</v>
      </c>
      <c r="G9" s="8">
        <v>2</v>
      </c>
      <c r="H9">
        <f>材炼!$F$4</f>
        <v>86400</v>
      </c>
      <c r="I9">
        <v>1</v>
      </c>
      <c r="J9">
        <v>5</v>
      </c>
      <c r="K9">
        <f>装值!G23</f>
        <v>900</v>
      </c>
      <c r="L9">
        <f>装值!F23</f>
        <v>60</v>
      </c>
      <c r="M9" t="str">
        <f>装表!E23</f>
        <v>厚袍</v>
      </c>
      <c r="N9">
        <f t="shared" si="2"/>
        <v>38</v>
      </c>
      <c r="O9">
        <v>1</v>
      </c>
      <c r="P9">
        <f>$AE$2*AF9</f>
        <v>2</v>
      </c>
      <c r="Q9">
        <f>$AE$2*AF9</f>
        <v>2</v>
      </c>
      <c r="R9">
        <v>0</v>
      </c>
      <c r="S9">
        <v>0</v>
      </c>
      <c r="T9">
        <v>0</v>
      </c>
      <c r="U9">
        <v>0</v>
      </c>
      <c r="V9">
        <v>0</v>
      </c>
      <c r="W9">
        <v>0</v>
      </c>
      <c r="X9">
        <v>1</v>
      </c>
      <c r="Y9">
        <v>0</v>
      </c>
      <c r="Z9">
        <v>0</v>
      </c>
      <c r="AA9">
        <v>0</v>
      </c>
      <c r="AB9">
        <f t="shared" si="3"/>
        <v>5</v>
      </c>
      <c r="AC9" s="46">
        <f>装值!D23</f>
        <v>5</v>
      </c>
      <c r="AD9">
        <f t="shared" si="0"/>
        <v>380</v>
      </c>
      <c r="AF9">
        <v>2</v>
      </c>
    </row>
    <row r="10" spans="1:32">
      <c r="A10">
        <v>4007</v>
      </c>
      <c r="B10" t="str">
        <f>造表!$A$5</f>
        <v>441</v>
      </c>
      <c r="C10" t="str">
        <f>装表!A25</f>
        <v>2463</v>
      </c>
      <c r="D10" t="str">
        <f>材炼!$D$4</f>
        <v>[[3334,1]]</v>
      </c>
      <c r="E10" t="str">
        <f t="shared" si="4"/>
        <v>[[1733,1],[1933,2],[2033,2]]</v>
      </c>
      <c r="G10" s="8"/>
      <c r="H10">
        <f>材炼!$F$4</f>
        <v>86400</v>
      </c>
      <c r="I10">
        <v>1</v>
      </c>
      <c r="J10">
        <v>5</v>
      </c>
      <c r="K10">
        <f>装值!G25</f>
        <v>900</v>
      </c>
      <c r="L10">
        <f>装值!F25</f>
        <v>60</v>
      </c>
      <c r="M10" t="str">
        <f>装表!E25</f>
        <v>皮手套</v>
      </c>
      <c r="N10">
        <f t="shared" si="2"/>
        <v>30</v>
      </c>
      <c r="O10">
        <v>1</v>
      </c>
      <c r="P10">
        <v>0</v>
      </c>
      <c r="Q10">
        <v>0</v>
      </c>
      <c r="R10">
        <f>$AE$2*AF10</f>
        <v>2</v>
      </c>
      <c r="S10">
        <f>$AE$2*AF10</f>
        <v>2</v>
      </c>
      <c r="T10">
        <v>0</v>
      </c>
      <c r="U10">
        <v>0</v>
      </c>
      <c r="V10">
        <v>0</v>
      </c>
      <c r="W10">
        <v>0</v>
      </c>
      <c r="X10">
        <f>AG8*AH10</f>
        <v>0</v>
      </c>
      <c r="Y10">
        <v>0</v>
      </c>
      <c r="Z10">
        <v>0</v>
      </c>
      <c r="AA10">
        <v>0</v>
      </c>
      <c r="AB10">
        <f t="shared" si="3"/>
        <v>4</v>
      </c>
      <c r="AC10" s="46">
        <f>装值!D25</f>
        <v>5</v>
      </c>
      <c r="AD10">
        <f t="shared" si="0"/>
        <v>300</v>
      </c>
      <c r="AF10">
        <v>2</v>
      </c>
    </row>
    <row r="11" spans="1:32">
      <c r="A11">
        <v>4008</v>
      </c>
      <c r="B11" t="str">
        <f>造表!$A$5</f>
        <v>441</v>
      </c>
      <c r="C11" t="str">
        <f>装表!A26</f>
        <v>2563</v>
      </c>
      <c r="D11" t="str">
        <f>材炼!$D$4</f>
        <v>[[3334,1]]</v>
      </c>
      <c r="E11" t="str">
        <f t="shared" si="4"/>
        <v>[[1733,1],[1534,2],[1634,2]]</v>
      </c>
      <c r="G11" s="8"/>
      <c r="H11">
        <f>材炼!$F$4</f>
        <v>86400</v>
      </c>
      <c r="I11">
        <v>1</v>
      </c>
      <c r="J11">
        <v>5</v>
      </c>
      <c r="K11">
        <f>装值!G26</f>
        <v>900</v>
      </c>
      <c r="L11">
        <f>装值!F26</f>
        <v>60</v>
      </c>
      <c r="M11" t="str">
        <f>装表!E26</f>
        <v>布帽</v>
      </c>
      <c r="N11">
        <f t="shared" si="2"/>
        <v>30</v>
      </c>
      <c r="O11">
        <v>1</v>
      </c>
      <c r="P11">
        <f>$AE$2*AF11</f>
        <v>2</v>
      </c>
      <c r="Q11">
        <f>$AE$2*AF11</f>
        <v>2</v>
      </c>
      <c r="R11">
        <v>0</v>
      </c>
      <c r="S11">
        <v>0</v>
      </c>
      <c r="T11">
        <v>0</v>
      </c>
      <c r="U11">
        <v>0</v>
      </c>
      <c r="V11">
        <v>0</v>
      </c>
      <c r="W11">
        <v>0</v>
      </c>
      <c r="X11">
        <f>AG9*AH11</f>
        <v>0</v>
      </c>
      <c r="Y11">
        <v>0</v>
      </c>
      <c r="Z11">
        <v>0</v>
      </c>
      <c r="AA11">
        <v>0</v>
      </c>
      <c r="AB11">
        <f t="shared" si="3"/>
        <v>4</v>
      </c>
      <c r="AC11" s="46">
        <f>装值!D26</f>
        <v>5</v>
      </c>
      <c r="AD11">
        <f t="shared" si="0"/>
        <v>300</v>
      </c>
      <c r="AF11">
        <v>2</v>
      </c>
    </row>
    <row r="12" spans="1:32">
      <c r="A12">
        <v>4009</v>
      </c>
      <c r="B12" t="str">
        <f>造表!$A$5</f>
        <v>441</v>
      </c>
      <c r="C12" t="str">
        <f>装表!A31</f>
        <v>3062</v>
      </c>
      <c r="D12" t="str">
        <f>材炼!$D$4</f>
        <v>[[3334,1]]</v>
      </c>
      <c r="E12" t="str">
        <f t="shared" si="4"/>
        <v>[[1733,1],[1933,2],[2033,2],[1015,1],[2162,2]]</v>
      </c>
      <c r="F12" t="str">
        <f>C8</f>
        <v>2162</v>
      </c>
      <c r="G12" s="8">
        <v>2</v>
      </c>
      <c r="H12">
        <f>材炼!$F$4</f>
        <v>86400</v>
      </c>
      <c r="I12">
        <v>1</v>
      </c>
      <c r="J12">
        <v>5</v>
      </c>
      <c r="K12">
        <f>装值!G31</f>
        <v>1800</v>
      </c>
      <c r="L12">
        <f>装值!F31</f>
        <v>55</v>
      </c>
      <c r="M12" t="str">
        <f>装表!E31</f>
        <v>加固的革铠</v>
      </c>
      <c r="N12">
        <f>ROUND(AD12*$AF$2,-1)</f>
        <v>100</v>
      </c>
      <c r="O12">
        <v>1</v>
      </c>
      <c r="P12">
        <v>0</v>
      </c>
      <c r="Q12">
        <v>0</v>
      </c>
      <c r="R12">
        <f>$AE$2*AF12</f>
        <v>2</v>
      </c>
      <c r="S12">
        <f>$AE$2*AF12</f>
        <v>2</v>
      </c>
      <c r="T12">
        <v>0</v>
      </c>
      <c r="U12">
        <v>0</v>
      </c>
      <c r="V12">
        <v>0</v>
      </c>
      <c r="W12">
        <v>0</v>
      </c>
      <c r="X12">
        <v>1</v>
      </c>
      <c r="Y12">
        <v>0</v>
      </c>
      <c r="Z12">
        <v>0</v>
      </c>
      <c r="AA12">
        <v>0</v>
      </c>
      <c r="AB12">
        <f t="shared" si="3"/>
        <v>5</v>
      </c>
      <c r="AC12" s="46">
        <f>装值!D31</f>
        <v>6</v>
      </c>
      <c r="AD12">
        <f t="shared" si="0"/>
        <v>980</v>
      </c>
      <c r="AF12">
        <v>2</v>
      </c>
    </row>
    <row r="13" spans="1:32">
      <c r="A13">
        <v>4010</v>
      </c>
      <c r="B13" t="str">
        <f>造表!$A$5</f>
        <v>441</v>
      </c>
      <c r="C13" t="str">
        <f>装表!A32</f>
        <v>3162</v>
      </c>
      <c r="D13" t="str">
        <f>材炼!$D$4</f>
        <v>[[3334,1]]</v>
      </c>
      <c r="E13" t="str">
        <f t="shared" si="4"/>
        <v>[[1733,1],[1534,2],[1634,2],[1015,1],[2262,2]]</v>
      </c>
      <c r="F13" t="str">
        <f>C9</f>
        <v>2262</v>
      </c>
      <c r="G13" s="8">
        <v>2</v>
      </c>
      <c r="H13">
        <f>材炼!$F$4</f>
        <v>86400</v>
      </c>
      <c r="I13">
        <v>1</v>
      </c>
      <c r="J13">
        <v>5</v>
      </c>
      <c r="K13">
        <f>装值!G32</f>
        <v>1800</v>
      </c>
      <c r="L13">
        <f>装值!F32</f>
        <v>55</v>
      </c>
      <c r="M13" t="str">
        <f>装表!E32</f>
        <v>花纹厚袍</v>
      </c>
      <c r="N13">
        <f t="shared" ref="N13:N39" si="5">ROUND(AD13*$AF$2,-1)</f>
        <v>100</v>
      </c>
      <c r="O13">
        <v>1</v>
      </c>
      <c r="P13">
        <f>$AE$2*AF13</f>
        <v>2</v>
      </c>
      <c r="Q13">
        <f>$AE$2*AF13</f>
        <v>2</v>
      </c>
      <c r="R13">
        <v>0</v>
      </c>
      <c r="S13">
        <v>0</v>
      </c>
      <c r="T13">
        <v>0</v>
      </c>
      <c r="U13">
        <v>0</v>
      </c>
      <c r="V13">
        <v>0</v>
      </c>
      <c r="W13">
        <v>0</v>
      </c>
      <c r="X13">
        <v>1</v>
      </c>
      <c r="Y13">
        <v>0</v>
      </c>
      <c r="Z13">
        <v>0</v>
      </c>
      <c r="AA13">
        <v>0</v>
      </c>
      <c r="AB13">
        <f t="shared" si="3"/>
        <v>5</v>
      </c>
      <c r="AC13" s="46">
        <f>装值!D32</f>
        <v>6</v>
      </c>
      <c r="AD13">
        <f t="shared" si="0"/>
        <v>980</v>
      </c>
      <c r="AF13">
        <v>2</v>
      </c>
    </row>
    <row r="14" spans="1:32">
      <c r="A14">
        <v>4011</v>
      </c>
      <c r="B14" t="str">
        <f>造表!$A$5</f>
        <v>441</v>
      </c>
      <c r="C14" t="str">
        <f>装表!A34</f>
        <v>3363</v>
      </c>
      <c r="D14" t="str">
        <f>材炼!$D$4</f>
        <v>[[3334,1]]</v>
      </c>
      <c r="E14" t="str">
        <f t="shared" si="4"/>
        <v>[[1733,1],[1933,2],[2033,2],[1015,1],[2463,2]]</v>
      </c>
      <c r="F14" t="str">
        <f>C10</f>
        <v>2463</v>
      </c>
      <c r="G14" s="8">
        <v>2</v>
      </c>
      <c r="H14">
        <f>材炼!$F$4</f>
        <v>86400</v>
      </c>
      <c r="I14">
        <v>1</v>
      </c>
      <c r="J14">
        <v>5</v>
      </c>
      <c r="K14">
        <f>装值!G34</f>
        <v>1800</v>
      </c>
      <c r="L14">
        <f>装值!F34</f>
        <v>55</v>
      </c>
      <c r="M14" t="str">
        <f>装表!E34</f>
        <v>漆黑的皮手套</v>
      </c>
      <c r="N14">
        <f t="shared" si="5"/>
        <v>100</v>
      </c>
      <c r="O14">
        <v>1</v>
      </c>
      <c r="P14">
        <v>0</v>
      </c>
      <c r="Q14">
        <v>0</v>
      </c>
      <c r="R14">
        <f>$AE$2*AF14</f>
        <v>2</v>
      </c>
      <c r="S14">
        <f>$AE$2*AF14</f>
        <v>2</v>
      </c>
      <c r="T14">
        <v>0</v>
      </c>
      <c r="U14">
        <v>0</v>
      </c>
      <c r="V14">
        <v>0</v>
      </c>
      <c r="W14">
        <v>0</v>
      </c>
      <c r="X14">
        <v>1</v>
      </c>
      <c r="Y14">
        <v>0</v>
      </c>
      <c r="Z14">
        <v>0</v>
      </c>
      <c r="AA14">
        <v>0</v>
      </c>
      <c r="AB14">
        <f t="shared" si="3"/>
        <v>5</v>
      </c>
      <c r="AC14" s="46">
        <f>装值!D34</f>
        <v>6</v>
      </c>
      <c r="AD14">
        <f t="shared" si="0"/>
        <v>980</v>
      </c>
      <c r="AF14">
        <v>2</v>
      </c>
    </row>
    <row r="15" spans="1:32">
      <c r="A15">
        <v>4012</v>
      </c>
      <c r="B15" t="str">
        <f>造表!$A$5</f>
        <v>441</v>
      </c>
      <c r="C15" t="str">
        <f>装表!A35</f>
        <v>3463</v>
      </c>
      <c r="D15" t="str">
        <f>材炼!$D$4</f>
        <v>[[3334,1]]</v>
      </c>
      <c r="E15" t="str">
        <f t="shared" si="4"/>
        <v>[[1733,1],[1534,2],[1634,2],[1015,1],[2563,2]]</v>
      </c>
      <c r="F15" t="str">
        <f>C11</f>
        <v>2563</v>
      </c>
      <c r="G15" s="8">
        <v>2</v>
      </c>
      <c r="H15">
        <f>材炼!$F$4</f>
        <v>86400</v>
      </c>
      <c r="I15">
        <v>1</v>
      </c>
      <c r="J15">
        <v>5</v>
      </c>
      <c r="K15">
        <f>装值!G35</f>
        <v>1800</v>
      </c>
      <c r="L15">
        <f>装值!F35</f>
        <v>55</v>
      </c>
      <c r="M15" t="str">
        <f>装表!E35</f>
        <v>旅人布帽</v>
      </c>
      <c r="N15">
        <f t="shared" si="5"/>
        <v>100</v>
      </c>
      <c r="O15">
        <v>1</v>
      </c>
      <c r="P15">
        <f>$AE$2*AF15</f>
        <v>2</v>
      </c>
      <c r="Q15">
        <f>$AE$2*AF15</f>
        <v>2</v>
      </c>
      <c r="R15">
        <v>0</v>
      </c>
      <c r="S15">
        <v>0</v>
      </c>
      <c r="T15">
        <v>0</v>
      </c>
      <c r="U15">
        <v>0</v>
      </c>
      <c r="V15">
        <v>0</v>
      </c>
      <c r="W15">
        <v>0</v>
      </c>
      <c r="X15">
        <v>1</v>
      </c>
      <c r="Y15">
        <v>0</v>
      </c>
      <c r="Z15">
        <v>0</v>
      </c>
      <c r="AA15">
        <v>0</v>
      </c>
      <c r="AB15">
        <f t="shared" si="3"/>
        <v>5</v>
      </c>
      <c r="AC15" s="46">
        <f>装值!D35</f>
        <v>6</v>
      </c>
      <c r="AD15">
        <f t="shared" si="0"/>
        <v>980</v>
      </c>
      <c r="AF15">
        <v>2</v>
      </c>
    </row>
    <row r="16" spans="1:32">
      <c r="A16">
        <v>4013</v>
      </c>
      <c r="B16" t="str">
        <f>造表!$A$5</f>
        <v>441</v>
      </c>
      <c r="C16" t="str">
        <f>装表!A40</f>
        <v>3962</v>
      </c>
      <c r="D16" t="str">
        <f>材炼!$D$4</f>
        <v>[[3334,1]]</v>
      </c>
      <c r="E16" t="str">
        <f>CONCATENATE("[",IF(O16=0,"","["&amp;$O$2&amp;","&amp;ROUND(O16,0)&amp;"]"),IF(P16=0,"",","&amp;"["&amp;$P$2&amp;","&amp;ROUND(P16,0)&amp;"]"),IF(Q16=0,"",","&amp;"["&amp;$Q$2&amp;","&amp;ROUND(Q16,0)&amp;"]"),IF(R16=0,"",","&amp;"["&amp;$R$2&amp;","&amp;ROUND(R16,0)&amp;"]"),IF(S16=0,"",","&amp;"["&amp;$S$2&amp;","&amp;ROUND(S16,0)&amp;"]"),IF(T16=0,"",","&amp;"["&amp;$T$2&amp;","&amp;ROUND(T16,0)&amp;"]"),IF(U16=0,"",","&amp;"["&amp;$U$2&amp;","&amp;ROUND(U16,0)&amp;"]"),IF(V16=0,"",","&amp;"["&amp;$X$2&amp;","&amp;ROUND(V16,0)&amp;"]"),IF(W16=0,"",","&amp;"["&amp;$W$2&amp;","&amp;ROUND(W16,0)&amp;"]"),IF(X16=0,"",","&amp;"["&amp;$X$2&amp;","&amp;ROUND(X16,0)&amp;"]"),IF(Y16=0,"",","&amp;"["&amp;$Y$2&amp;","&amp;ROUND(Y16,0)&amp;"]"),IF(Z16=0,"",","&amp;"["&amp;$Z$2&amp;","&amp;ROUND(Z16,0)&amp;"]"),IF(AA16=0,"",","&amp;"["&amp;$AA$2&amp;","&amp;ROUND(AA16,0)&amp;"]"),IF(G16=0,"",","&amp;"["&amp;F16&amp;","&amp;ROUND(G16,0)&amp;"]"),"]")</f>
        <v>[[1733,1],[3833,2],[3933,2]]</v>
      </c>
      <c r="H16">
        <f>材炼!$F$4</f>
        <v>86400</v>
      </c>
      <c r="I16">
        <v>1</v>
      </c>
      <c r="J16">
        <v>5</v>
      </c>
      <c r="K16">
        <f>装值!G40</f>
        <v>2700</v>
      </c>
      <c r="L16">
        <f>装值!F40</f>
        <v>50</v>
      </c>
      <c r="M16" t="str">
        <f>装表!E40</f>
        <v>硬皮大衣</v>
      </c>
      <c r="N16">
        <f t="shared" si="5"/>
        <v>150</v>
      </c>
      <c r="O16">
        <v>1</v>
      </c>
      <c r="P16">
        <v>0</v>
      </c>
      <c r="Q16">
        <v>0</v>
      </c>
      <c r="R16">
        <v>0</v>
      </c>
      <c r="S16">
        <v>0</v>
      </c>
      <c r="T16">
        <v>0</v>
      </c>
      <c r="U16">
        <v>0</v>
      </c>
      <c r="V16">
        <v>0</v>
      </c>
      <c r="W16">
        <v>0</v>
      </c>
      <c r="X16">
        <f>AG14*AH16</f>
        <v>0</v>
      </c>
      <c r="Y16">
        <f>$AE$2*AF16</f>
        <v>2</v>
      </c>
      <c r="Z16">
        <f>$AE$2*AF16</f>
        <v>2</v>
      </c>
      <c r="AA16">
        <v>0</v>
      </c>
      <c r="AB16">
        <f t="shared" si="3"/>
        <v>4</v>
      </c>
      <c r="AC16" s="16">
        <f>装值!D40</f>
        <v>7</v>
      </c>
      <c r="AD16">
        <f t="shared" si="0"/>
        <v>1510</v>
      </c>
      <c r="AF16">
        <v>2</v>
      </c>
    </row>
    <row r="17" spans="1:32">
      <c r="A17">
        <v>4014</v>
      </c>
      <c r="B17" t="str">
        <f>造表!$A$5</f>
        <v>441</v>
      </c>
      <c r="C17" t="str">
        <f>装表!A41</f>
        <v>4062</v>
      </c>
      <c r="D17" t="str">
        <f>材炼!$D$4</f>
        <v>[[3334,1]]</v>
      </c>
      <c r="E17" t="str">
        <f t="shared" si="4"/>
        <v>[[1733,1],[1015,2],[3734,2]]</v>
      </c>
      <c r="H17">
        <f>材炼!$F$4</f>
        <v>86400</v>
      </c>
      <c r="I17">
        <v>1</v>
      </c>
      <c r="J17">
        <v>5</v>
      </c>
      <c r="K17">
        <f>装值!G41</f>
        <v>2700</v>
      </c>
      <c r="L17">
        <f>装值!F41</f>
        <v>50</v>
      </c>
      <c r="M17" t="str">
        <f>装表!E41</f>
        <v>环形袍</v>
      </c>
      <c r="N17">
        <f t="shared" si="5"/>
        <v>150</v>
      </c>
      <c r="O17">
        <v>1</v>
      </c>
      <c r="P17">
        <v>0</v>
      </c>
      <c r="Q17">
        <v>0</v>
      </c>
      <c r="R17">
        <v>0</v>
      </c>
      <c r="S17">
        <v>0</v>
      </c>
      <c r="T17">
        <v>0</v>
      </c>
      <c r="U17">
        <v>0</v>
      </c>
      <c r="V17">
        <f>$AE$2*AF17</f>
        <v>2</v>
      </c>
      <c r="W17">
        <f>$AE$2*AF17</f>
        <v>2</v>
      </c>
      <c r="X17">
        <f>AG15*AH17</f>
        <v>0</v>
      </c>
      <c r="Y17">
        <v>0</v>
      </c>
      <c r="Z17">
        <v>0</v>
      </c>
      <c r="AA17">
        <v>0</v>
      </c>
      <c r="AB17">
        <f t="shared" si="3"/>
        <v>4</v>
      </c>
      <c r="AC17" s="16">
        <f>装值!D41</f>
        <v>7</v>
      </c>
      <c r="AD17">
        <f t="shared" si="0"/>
        <v>1510</v>
      </c>
      <c r="AF17">
        <v>2</v>
      </c>
    </row>
    <row r="18" spans="1:32">
      <c r="A18">
        <v>4015</v>
      </c>
      <c r="B18" t="str">
        <f>造表!$A$5</f>
        <v>441</v>
      </c>
      <c r="C18" t="str">
        <f>装表!A43</f>
        <v>4263</v>
      </c>
      <c r="D18" t="str">
        <f>材炼!$D$4</f>
        <v>[[3334,1]]</v>
      </c>
      <c r="E18" t="str">
        <f t="shared" si="4"/>
        <v>[[1733,1],[3833,2],[3933,2]]</v>
      </c>
      <c r="H18">
        <f>材炼!$F$4</f>
        <v>86400</v>
      </c>
      <c r="I18">
        <v>1</v>
      </c>
      <c r="J18">
        <v>5</v>
      </c>
      <c r="K18">
        <f>装值!G43</f>
        <v>2700</v>
      </c>
      <c r="L18">
        <f>装值!F43</f>
        <v>50</v>
      </c>
      <c r="M18" t="str">
        <f>装表!E43</f>
        <v>硬皮手套</v>
      </c>
      <c r="N18">
        <f t="shared" si="5"/>
        <v>150</v>
      </c>
      <c r="O18">
        <v>1</v>
      </c>
      <c r="P18">
        <v>0</v>
      </c>
      <c r="Q18">
        <v>0</v>
      </c>
      <c r="R18">
        <v>0</v>
      </c>
      <c r="S18">
        <v>0</v>
      </c>
      <c r="T18">
        <v>0</v>
      </c>
      <c r="U18">
        <v>0</v>
      </c>
      <c r="V18">
        <v>0</v>
      </c>
      <c r="W18">
        <v>0</v>
      </c>
      <c r="X18">
        <f>AG16*AH18</f>
        <v>0</v>
      </c>
      <c r="Y18">
        <f t="shared" ref="Y18" si="6">$AE$2*AF18</f>
        <v>2</v>
      </c>
      <c r="Z18">
        <f t="shared" ref="Z18" si="7">$AE$2*AF18</f>
        <v>2</v>
      </c>
      <c r="AA18">
        <v>0</v>
      </c>
      <c r="AB18">
        <f t="shared" si="3"/>
        <v>4</v>
      </c>
      <c r="AC18" s="16">
        <f>装值!D43</f>
        <v>7</v>
      </c>
      <c r="AD18">
        <f t="shared" si="0"/>
        <v>1510</v>
      </c>
      <c r="AF18">
        <v>2</v>
      </c>
    </row>
    <row r="19" spans="1:32">
      <c r="A19">
        <v>4016</v>
      </c>
      <c r="B19" t="str">
        <f>造表!$A$5</f>
        <v>441</v>
      </c>
      <c r="C19" t="str">
        <f>装表!A44</f>
        <v>4363</v>
      </c>
      <c r="D19" t="str">
        <f>材炼!$D$4</f>
        <v>[[3334,1]]</v>
      </c>
      <c r="E19" t="str">
        <f t="shared" si="4"/>
        <v>[[1733,1],[1015,2],[3734,2]]</v>
      </c>
      <c r="H19">
        <f>材炼!$F$4</f>
        <v>86400</v>
      </c>
      <c r="I19">
        <v>1</v>
      </c>
      <c r="J19">
        <v>5</v>
      </c>
      <c r="K19">
        <f>装值!G44</f>
        <v>2700</v>
      </c>
      <c r="L19">
        <f>装值!F44</f>
        <v>50</v>
      </c>
      <c r="M19" t="str">
        <f>装表!E44</f>
        <v>毛线帽</v>
      </c>
      <c r="N19">
        <f t="shared" si="5"/>
        <v>150</v>
      </c>
      <c r="O19">
        <v>1</v>
      </c>
      <c r="P19">
        <v>0</v>
      </c>
      <c r="Q19">
        <v>0</v>
      </c>
      <c r="R19">
        <v>0</v>
      </c>
      <c r="S19">
        <v>0</v>
      </c>
      <c r="T19">
        <v>0</v>
      </c>
      <c r="U19">
        <v>0</v>
      </c>
      <c r="V19">
        <f>$AE$2*AF19</f>
        <v>2</v>
      </c>
      <c r="W19">
        <f>$AE$2*AF19</f>
        <v>2</v>
      </c>
      <c r="X19">
        <f>AG17*AH19</f>
        <v>0</v>
      </c>
      <c r="Y19">
        <v>0</v>
      </c>
      <c r="Z19">
        <v>0</v>
      </c>
      <c r="AA19">
        <v>0</v>
      </c>
      <c r="AB19">
        <f t="shared" si="3"/>
        <v>4</v>
      </c>
      <c r="AC19" s="16">
        <f>装值!D44</f>
        <v>7</v>
      </c>
      <c r="AD19">
        <f t="shared" si="0"/>
        <v>1510</v>
      </c>
      <c r="AF19">
        <v>2</v>
      </c>
    </row>
    <row r="20" spans="1:32">
      <c r="A20">
        <v>4017</v>
      </c>
      <c r="B20" t="str">
        <f>造表!$A$5</f>
        <v>441</v>
      </c>
      <c r="C20" t="str">
        <f>装表!A49</f>
        <v>4862</v>
      </c>
      <c r="D20" t="str">
        <f>材炼!$D$4</f>
        <v>[[3334,1]]</v>
      </c>
      <c r="E20" t="str">
        <f t="shared" si="4"/>
        <v>[[1733,1],[1015,1],[3833,2],[3933,2],[3962,2]]</v>
      </c>
      <c r="F20" t="str">
        <f>C16</f>
        <v>3962</v>
      </c>
      <c r="G20">
        <v>2</v>
      </c>
      <c r="H20">
        <f>材炼!$F$4</f>
        <v>86400</v>
      </c>
      <c r="I20">
        <v>1</v>
      </c>
      <c r="J20">
        <v>5</v>
      </c>
      <c r="K20">
        <f>装值!G49</f>
        <v>3600</v>
      </c>
      <c r="L20">
        <f>装值!F49</f>
        <v>45</v>
      </c>
      <c r="M20" t="str">
        <f>装表!E49</f>
        <v>斥候皮衣</v>
      </c>
      <c r="N20">
        <f t="shared" si="5"/>
        <v>320</v>
      </c>
      <c r="O20">
        <v>1</v>
      </c>
      <c r="P20">
        <v>0</v>
      </c>
      <c r="Q20">
        <v>0</v>
      </c>
      <c r="R20">
        <v>0</v>
      </c>
      <c r="S20">
        <v>0</v>
      </c>
      <c r="T20">
        <v>0</v>
      </c>
      <c r="U20">
        <v>0</v>
      </c>
      <c r="V20">
        <v>0</v>
      </c>
      <c r="W20">
        <v>0</v>
      </c>
      <c r="X20">
        <v>1</v>
      </c>
      <c r="Y20">
        <f t="shared" ref="Y20" si="8">$AE$2*AF20</f>
        <v>2</v>
      </c>
      <c r="Z20">
        <f t="shared" ref="Z20" si="9">$AE$2*AF20</f>
        <v>2</v>
      </c>
      <c r="AA20">
        <v>0</v>
      </c>
      <c r="AB20">
        <f t="shared" si="3"/>
        <v>5</v>
      </c>
      <c r="AC20" s="16">
        <f>装值!D49</f>
        <v>8</v>
      </c>
      <c r="AD20">
        <f t="shared" si="0"/>
        <v>3200</v>
      </c>
      <c r="AF20">
        <v>2</v>
      </c>
    </row>
    <row r="21" spans="1:32">
      <c r="A21">
        <v>4018</v>
      </c>
      <c r="B21" t="str">
        <f>造表!$A$5</f>
        <v>441</v>
      </c>
      <c r="C21" t="str">
        <f>装表!A50</f>
        <v>4962</v>
      </c>
      <c r="D21" t="str">
        <f>材炼!$D$4</f>
        <v>[[3334,1]]</v>
      </c>
      <c r="E21" t="str">
        <f t="shared" ref="E21:E40" si="10">CONCATENATE("[",IF(O21=0,"","["&amp;$O$2&amp;","&amp;ROUND(O21,0)&amp;"]"),IF(P21=0,"",","&amp;"["&amp;$P$2&amp;","&amp;ROUND(P21,0)&amp;"]"),IF(Q21=0,"",","&amp;"["&amp;$Q$2&amp;","&amp;ROUND(Q21,0)&amp;"]"),IF(R21=0,"",","&amp;"["&amp;$R$2&amp;","&amp;ROUND(R21,0)&amp;"]"),IF(S21=0,"",","&amp;"["&amp;$S$2&amp;","&amp;ROUND(S21,0)&amp;"]"),IF(T21=0,"",","&amp;"["&amp;$T$2&amp;","&amp;ROUND(T21,0)&amp;"]"),IF(U21=0,"",","&amp;"["&amp;$U$2&amp;","&amp;ROUND(U21,0)&amp;"]"),IF(V21=0,"",","&amp;"["&amp;$X$2&amp;","&amp;ROUND(V21,0)&amp;"]"),IF(W21=0,"",","&amp;"["&amp;$W$2&amp;","&amp;ROUND(W21,0)&amp;"]"),IF(X21=0,"",","&amp;"["&amp;$X$2&amp;","&amp;ROUND(X21,0)&amp;"]"),IF(Y21=0,"",","&amp;"["&amp;$Y$2&amp;","&amp;ROUND(Y21,0)&amp;"]"),IF(Z21=0,"",","&amp;"["&amp;$Z$2&amp;","&amp;ROUND(Z21,0)&amp;"]"),IF(AA21=0,"",","&amp;"["&amp;$AA$2&amp;","&amp;ROUND(AA21,0)&amp;"]"),IF(G21=0,"",","&amp;"["&amp;F21&amp;","&amp;ROUND(G21,0)&amp;"]"),"]")</f>
        <v>[[1733,1],[1015,2],[3734,2],[1015,1],[4062,2]]</v>
      </c>
      <c r="F21" t="str">
        <f t="shared" ref="F21:F23" si="11">C17</f>
        <v>4062</v>
      </c>
      <c r="G21">
        <v>2</v>
      </c>
      <c r="H21">
        <f>材炼!$F$4</f>
        <v>86400</v>
      </c>
      <c r="I21">
        <v>1</v>
      </c>
      <c r="J21">
        <v>5</v>
      </c>
      <c r="K21">
        <f>装值!G50</f>
        <v>3600</v>
      </c>
      <c r="L21">
        <f>装值!F50</f>
        <v>45</v>
      </c>
      <c r="M21" t="str">
        <f>装表!E50</f>
        <v>巫师袍</v>
      </c>
      <c r="N21">
        <f t="shared" si="5"/>
        <v>320</v>
      </c>
      <c r="O21">
        <v>1</v>
      </c>
      <c r="P21">
        <v>0</v>
      </c>
      <c r="Q21">
        <v>0</v>
      </c>
      <c r="R21">
        <v>0</v>
      </c>
      <c r="S21">
        <v>0</v>
      </c>
      <c r="T21">
        <v>0</v>
      </c>
      <c r="U21">
        <v>0</v>
      </c>
      <c r="V21">
        <f>$AE$2*AF21</f>
        <v>2</v>
      </c>
      <c r="W21">
        <f>$AE$2*AF21</f>
        <v>2</v>
      </c>
      <c r="X21">
        <v>1</v>
      </c>
      <c r="Y21">
        <v>0</v>
      </c>
      <c r="Z21">
        <v>0</v>
      </c>
      <c r="AA21">
        <v>0</v>
      </c>
      <c r="AB21">
        <f t="shared" si="3"/>
        <v>5</v>
      </c>
      <c r="AC21" s="16">
        <f>装值!D50</f>
        <v>8</v>
      </c>
      <c r="AD21">
        <f t="shared" si="0"/>
        <v>3200</v>
      </c>
      <c r="AF21">
        <v>2</v>
      </c>
    </row>
    <row r="22" spans="1:32">
      <c r="A22">
        <v>4019</v>
      </c>
      <c r="B22" t="str">
        <f>造表!$A$5</f>
        <v>441</v>
      </c>
      <c r="C22" t="str">
        <f>装表!A52</f>
        <v>5163</v>
      </c>
      <c r="D22" t="str">
        <f>材炼!$D$4</f>
        <v>[[3334,1]]</v>
      </c>
      <c r="E22" t="str">
        <f t="shared" si="10"/>
        <v>[[1733,1],[1015,1],[3833,2],[3933,2],[4263,2]]</v>
      </c>
      <c r="F22" t="str">
        <f t="shared" si="11"/>
        <v>4263</v>
      </c>
      <c r="G22">
        <v>2</v>
      </c>
      <c r="H22">
        <f>材炼!$F$4</f>
        <v>86400</v>
      </c>
      <c r="I22">
        <v>1</v>
      </c>
      <c r="J22">
        <v>5</v>
      </c>
      <c r="K22">
        <f>装值!G52</f>
        <v>3600</v>
      </c>
      <c r="L22">
        <f>装值!F52</f>
        <v>45</v>
      </c>
      <c r="M22" t="str">
        <f>装表!E52</f>
        <v>斥候手套</v>
      </c>
      <c r="N22">
        <f t="shared" si="5"/>
        <v>320</v>
      </c>
      <c r="O22">
        <v>1</v>
      </c>
      <c r="P22">
        <v>0</v>
      </c>
      <c r="Q22">
        <v>0</v>
      </c>
      <c r="R22">
        <v>0</v>
      </c>
      <c r="S22">
        <v>0</v>
      </c>
      <c r="T22">
        <v>0</v>
      </c>
      <c r="U22">
        <v>0</v>
      </c>
      <c r="V22">
        <v>0</v>
      </c>
      <c r="W22">
        <v>0</v>
      </c>
      <c r="X22">
        <v>1</v>
      </c>
      <c r="Y22">
        <f t="shared" ref="Y22" si="12">$AE$2*AF22</f>
        <v>2</v>
      </c>
      <c r="Z22">
        <f t="shared" ref="Z22" si="13">$AE$2*AF22</f>
        <v>2</v>
      </c>
      <c r="AA22">
        <v>0</v>
      </c>
      <c r="AB22">
        <f t="shared" si="3"/>
        <v>5</v>
      </c>
      <c r="AC22" s="16">
        <f>装值!D52</f>
        <v>8</v>
      </c>
      <c r="AD22">
        <f t="shared" si="0"/>
        <v>3200</v>
      </c>
      <c r="AF22">
        <v>2</v>
      </c>
    </row>
    <row r="23" spans="1:32">
      <c r="A23">
        <v>4020</v>
      </c>
      <c r="B23" t="str">
        <f>造表!$A$5</f>
        <v>441</v>
      </c>
      <c r="C23" t="str">
        <f>装表!A53</f>
        <v>5263</v>
      </c>
      <c r="D23" t="str">
        <f>材炼!$D$4</f>
        <v>[[3334,1]]</v>
      </c>
      <c r="E23" t="str">
        <f t="shared" si="10"/>
        <v>[[1733,1],[1015,2],[3734,2],[1015,1],[4363,2]]</v>
      </c>
      <c r="F23" t="str">
        <f t="shared" si="11"/>
        <v>4363</v>
      </c>
      <c r="G23">
        <v>2</v>
      </c>
      <c r="H23">
        <f>材炼!$F$4</f>
        <v>86400</v>
      </c>
      <c r="I23">
        <v>1</v>
      </c>
      <c r="J23">
        <v>5</v>
      </c>
      <c r="K23">
        <f>装值!G53</f>
        <v>3600</v>
      </c>
      <c r="L23">
        <f>装值!F53</f>
        <v>45</v>
      </c>
      <c r="M23" t="str">
        <f>装表!E53</f>
        <v>巫师帽</v>
      </c>
      <c r="N23">
        <f t="shared" si="5"/>
        <v>320</v>
      </c>
      <c r="O23">
        <v>1</v>
      </c>
      <c r="P23">
        <v>0</v>
      </c>
      <c r="Q23">
        <v>0</v>
      </c>
      <c r="R23">
        <v>0</v>
      </c>
      <c r="S23">
        <v>0</v>
      </c>
      <c r="T23">
        <v>0</v>
      </c>
      <c r="U23">
        <v>0</v>
      </c>
      <c r="V23">
        <f>$AE$2*AF23</f>
        <v>2</v>
      </c>
      <c r="W23">
        <f>$AE$2*AF23</f>
        <v>2</v>
      </c>
      <c r="X23">
        <v>1</v>
      </c>
      <c r="Y23">
        <v>0</v>
      </c>
      <c r="Z23">
        <v>0</v>
      </c>
      <c r="AA23">
        <v>0</v>
      </c>
      <c r="AB23">
        <f t="shared" si="3"/>
        <v>5</v>
      </c>
      <c r="AC23" s="16">
        <f>装值!D53</f>
        <v>8</v>
      </c>
      <c r="AD23">
        <f t="shared" si="0"/>
        <v>3200</v>
      </c>
      <c r="AF23">
        <v>2</v>
      </c>
    </row>
    <row r="24" spans="1:32">
      <c r="A24">
        <v>4021</v>
      </c>
      <c r="B24" t="str">
        <f>造表!$A$5</f>
        <v>441</v>
      </c>
      <c r="C24" t="str">
        <f>装表!A58</f>
        <v>5762</v>
      </c>
      <c r="D24" t="str">
        <f>材炼!$D$4</f>
        <v>[[3334,1]]</v>
      </c>
      <c r="E24" t="str">
        <f t="shared" si="10"/>
        <v>[[1733,1],[1015,1],[3833,2],[3933,2],[4862,2]]</v>
      </c>
      <c r="F24" t="str">
        <f>C20</f>
        <v>4862</v>
      </c>
      <c r="G24">
        <v>2</v>
      </c>
      <c r="H24">
        <f>材炼!$F$4</f>
        <v>86400</v>
      </c>
      <c r="I24">
        <v>1</v>
      </c>
      <c r="J24">
        <v>5</v>
      </c>
      <c r="K24">
        <f>装值!G58</f>
        <v>4500</v>
      </c>
      <c r="L24">
        <f>装值!F58</f>
        <v>40</v>
      </c>
      <c r="M24" t="str">
        <f>装表!E58</f>
        <v>狙击手之衣</v>
      </c>
      <c r="N24">
        <f t="shared" si="5"/>
        <v>510</v>
      </c>
      <c r="O24">
        <v>1</v>
      </c>
      <c r="P24">
        <v>0</v>
      </c>
      <c r="Q24">
        <v>0</v>
      </c>
      <c r="R24">
        <v>0</v>
      </c>
      <c r="S24">
        <v>0</v>
      </c>
      <c r="T24">
        <v>0</v>
      </c>
      <c r="U24">
        <v>0</v>
      </c>
      <c r="V24">
        <v>0</v>
      </c>
      <c r="W24">
        <v>0</v>
      </c>
      <c r="X24">
        <v>1</v>
      </c>
      <c r="Y24">
        <f t="shared" ref="Y24" si="14">$AE$2*AF24</f>
        <v>2</v>
      </c>
      <c r="Z24">
        <f t="shared" ref="Z24" si="15">$AE$2*AF24</f>
        <v>2</v>
      </c>
      <c r="AA24">
        <v>0</v>
      </c>
      <c r="AB24">
        <f t="shared" si="3"/>
        <v>5</v>
      </c>
      <c r="AC24" s="16">
        <f>装值!D58</f>
        <v>9</v>
      </c>
      <c r="AD24">
        <f t="shared" si="0"/>
        <v>5060</v>
      </c>
      <c r="AF24">
        <v>2</v>
      </c>
    </row>
    <row r="25" spans="1:32">
      <c r="A25">
        <v>4022</v>
      </c>
      <c r="B25" t="str">
        <f>造表!$A$5</f>
        <v>441</v>
      </c>
      <c r="C25" t="str">
        <f>装表!A59</f>
        <v>5862</v>
      </c>
      <c r="D25" t="str">
        <f>材炼!$D$4</f>
        <v>[[3334,1]]</v>
      </c>
      <c r="E25" t="str">
        <f t="shared" si="10"/>
        <v>[[1733,1],[1015,2],[3734,2],[1015,1],[4962,2]]</v>
      </c>
      <c r="F25" t="str">
        <f t="shared" ref="F25:F27" si="16">C21</f>
        <v>4962</v>
      </c>
      <c r="G25">
        <v>2</v>
      </c>
      <c r="H25">
        <f>材炼!$F$4</f>
        <v>86400</v>
      </c>
      <c r="I25">
        <v>1</v>
      </c>
      <c r="J25">
        <v>5</v>
      </c>
      <c r="K25">
        <f>装值!G59</f>
        <v>4500</v>
      </c>
      <c r="L25">
        <f>装值!F59</f>
        <v>40</v>
      </c>
      <c r="M25" t="str">
        <f>装表!E59</f>
        <v>魔导师法袍</v>
      </c>
      <c r="N25">
        <f t="shared" si="5"/>
        <v>510</v>
      </c>
      <c r="O25">
        <v>1</v>
      </c>
      <c r="P25">
        <v>0</v>
      </c>
      <c r="Q25">
        <v>0</v>
      </c>
      <c r="R25">
        <v>0</v>
      </c>
      <c r="S25">
        <v>0</v>
      </c>
      <c r="T25">
        <v>0</v>
      </c>
      <c r="U25">
        <v>0</v>
      </c>
      <c r="V25">
        <f>$AE$2*AF25</f>
        <v>2</v>
      </c>
      <c r="W25">
        <f>$AE$2*AF25</f>
        <v>2</v>
      </c>
      <c r="X25">
        <v>1</v>
      </c>
      <c r="Y25">
        <v>0</v>
      </c>
      <c r="Z25">
        <v>0</v>
      </c>
      <c r="AA25">
        <v>0</v>
      </c>
      <c r="AB25">
        <f t="shared" si="3"/>
        <v>5</v>
      </c>
      <c r="AC25" s="16">
        <f>装值!D62</f>
        <v>9</v>
      </c>
      <c r="AD25">
        <f t="shared" si="0"/>
        <v>5060</v>
      </c>
      <c r="AF25">
        <v>2</v>
      </c>
    </row>
    <row r="26" spans="1:32">
      <c r="A26">
        <v>4023</v>
      </c>
      <c r="B26" t="str">
        <f>造表!$A$5</f>
        <v>441</v>
      </c>
      <c r="C26" t="str">
        <f>装表!A61</f>
        <v>6063</v>
      </c>
      <c r="D26" t="str">
        <f>材炼!$D$4</f>
        <v>[[3334,1]]</v>
      </c>
      <c r="E26" t="str">
        <f t="shared" si="10"/>
        <v>[[1733,1],[1015,1],[3833,2],[3933,2],[5163,2]]</v>
      </c>
      <c r="F26" t="str">
        <f t="shared" si="16"/>
        <v>5163</v>
      </c>
      <c r="G26">
        <v>2</v>
      </c>
      <c r="H26">
        <f>材炼!$F$4</f>
        <v>86400</v>
      </c>
      <c r="I26">
        <v>1</v>
      </c>
      <c r="J26">
        <v>5</v>
      </c>
      <c r="K26">
        <f>装值!G61</f>
        <v>4500</v>
      </c>
      <c r="L26">
        <f>装值!F61</f>
        <v>40</v>
      </c>
      <c r="M26" t="str">
        <f>装表!E61</f>
        <v>狙击手手套</v>
      </c>
      <c r="N26">
        <f t="shared" si="5"/>
        <v>510</v>
      </c>
      <c r="O26">
        <v>1</v>
      </c>
      <c r="P26">
        <v>0</v>
      </c>
      <c r="Q26">
        <v>0</v>
      </c>
      <c r="R26">
        <v>0</v>
      </c>
      <c r="S26">
        <v>0</v>
      </c>
      <c r="T26">
        <v>0</v>
      </c>
      <c r="U26">
        <v>0</v>
      </c>
      <c r="V26">
        <v>0</v>
      </c>
      <c r="W26">
        <v>0</v>
      </c>
      <c r="X26">
        <v>1</v>
      </c>
      <c r="Y26">
        <f t="shared" ref="Y26" si="17">$AE$2*AF26</f>
        <v>2</v>
      </c>
      <c r="Z26">
        <f t="shared" ref="Z26" si="18">$AE$2*AF26</f>
        <v>2</v>
      </c>
      <c r="AA26">
        <v>0</v>
      </c>
      <c r="AB26">
        <f t="shared" si="3"/>
        <v>5</v>
      </c>
      <c r="AC26" s="16">
        <f>装值!D61</f>
        <v>9</v>
      </c>
      <c r="AD26">
        <f t="shared" si="0"/>
        <v>5060</v>
      </c>
      <c r="AF26">
        <v>2</v>
      </c>
    </row>
    <row r="27" spans="1:32">
      <c r="A27">
        <v>4024</v>
      </c>
      <c r="B27" t="str">
        <f>造表!$A$5</f>
        <v>441</v>
      </c>
      <c r="C27" t="str">
        <f>装表!A62</f>
        <v>6163</v>
      </c>
      <c r="D27" t="str">
        <f>材炼!$D$4</f>
        <v>[[3334,1]]</v>
      </c>
      <c r="E27" t="str">
        <f t="shared" si="10"/>
        <v>[[1733,1],[1015,2],[3734,2],[1015,1],[5263,2]]</v>
      </c>
      <c r="F27" t="str">
        <f t="shared" si="16"/>
        <v>5263</v>
      </c>
      <c r="G27">
        <v>2</v>
      </c>
      <c r="H27">
        <f>材炼!$F$4</f>
        <v>86400</v>
      </c>
      <c r="I27">
        <v>1</v>
      </c>
      <c r="J27">
        <v>5</v>
      </c>
      <c r="K27">
        <f>装值!G62</f>
        <v>4500</v>
      </c>
      <c r="L27">
        <f>装值!F62</f>
        <v>40</v>
      </c>
      <c r="M27" t="str">
        <f>装表!E62</f>
        <v>无穷法术帽</v>
      </c>
      <c r="N27">
        <f t="shared" si="5"/>
        <v>510</v>
      </c>
      <c r="O27">
        <v>1</v>
      </c>
      <c r="P27">
        <v>0</v>
      </c>
      <c r="Q27">
        <v>0</v>
      </c>
      <c r="R27">
        <v>0</v>
      </c>
      <c r="S27">
        <v>0</v>
      </c>
      <c r="T27">
        <v>0</v>
      </c>
      <c r="U27">
        <v>0</v>
      </c>
      <c r="V27">
        <f>$AE$2*AF27</f>
        <v>2</v>
      </c>
      <c r="W27">
        <f>$AE$2*AF27</f>
        <v>2</v>
      </c>
      <c r="X27">
        <v>1</v>
      </c>
      <c r="Y27">
        <v>0</v>
      </c>
      <c r="Z27">
        <v>0</v>
      </c>
      <c r="AA27">
        <v>0</v>
      </c>
      <c r="AB27">
        <f t="shared" si="3"/>
        <v>5</v>
      </c>
      <c r="AC27" s="16">
        <f>装值!D62</f>
        <v>9</v>
      </c>
      <c r="AD27">
        <f t="shared" si="0"/>
        <v>5060</v>
      </c>
      <c r="AF27">
        <v>2</v>
      </c>
    </row>
    <row r="28" spans="1:32">
      <c r="A28">
        <v>4025</v>
      </c>
      <c r="B28" t="str">
        <f>造表!$A$5</f>
        <v>441</v>
      </c>
      <c r="C28" t="str">
        <f>装表!A67</f>
        <v>6662</v>
      </c>
      <c r="D28" t="str">
        <f>材炼!$D$4</f>
        <v>[[3334,1]]</v>
      </c>
      <c r="E28" t="str">
        <f t="shared" si="10"/>
        <v>[[1733,1],[4033,4]]</v>
      </c>
      <c r="H28">
        <f>材炼!$F$4</f>
        <v>86400</v>
      </c>
      <c r="I28">
        <v>1</v>
      </c>
      <c r="J28">
        <v>5</v>
      </c>
      <c r="K28">
        <f>装值!G67</f>
        <v>5400</v>
      </c>
      <c r="L28">
        <f>装值!F67</f>
        <v>35</v>
      </c>
      <c r="M28" t="str">
        <f>装表!E67</f>
        <v>疾风革铠</v>
      </c>
      <c r="N28">
        <f t="shared" si="5"/>
        <v>620</v>
      </c>
      <c r="O28">
        <v>1</v>
      </c>
      <c r="P28">
        <v>0</v>
      </c>
      <c r="Q28">
        <v>0</v>
      </c>
      <c r="R28">
        <v>0</v>
      </c>
      <c r="S28">
        <v>0</v>
      </c>
      <c r="T28">
        <v>0</v>
      </c>
      <c r="U28">
        <v>0</v>
      </c>
      <c r="V28">
        <v>0</v>
      </c>
      <c r="W28">
        <v>0</v>
      </c>
      <c r="X28">
        <f>AG26*AH28</f>
        <v>0</v>
      </c>
      <c r="Y28">
        <v>0</v>
      </c>
      <c r="Z28">
        <v>0</v>
      </c>
      <c r="AA28">
        <f>AE2*AF28</f>
        <v>4</v>
      </c>
      <c r="AB28">
        <f t="shared" si="3"/>
        <v>4</v>
      </c>
      <c r="AC28" s="47">
        <f>装值!D67</f>
        <v>10</v>
      </c>
      <c r="AD28">
        <f t="shared" si="0"/>
        <v>6170</v>
      </c>
      <c r="AF28">
        <v>4</v>
      </c>
    </row>
    <row r="29" spans="1:32">
      <c r="A29">
        <v>4026</v>
      </c>
      <c r="B29" t="str">
        <f>造表!$A$5</f>
        <v>441</v>
      </c>
      <c r="C29" t="str">
        <f>装表!A68</f>
        <v>6762</v>
      </c>
      <c r="D29" t="str">
        <f>材炼!$D$4</f>
        <v>[[3334,1]]</v>
      </c>
      <c r="E29" t="str">
        <f t="shared" si="10"/>
        <v>[[1733,1],[3234,2],[3434,2]]</v>
      </c>
      <c r="H29">
        <f>材炼!$F$4</f>
        <v>86400</v>
      </c>
      <c r="I29">
        <v>1</v>
      </c>
      <c r="J29">
        <v>5</v>
      </c>
      <c r="K29">
        <f>装值!G68</f>
        <v>5400</v>
      </c>
      <c r="L29">
        <f>装值!F68</f>
        <v>35</v>
      </c>
      <c r="M29" t="str">
        <f>装表!E68</f>
        <v>元素袍</v>
      </c>
      <c r="N29">
        <f t="shared" si="5"/>
        <v>620</v>
      </c>
      <c r="O29">
        <v>1</v>
      </c>
      <c r="P29">
        <v>0</v>
      </c>
      <c r="Q29">
        <v>0</v>
      </c>
      <c r="R29">
        <v>0</v>
      </c>
      <c r="S29">
        <v>0</v>
      </c>
      <c r="T29">
        <f>$AE$2*AF29</f>
        <v>2</v>
      </c>
      <c r="U29">
        <f>$AE$2*AF29</f>
        <v>2</v>
      </c>
      <c r="V29">
        <v>0</v>
      </c>
      <c r="W29">
        <v>0</v>
      </c>
      <c r="X29">
        <f>AG27*AH29</f>
        <v>0</v>
      </c>
      <c r="Y29">
        <v>0</v>
      </c>
      <c r="Z29">
        <v>0</v>
      </c>
      <c r="AA29">
        <f t="shared" ref="AA29" si="19">AE3*AF29</f>
        <v>0</v>
      </c>
      <c r="AB29">
        <f t="shared" si="3"/>
        <v>4</v>
      </c>
      <c r="AC29" s="47">
        <f>装值!D68</f>
        <v>10</v>
      </c>
      <c r="AD29">
        <f t="shared" si="0"/>
        <v>6170</v>
      </c>
      <c r="AF29">
        <v>2</v>
      </c>
    </row>
    <row r="30" spans="1:32">
      <c r="A30">
        <v>4027</v>
      </c>
      <c r="B30" t="str">
        <f>造表!$A$5</f>
        <v>441</v>
      </c>
      <c r="C30" t="str">
        <f>装表!A70</f>
        <v>6963</v>
      </c>
      <c r="D30" t="str">
        <f>材炼!$D$4</f>
        <v>[[3334,1]]</v>
      </c>
      <c r="E30" t="str">
        <f t="shared" si="10"/>
        <v>[[1733,1],[4033,4]]</v>
      </c>
      <c r="H30">
        <f>材炼!$F$4</f>
        <v>86400</v>
      </c>
      <c r="I30">
        <v>1</v>
      </c>
      <c r="J30">
        <v>5</v>
      </c>
      <c r="K30">
        <f>装值!G70</f>
        <v>5400</v>
      </c>
      <c r="L30">
        <f>装值!F70</f>
        <v>35</v>
      </c>
      <c r="M30" t="str">
        <f>装表!E70</f>
        <v>疾风手套</v>
      </c>
      <c r="N30">
        <f t="shared" si="5"/>
        <v>620</v>
      </c>
      <c r="O30">
        <v>1</v>
      </c>
      <c r="P30">
        <v>0</v>
      </c>
      <c r="Q30">
        <v>0</v>
      </c>
      <c r="R30">
        <v>0</v>
      </c>
      <c r="S30">
        <v>0</v>
      </c>
      <c r="T30">
        <v>0</v>
      </c>
      <c r="U30">
        <v>0</v>
      </c>
      <c r="V30">
        <v>0</v>
      </c>
      <c r="W30">
        <v>0</v>
      </c>
      <c r="X30">
        <f>AG28*AH30</f>
        <v>0</v>
      </c>
      <c r="Y30">
        <v>0</v>
      </c>
      <c r="Z30">
        <v>0</v>
      </c>
      <c r="AA30">
        <f>$AE$2*AF30</f>
        <v>4</v>
      </c>
      <c r="AB30">
        <f t="shared" si="3"/>
        <v>4</v>
      </c>
      <c r="AC30" s="47">
        <f>装值!D70</f>
        <v>10</v>
      </c>
      <c r="AD30">
        <f t="shared" si="0"/>
        <v>6170</v>
      </c>
      <c r="AF30">
        <v>4</v>
      </c>
    </row>
    <row r="31" spans="1:32">
      <c r="A31">
        <v>4028</v>
      </c>
      <c r="B31" t="str">
        <f>造表!$A$5</f>
        <v>441</v>
      </c>
      <c r="C31" t="str">
        <f>装表!A71</f>
        <v>7063</v>
      </c>
      <c r="D31" t="str">
        <f>材炼!$D$4</f>
        <v>[[3334,1]]</v>
      </c>
      <c r="E31" t="str">
        <f t="shared" si="10"/>
        <v>[[1733,1],[3234,2],[3434,2]]</v>
      </c>
      <c r="H31">
        <f>材炼!$F$4</f>
        <v>86400</v>
      </c>
      <c r="I31">
        <v>1</v>
      </c>
      <c r="J31">
        <v>5</v>
      </c>
      <c r="K31">
        <f>装值!G71</f>
        <v>5400</v>
      </c>
      <c r="L31">
        <f>装值!F71</f>
        <v>35</v>
      </c>
      <c r="M31" t="str">
        <f>装表!E71</f>
        <v>元素帽</v>
      </c>
      <c r="N31">
        <f t="shared" si="5"/>
        <v>620</v>
      </c>
      <c r="O31">
        <v>1</v>
      </c>
      <c r="P31">
        <v>0</v>
      </c>
      <c r="Q31">
        <v>0</v>
      </c>
      <c r="R31">
        <v>0</v>
      </c>
      <c r="S31">
        <v>0</v>
      </c>
      <c r="T31">
        <f>$AE$2*AF31</f>
        <v>2</v>
      </c>
      <c r="U31">
        <f>$AE$2*AF31</f>
        <v>2</v>
      </c>
      <c r="V31">
        <v>0</v>
      </c>
      <c r="W31">
        <v>0</v>
      </c>
      <c r="X31">
        <f>AG29*AH31</f>
        <v>0</v>
      </c>
      <c r="Y31">
        <v>0</v>
      </c>
      <c r="Z31">
        <v>0</v>
      </c>
      <c r="AA31">
        <v>0</v>
      </c>
      <c r="AB31">
        <f t="shared" si="3"/>
        <v>4</v>
      </c>
      <c r="AC31" s="47">
        <f>装值!D71</f>
        <v>10</v>
      </c>
      <c r="AD31">
        <f t="shared" si="0"/>
        <v>6170</v>
      </c>
      <c r="AF31">
        <v>2</v>
      </c>
    </row>
    <row r="32" spans="1:32">
      <c r="A32">
        <v>4029</v>
      </c>
      <c r="B32" t="str">
        <f>造表!$A$5</f>
        <v>441</v>
      </c>
      <c r="C32" t="str">
        <f>装表!A76</f>
        <v>7562</v>
      </c>
      <c r="D32" t="str">
        <f>材炼!$D$4</f>
        <v>[[3334,1]]</v>
      </c>
      <c r="E32" t="str">
        <f t="shared" si="10"/>
        <v>[[1733,1],[1015,1],[4033,4],[6662,2]]</v>
      </c>
      <c r="F32" t="str">
        <f>C28</f>
        <v>6662</v>
      </c>
      <c r="G32">
        <v>2</v>
      </c>
      <c r="H32">
        <f>材炼!$F$4</f>
        <v>86400</v>
      </c>
      <c r="I32">
        <v>1</v>
      </c>
      <c r="J32">
        <v>5</v>
      </c>
      <c r="K32">
        <f>装值!G76</f>
        <v>6300</v>
      </c>
      <c r="L32">
        <f>装值!F76</f>
        <v>30</v>
      </c>
      <c r="M32" t="str">
        <f>装表!E76</f>
        <v>勇者服</v>
      </c>
      <c r="N32">
        <f t="shared" si="5"/>
        <v>1160</v>
      </c>
      <c r="O32">
        <v>1</v>
      </c>
      <c r="P32">
        <v>0</v>
      </c>
      <c r="Q32">
        <v>0</v>
      </c>
      <c r="R32">
        <v>0</v>
      </c>
      <c r="S32">
        <v>0</v>
      </c>
      <c r="T32">
        <v>0</v>
      </c>
      <c r="U32">
        <v>0</v>
      </c>
      <c r="V32">
        <v>0</v>
      </c>
      <c r="W32">
        <v>0</v>
      </c>
      <c r="X32">
        <v>1</v>
      </c>
      <c r="Y32">
        <v>0</v>
      </c>
      <c r="Z32">
        <v>0</v>
      </c>
      <c r="AA32">
        <f t="shared" ref="AA32:AA38" si="20">$AE$2*AF32</f>
        <v>4</v>
      </c>
      <c r="AB32">
        <f t="shared" si="3"/>
        <v>5</v>
      </c>
      <c r="AC32" s="47">
        <f>装值!D76</f>
        <v>11</v>
      </c>
      <c r="AD32">
        <f t="shared" si="0"/>
        <v>11550</v>
      </c>
      <c r="AF32">
        <v>4</v>
      </c>
    </row>
    <row r="33" spans="1:32">
      <c r="A33">
        <v>4030</v>
      </c>
      <c r="B33" t="str">
        <f>造表!$A$5</f>
        <v>441</v>
      </c>
      <c r="C33" t="str">
        <f>装表!A77</f>
        <v>7662</v>
      </c>
      <c r="D33" t="str">
        <f>材炼!$D$4</f>
        <v>[[3334,1]]</v>
      </c>
      <c r="E33" t="str">
        <f t="shared" si="10"/>
        <v>[[1733,1],[3234,2],[3434,2],[1015,1],[6762,2]]</v>
      </c>
      <c r="F33" t="str">
        <f t="shared" ref="F33:F35" si="21">C29</f>
        <v>6762</v>
      </c>
      <c r="G33">
        <v>2</v>
      </c>
      <c r="H33">
        <f>材炼!$F$4</f>
        <v>86400</v>
      </c>
      <c r="I33">
        <v>1</v>
      </c>
      <c r="J33">
        <v>5</v>
      </c>
      <c r="K33">
        <f>装值!G77</f>
        <v>6300</v>
      </c>
      <c r="L33">
        <f>装值!F77</f>
        <v>30</v>
      </c>
      <c r="M33" t="str">
        <f>装表!E77</f>
        <v>勇者法袍</v>
      </c>
      <c r="N33">
        <f t="shared" si="5"/>
        <v>1160</v>
      </c>
      <c r="O33">
        <v>1</v>
      </c>
      <c r="P33">
        <v>0</v>
      </c>
      <c r="Q33">
        <v>0</v>
      </c>
      <c r="R33">
        <v>0</v>
      </c>
      <c r="S33">
        <v>0</v>
      </c>
      <c r="T33">
        <f>$AE$2*AF33</f>
        <v>2</v>
      </c>
      <c r="U33">
        <f>$AE$2*AF33</f>
        <v>2</v>
      </c>
      <c r="V33">
        <v>0</v>
      </c>
      <c r="W33">
        <v>0</v>
      </c>
      <c r="X33">
        <v>1</v>
      </c>
      <c r="Y33">
        <v>0</v>
      </c>
      <c r="Z33">
        <v>0</v>
      </c>
      <c r="AA33">
        <v>0</v>
      </c>
      <c r="AB33">
        <f t="shared" si="3"/>
        <v>5</v>
      </c>
      <c r="AC33" s="47">
        <f>装值!D77</f>
        <v>11</v>
      </c>
      <c r="AD33">
        <f t="shared" si="0"/>
        <v>11550</v>
      </c>
      <c r="AF33">
        <v>2</v>
      </c>
    </row>
    <row r="34" spans="1:32">
      <c r="A34">
        <v>4031</v>
      </c>
      <c r="B34" t="str">
        <f>造表!$A$5</f>
        <v>441</v>
      </c>
      <c r="C34" t="str">
        <f>装表!A79</f>
        <v>7863</v>
      </c>
      <c r="D34" t="str">
        <f>材炼!$D$4</f>
        <v>[[3334,1]]</v>
      </c>
      <c r="E34" t="str">
        <f t="shared" si="10"/>
        <v>[[1733,1],[1015,1],[4033,4],[6963,2]]</v>
      </c>
      <c r="F34" t="str">
        <f t="shared" si="21"/>
        <v>6963</v>
      </c>
      <c r="G34">
        <v>2</v>
      </c>
      <c r="H34">
        <f>材炼!$F$4</f>
        <v>86400</v>
      </c>
      <c r="I34">
        <v>1</v>
      </c>
      <c r="J34">
        <v>5</v>
      </c>
      <c r="K34">
        <f>装值!G79</f>
        <v>6300</v>
      </c>
      <c r="L34">
        <f>装值!F79</f>
        <v>30</v>
      </c>
      <c r="M34" t="str">
        <f>装表!E79</f>
        <v>勇者手套</v>
      </c>
      <c r="N34">
        <f t="shared" si="5"/>
        <v>1160</v>
      </c>
      <c r="O34">
        <v>1</v>
      </c>
      <c r="P34">
        <v>0</v>
      </c>
      <c r="Q34">
        <v>0</v>
      </c>
      <c r="R34">
        <v>0</v>
      </c>
      <c r="S34">
        <v>0</v>
      </c>
      <c r="T34">
        <v>0</v>
      </c>
      <c r="U34">
        <v>0</v>
      </c>
      <c r="V34">
        <v>0</v>
      </c>
      <c r="W34">
        <v>0</v>
      </c>
      <c r="X34">
        <v>1</v>
      </c>
      <c r="Y34">
        <v>0</v>
      </c>
      <c r="Z34">
        <v>0</v>
      </c>
      <c r="AA34">
        <f t="shared" si="20"/>
        <v>4</v>
      </c>
      <c r="AB34">
        <f t="shared" si="3"/>
        <v>5</v>
      </c>
      <c r="AC34" s="47">
        <f>装值!D79</f>
        <v>11</v>
      </c>
      <c r="AD34">
        <f t="shared" si="0"/>
        <v>11550</v>
      </c>
      <c r="AF34">
        <v>4</v>
      </c>
    </row>
    <row r="35" spans="1:32">
      <c r="A35">
        <v>4032</v>
      </c>
      <c r="B35" t="str">
        <f>造表!$A$5</f>
        <v>441</v>
      </c>
      <c r="C35" t="str">
        <f>装表!A80</f>
        <v>7963</v>
      </c>
      <c r="D35" t="str">
        <f>材炼!$D$4</f>
        <v>[[3334,1]]</v>
      </c>
      <c r="E35" t="str">
        <f t="shared" si="10"/>
        <v>[[1733,1],[3234,2],[3434,2],[1015,1],[7063,2]]</v>
      </c>
      <c r="F35" t="str">
        <f t="shared" si="21"/>
        <v>7063</v>
      </c>
      <c r="G35">
        <v>2</v>
      </c>
      <c r="H35">
        <f>材炼!$F$4</f>
        <v>86400</v>
      </c>
      <c r="I35">
        <v>1</v>
      </c>
      <c r="J35">
        <v>5</v>
      </c>
      <c r="K35">
        <f>装值!G80</f>
        <v>6300</v>
      </c>
      <c r="L35">
        <f>装值!F80</f>
        <v>30</v>
      </c>
      <c r="M35" t="str">
        <f>装表!E80</f>
        <v>勇者帽</v>
      </c>
      <c r="N35">
        <f t="shared" si="5"/>
        <v>1160</v>
      </c>
      <c r="O35">
        <v>1</v>
      </c>
      <c r="P35">
        <v>0</v>
      </c>
      <c r="Q35">
        <v>0</v>
      </c>
      <c r="R35">
        <v>0</v>
      </c>
      <c r="S35">
        <v>0</v>
      </c>
      <c r="T35">
        <f>$AE$2*AF35</f>
        <v>2</v>
      </c>
      <c r="U35">
        <f>$AE$2*AF35</f>
        <v>2</v>
      </c>
      <c r="V35">
        <v>0</v>
      </c>
      <c r="W35">
        <v>0</v>
      </c>
      <c r="X35">
        <v>1</v>
      </c>
      <c r="Y35">
        <v>0</v>
      </c>
      <c r="Z35">
        <v>0</v>
      </c>
      <c r="AA35">
        <v>0</v>
      </c>
      <c r="AB35">
        <f t="shared" si="3"/>
        <v>5</v>
      </c>
      <c r="AC35" s="47">
        <f>装值!D80</f>
        <v>11</v>
      </c>
      <c r="AD35">
        <f t="shared" si="0"/>
        <v>11550</v>
      </c>
      <c r="AF35">
        <v>2</v>
      </c>
    </row>
    <row r="36" spans="1:32">
      <c r="A36">
        <v>4033</v>
      </c>
      <c r="B36" t="str">
        <f>造表!$A$5</f>
        <v>441</v>
      </c>
      <c r="C36" t="str">
        <f>装表!A85</f>
        <v>8462</v>
      </c>
      <c r="D36" t="str">
        <f>材炼!$D$4</f>
        <v>[[3334,1]]</v>
      </c>
      <c r="E36" t="str">
        <f t="shared" si="10"/>
        <v>[[1733,1],[1015,1],[4033,4],[7562,2]]</v>
      </c>
      <c r="F36" t="str">
        <f>C32</f>
        <v>7562</v>
      </c>
      <c r="G36">
        <v>2</v>
      </c>
      <c r="H36">
        <f>材炼!$F$4</f>
        <v>86400</v>
      </c>
      <c r="I36">
        <v>1</v>
      </c>
      <c r="J36">
        <v>5</v>
      </c>
      <c r="K36">
        <f>装值!G85</f>
        <v>7200</v>
      </c>
      <c r="L36">
        <f>装值!F85</f>
        <v>25</v>
      </c>
      <c r="M36" t="str">
        <f>装表!E85</f>
        <v>查堤拉之服</v>
      </c>
      <c r="N36">
        <f t="shared" si="5"/>
        <v>1730</v>
      </c>
      <c r="O36">
        <v>1</v>
      </c>
      <c r="P36">
        <v>0</v>
      </c>
      <c r="Q36">
        <v>0</v>
      </c>
      <c r="R36">
        <v>0</v>
      </c>
      <c r="S36">
        <v>0</v>
      </c>
      <c r="T36">
        <v>0</v>
      </c>
      <c r="U36">
        <v>0</v>
      </c>
      <c r="V36">
        <v>0</v>
      </c>
      <c r="W36">
        <v>0</v>
      </c>
      <c r="X36">
        <v>1</v>
      </c>
      <c r="Y36">
        <v>0</v>
      </c>
      <c r="Z36">
        <v>0</v>
      </c>
      <c r="AA36">
        <f t="shared" si="20"/>
        <v>4</v>
      </c>
      <c r="AB36">
        <f t="shared" si="3"/>
        <v>5</v>
      </c>
      <c r="AC36" s="47">
        <f>装值!D85</f>
        <v>12</v>
      </c>
      <c r="AD36">
        <f t="shared" si="0"/>
        <v>17280</v>
      </c>
      <c r="AF36">
        <v>4</v>
      </c>
    </row>
    <row r="37" spans="1:32">
      <c r="A37">
        <v>4034</v>
      </c>
      <c r="B37" t="str">
        <f>造表!$A$5</f>
        <v>441</v>
      </c>
      <c r="C37" t="str">
        <f>装表!A86</f>
        <v>8562</v>
      </c>
      <c r="D37" t="str">
        <f>材炼!$D$4</f>
        <v>[[3334,1]]</v>
      </c>
      <c r="E37" t="str">
        <f t="shared" si="10"/>
        <v>[[1733,1],[3234,2],[3434,2],[1015,1],[7662,2]]</v>
      </c>
      <c r="F37" t="str">
        <f t="shared" ref="F37:F39" si="22">C33</f>
        <v>7662</v>
      </c>
      <c r="G37">
        <v>2</v>
      </c>
      <c r="H37">
        <f>材炼!$F$4</f>
        <v>86400</v>
      </c>
      <c r="I37">
        <v>1</v>
      </c>
      <c r="J37">
        <v>5</v>
      </c>
      <c r="K37">
        <f>装值!G86</f>
        <v>7200</v>
      </c>
      <c r="L37">
        <f>装值!F86</f>
        <v>25</v>
      </c>
      <c r="M37" t="str">
        <f>装表!E86</f>
        <v>辛帕托雷之袍</v>
      </c>
      <c r="N37">
        <f t="shared" si="5"/>
        <v>1730</v>
      </c>
      <c r="O37">
        <v>1</v>
      </c>
      <c r="P37">
        <v>0</v>
      </c>
      <c r="Q37">
        <v>0</v>
      </c>
      <c r="R37">
        <v>0</v>
      </c>
      <c r="S37">
        <v>0</v>
      </c>
      <c r="T37">
        <f>$AE$2*AF37</f>
        <v>2</v>
      </c>
      <c r="U37">
        <f>$AE$2*AF37</f>
        <v>2</v>
      </c>
      <c r="V37">
        <v>0</v>
      </c>
      <c r="W37">
        <v>0</v>
      </c>
      <c r="X37">
        <v>1</v>
      </c>
      <c r="Y37">
        <v>0</v>
      </c>
      <c r="Z37">
        <v>0</v>
      </c>
      <c r="AA37">
        <v>0</v>
      </c>
      <c r="AB37">
        <f t="shared" si="3"/>
        <v>5</v>
      </c>
      <c r="AC37" s="47">
        <f>装值!D86</f>
        <v>12</v>
      </c>
      <c r="AD37">
        <f t="shared" si="0"/>
        <v>17280</v>
      </c>
      <c r="AF37">
        <v>2</v>
      </c>
    </row>
    <row r="38" spans="1:32">
      <c r="A38">
        <v>4035</v>
      </c>
      <c r="B38" t="str">
        <f>造表!$A$5</f>
        <v>441</v>
      </c>
      <c r="C38" t="str">
        <f>装表!A88</f>
        <v>8763</v>
      </c>
      <c r="D38" t="str">
        <f>材炼!$D$4</f>
        <v>[[3334,1]]</v>
      </c>
      <c r="E38" t="str">
        <f t="shared" si="10"/>
        <v>[[1733,1],[1015,1],[4033,4],[7863,2]]</v>
      </c>
      <c r="F38" t="str">
        <f t="shared" si="22"/>
        <v>7863</v>
      </c>
      <c r="G38">
        <v>2</v>
      </c>
      <c r="H38">
        <f>材炼!$F$4</f>
        <v>86400</v>
      </c>
      <c r="I38">
        <v>1</v>
      </c>
      <c r="J38">
        <v>5</v>
      </c>
      <c r="K38">
        <f>装值!G88</f>
        <v>7200</v>
      </c>
      <c r="L38">
        <f>装值!F88</f>
        <v>25</v>
      </c>
      <c r="M38" t="str">
        <f>装表!E88</f>
        <v>普罗休斯手套</v>
      </c>
      <c r="N38">
        <f t="shared" si="5"/>
        <v>1730</v>
      </c>
      <c r="O38">
        <v>1</v>
      </c>
      <c r="P38">
        <v>0</v>
      </c>
      <c r="Q38">
        <v>0</v>
      </c>
      <c r="R38">
        <v>0</v>
      </c>
      <c r="S38">
        <v>0</v>
      </c>
      <c r="T38">
        <v>0</v>
      </c>
      <c r="U38">
        <v>0</v>
      </c>
      <c r="V38">
        <v>0</v>
      </c>
      <c r="W38">
        <v>0</v>
      </c>
      <c r="X38">
        <v>1</v>
      </c>
      <c r="Y38">
        <v>0</v>
      </c>
      <c r="Z38">
        <v>0</v>
      </c>
      <c r="AA38">
        <f t="shared" si="20"/>
        <v>4</v>
      </c>
      <c r="AB38">
        <f t="shared" si="3"/>
        <v>5</v>
      </c>
      <c r="AC38" s="47">
        <f>装值!D88</f>
        <v>12</v>
      </c>
      <c r="AD38">
        <f t="shared" si="0"/>
        <v>17280</v>
      </c>
      <c r="AF38">
        <v>4</v>
      </c>
    </row>
    <row r="39" spans="1:32">
      <c r="A39">
        <v>4036</v>
      </c>
      <c r="B39" t="str">
        <f>造表!$A$5</f>
        <v>441</v>
      </c>
      <c r="C39" t="str">
        <f>装表!A89</f>
        <v>8863</v>
      </c>
      <c r="D39" t="str">
        <f>材炼!$D$4</f>
        <v>[[3334,1]]</v>
      </c>
      <c r="E39" t="str">
        <f t="shared" si="10"/>
        <v>[[1733,1],[3234,2],[3434,2],[1015,1],[7963,2]]</v>
      </c>
      <c r="F39" t="str">
        <f t="shared" si="22"/>
        <v>7963</v>
      </c>
      <c r="G39">
        <v>2</v>
      </c>
      <c r="H39">
        <f>材炼!$F$4</f>
        <v>86400</v>
      </c>
      <c r="I39">
        <v>1</v>
      </c>
      <c r="J39">
        <v>5</v>
      </c>
      <c r="K39">
        <f>装值!G89</f>
        <v>7200</v>
      </c>
      <c r="L39">
        <f>装值!F89</f>
        <v>25</v>
      </c>
      <c r="M39" t="str">
        <f>装表!E89</f>
        <v>奥美拉之帽</v>
      </c>
      <c r="N39">
        <f t="shared" si="5"/>
        <v>1730</v>
      </c>
      <c r="O39">
        <v>1</v>
      </c>
      <c r="P39">
        <v>0</v>
      </c>
      <c r="Q39">
        <v>0</v>
      </c>
      <c r="R39">
        <v>0</v>
      </c>
      <c r="S39">
        <v>0</v>
      </c>
      <c r="T39">
        <f>$AE$2*AF39</f>
        <v>2</v>
      </c>
      <c r="U39">
        <f>$AE$2*AF39</f>
        <v>2</v>
      </c>
      <c r="V39">
        <v>0</v>
      </c>
      <c r="W39">
        <v>0</v>
      </c>
      <c r="X39">
        <v>1</v>
      </c>
      <c r="Y39">
        <v>0</v>
      </c>
      <c r="Z39">
        <v>0</v>
      </c>
      <c r="AA39">
        <v>0</v>
      </c>
      <c r="AB39">
        <f t="shared" si="3"/>
        <v>5</v>
      </c>
      <c r="AC39" s="47">
        <f>装值!D89</f>
        <v>12</v>
      </c>
      <c r="AD39">
        <f t="shared" si="0"/>
        <v>17280</v>
      </c>
      <c r="AF39">
        <v>2</v>
      </c>
    </row>
    <row r="40" spans="1:32">
      <c r="A40">
        <v>4037</v>
      </c>
      <c r="B40" t="str">
        <f>造表!$A$5</f>
        <v>441</v>
      </c>
      <c r="C40" t="str">
        <f>装表!A108</f>
        <v>10762</v>
      </c>
      <c r="D40" t="str">
        <f>材炼!$D$4</f>
        <v>[[3334,1]]</v>
      </c>
      <c r="E40" t="str">
        <f t="shared" si="10"/>
        <v>[[1733,1],[1534,1],[1634,1]]</v>
      </c>
      <c r="H40">
        <f>材炼!$F$4</f>
        <v>86400</v>
      </c>
      <c r="I40">
        <v>1</v>
      </c>
      <c r="J40">
        <v>5</v>
      </c>
      <c r="K40">
        <f>装值!G108</f>
        <v>30</v>
      </c>
      <c r="L40">
        <f>装值!F108</f>
        <v>75</v>
      </c>
      <c r="M40" t="str">
        <f>装表!E108</f>
        <v>学徒服</v>
      </c>
      <c r="N40">
        <f t="shared" si="2"/>
        <v>1</v>
      </c>
      <c r="O40">
        <v>1</v>
      </c>
      <c r="P40">
        <f>$AE$2*AF40</f>
        <v>1</v>
      </c>
      <c r="Q40">
        <f>$AE$2*AF40</f>
        <v>1</v>
      </c>
      <c r="R40">
        <v>0</v>
      </c>
      <c r="S40">
        <v>0</v>
      </c>
      <c r="T40">
        <v>0</v>
      </c>
      <c r="U40">
        <v>0</v>
      </c>
      <c r="V40">
        <v>0</v>
      </c>
      <c r="W40">
        <v>0</v>
      </c>
      <c r="X40">
        <f>AG38*AH40</f>
        <v>0</v>
      </c>
      <c r="Y40">
        <v>0</v>
      </c>
      <c r="Z40">
        <v>0</v>
      </c>
      <c r="AA40">
        <v>0</v>
      </c>
      <c r="AB40">
        <f t="shared" si="3"/>
        <v>2</v>
      </c>
      <c r="AC40">
        <f>装值!D108</f>
        <v>2</v>
      </c>
      <c r="AD40">
        <v>10</v>
      </c>
      <c r="AF40">
        <v>1</v>
      </c>
    </row>
  </sheetData>
  <phoneticPr fontId="1" type="noConversion"/>
  <pageMargins left="0.7" right="0.7" top="0.75" bottom="0.75" header="0.3" footer="0.3"/>
  <pageSetup paperSize="9" orientation="portrait" r:id="rId1"/>
  <ignoredErrors>
    <ignoredError sqref="AC26" formula="1"/>
  </ignoredErrors>
  <legacyDrawing r:id="rId2"/>
</worksheet>
</file>

<file path=xl/worksheets/sheet12.xml><?xml version="1.0" encoding="utf-8"?>
<worksheet xmlns="http://schemas.openxmlformats.org/spreadsheetml/2006/main" xmlns:r="http://schemas.openxmlformats.org/officeDocument/2006/relationships">
  <sheetPr>
    <tabColor theme="3" tint="-0.499984740745262"/>
  </sheetPr>
  <dimension ref="A1:AF51"/>
  <sheetViews>
    <sheetView zoomScale="90" zoomScaleNormal="90" workbookViewId="0">
      <pane ySplit="1" topLeftCell="A31" activePane="bottomLeft" state="frozen"/>
      <selection pane="bottomLeft" activeCell="A4" sqref="A4:A51"/>
    </sheetView>
  </sheetViews>
  <sheetFormatPr defaultRowHeight="13.5"/>
  <cols>
    <col min="1" max="1" width="6.5" customWidth="1"/>
    <col min="2" max="2" width="4.5" customWidth="1"/>
    <col min="3" max="3" width="5.125" customWidth="1"/>
    <col min="4" max="4" width="7.75" customWidth="1"/>
    <col min="5" max="5" width="50.125" customWidth="1"/>
    <col min="6" max="6" width="6.375" customWidth="1"/>
    <col min="7" max="7" width="3.5" customWidth="1"/>
    <col min="8" max="8" width="6.875" customWidth="1"/>
    <col min="10" max="10" width="5.375" customWidth="1"/>
    <col min="11" max="11" width="5.5" customWidth="1"/>
    <col min="12" max="12" width="3.875" customWidth="1"/>
    <col min="13" max="13" width="8.75" customWidth="1"/>
    <col min="14" max="14" width="5.75" customWidth="1"/>
    <col min="15" max="15" width="4.375" customWidth="1"/>
    <col min="16" max="16" width="4.625" customWidth="1"/>
    <col min="17" max="17" width="4.25" customWidth="1"/>
    <col min="18" max="18" width="4.375" customWidth="1"/>
    <col min="19" max="19" width="4.25" customWidth="1"/>
    <col min="20" max="20" width="2.25" customWidth="1"/>
    <col min="21" max="21" width="2.375" customWidth="1"/>
    <col min="22" max="22" width="1.75" customWidth="1"/>
    <col min="23" max="23" width="2.125" customWidth="1"/>
    <col min="24" max="24" width="2.25" customWidth="1"/>
    <col min="25" max="26" width="2" customWidth="1"/>
    <col min="27" max="27" width="4.375" customWidth="1"/>
    <col min="28" max="28" width="7.5" customWidth="1"/>
    <col min="30" max="30" width="5.5" customWidth="1"/>
    <col min="31" max="31" width="14.125" customWidth="1"/>
  </cols>
  <sheetData>
    <row r="1" spans="1:32">
      <c r="A1" s="6" t="s">
        <v>0</v>
      </c>
      <c r="B1" s="14" t="s">
        <v>216</v>
      </c>
      <c r="C1" s="6" t="s">
        <v>21</v>
      </c>
      <c r="D1" s="14" t="s">
        <v>217</v>
      </c>
      <c r="E1" s="14" t="s">
        <v>220</v>
      </c>
      <c r="F1" s="14" t="s">
        <v>426</v>
      </c>
      <c r="G1" s="14" t="s">
        <v>427</v>
      </c>
      <c r="H1" s="14" t="s">
        <v>224</v>
      </c>
      <c r="I1" s="14" t="s">
        <v>223</v>
      </c>
      <c r="J1" s="14" t="s">
        <v>222</v>
      </c>
      <c r="K1" s="14" t="s">
        <v>225</v>
      </c>
      <c r="L1" s="14" t="s">
        <v>221</v>
      </c>
      <c r="M1" s="14" t="s">
        <v>218</v>
      </c>
      <c r="N1" s="14" t="s">
        <v>219</v>
      </c>
      <c r="O1" s="23" t="str">
        <f>材表!C28</f>
        <v>铁钉</v>
      </c>
      <c r="P1" s="44" t="str">
        <f>材表!C26</f>
        <v>铁锭</v>
      </c>
      <c r="Q1" s="23" t="str">
        <f>材表!C42</f>
        <v>钢锭</v>
      </c>
      <c r="R1" s="23" t="str">
        <f>材表!C43</f>
        <v>银锭</v>
      </c>
      <c r="S1" s="23" t="str">
        <f>材表!C3</f>
        <v>石头</v>
      </c>
      <c r="T1" t="s">
        <v>448</v>
      </c>
      <c r="U1" t="s">
        <v>448</v>
      </c>
      <c r="V1" t="s">
        <v>448</v>
      </c>
      <c r="W1" t="s">
        <v>448</v>
      </c>
      <c r="X1" t="s">
        <v>448</v>
      </c>
      <c r="Y1" t="s">
        <v>448</v>
      </c>
      <c r="Z1" t="s">
        <v>448</v>
      </c>
      <c r="AA1" s="45" t="str">
        <f>物表!D11</f>
        <v>强化石</v>
      </c>
      <c r="AB1" t="str">
        <f>材炼!AA1</f>
        <v>材料总数</v>
      </c>
      <c r="AC1" t="str">
        <f>材炼!AB1</f>
        <v>基础价值</v>
      </c>
      <c r="AD1" t="str">
        <f>材炼!AC1</f>
        <v>贩售价格</v>
      </c>
      <c r="AE1" t="str">
        <f>材炼!AD1</f>
        <v>数量调整</v>
      </c>
      <c r="AF1" t="s">
        <v>1159</v>
      </c>
    </row>
    <row r="2" spans="1:32">
      <c r="O2" t="str">
        <f>材表!A28</f>
        <v>2732</v>
      </c>
      <c r="P2" t="str">
        <f>材表!A26</f>
        <v>2532</v>
      </c>
      <c r="Q2" t="str">
        <f>材表!A42</f>
        <v>4132</v>
      </c>
      <c r="R2" t="str">
        <f>材表!A43</f>
        <v>4232</v>
      </c>
      <c r="S2" t="str">
        <f>材表!A3</f>
        <v>232</v>
      </c>
      <c r="AA2" t="str">
        <f>物表!A11</f>
        <v>1015</v>
      </c>
      <c r="AC2" s="8"/>
      <c r="AE2">
        <v>1</v>
      </c>
      <c r="AF2">
        <v>0.1</v>
      </c>
    </row>
    <row r="4" spans="1:32">
      <c r="A4">
        <v>6001</v>
      </c>
      <c r="B4" t="str">
        <f>造表!$A$7</f>
        <v>641</v>
      </c>
      <c r="C4" t="str">
        <f>装表!A6</f>
        <v>561</v>
      </c>
      <c r="D4" t="str">
        <f>材炼!$D$4</f>
        <v>[[3334,1]]</v>
      </c>
      <c r="E4" t="str">
        <f>CONCATENATE("[",IF(O4=0,"","["&amp;$O$2&amp;","&amp;ROUND(O4,0)&amp;"]"),IF(P4=0,"",","&amp;"["&amp;$P$2&amp;","&amp;ROUND(P4,0)&amp;"]"),IF(Q4=0,"",","&amp;"["&amp;$Q$2&amp;","&amp;ROUND(Q4,0)&amp;"]"),IF(R4=0,"",","&amp;"["&amp;$R$2&amp;","&amp;ROUND(R4,0)&amp;"]"),IF(S4=0,"",","&amp;"["&amp;$S$2&amp;","&amp;ROUND(S4,0)&amp;"]"),IF(T4=0,"",","&amp;"["&amp;$T$2&amp;","&amp;ROUND(T4,0)&amp;"]"),IF(U4=0,"",","&amp;"["&amp;$U$2&amp;","&amp;ROUND(U4,0)&amp;"]"),IF(V4=0,"",","&amp;"["&amp;$X$2&amp;","&amp;ROUND(V4,0)&amp;"]"),IF(W4=0,"",","&amp;"["&amp;$W$2&amp;","&amp;ROUND(W4,0)&amp;"]"),IF(X4=0,"",","&amp;"["&amp;X2&amp;","&amp;ROUND(X4,0)&amp;"]"),IF(Y4=0,"",","&amp;"["&amp;$Y$2&amp;","&amp;ROUND(Y4,0)&amp;"]"),IF(Z4=0,"",","&amp;"["&amp;$Z$2&amp;","&amp;ROUND(Z4,0)&amp;"]"),IF(AA4=0,"",","&amp;"["&amp;$AA$2&amp;","&amp;ROUND(AA4,0)&amp;"]"),,IF(G4=0,"",","&amp;"["&amp;F4&amp;","&amp;ROUND(G4,0)&amp;"]"),"]")</f>
        <v>[[2732,1],[232,4]]</v>
      </c>
      <c r="F4" s="8">
        <v>0</v>
      </c>
      <c r="G4">
        <v>0</v>
      </c>
      <c r="H4">
        <f>材炼!$F$4</f>
        <v>86400</v>
      </c>
      <c r="I4" s="8">
        <v>1</v>
      </c>
      <c r="J4" s="8">
        <v>5</v>
      </c>
      <c r="K4">
        <f>装值!G6</f>
        <v>300</v>
      </c>
      <c r="L4">
        <f>装值!F6</f>
        <v>70</v>
      </c>
      <c r="M4" t="str">
        <f>装表!E6</f>
        <v>石质剑</v>
      </c>
      <c r="N4">
        <f>AD4*$AF$2</f>
        <v>5</v>
      </c>
      <c r="O4" s="8">
        <v>1</v>
      </c>
      <c r="P4">
        <v>0</v>
      </c>
      <c r="Q4">
        <v>0</v>
      </c>
      <c r="R4">
        <v>0</v>
      </c>
      <c r="S4">
        <f>$AE$2*AF4</f>
        <v>4</v>
      </c>
      <c r="AB4">
        <f>P4+Q4+R4+S4+T4+U4+V4+X4+W4++Y4+Z4+AA4</f>
        <v>4</v>
      </c>
      <c r="AC4">
        <f>装值!D6</f>
        <v>3</v>
      </c>
      <c r="AD4">
        <f>ROUND(AB4*AC4*K4/L4,-1)</f>
        <v>50</v>
      </c>
      <c r="AF4">
        <v>4</v>
      </c>
    </row>
    <row r="5" spans="1:32">
      <c r="A5">
        <v>6002</v>
      </c>
      <c r="B5" t="str">
        <f>造表!$A$7</f>
        <v>641</v>
      </c>
      <c r="C5" t="str">
        <f>装表!A7</f>
        <v>661</v>
      </c>
      <c r="D5" t="str">
        <f>材炼!$D$4</f>
        <v>[[3334,1]]</v>
      </c>
      <c r="E5" t="str">
        <f t="shared" ref="E5:E51" si="0">CONCATENATE("[",IF(O5=0,"","["&amp;$O$2&amp;","&amp;ROUND(O5,0)&amp;"]"),IF(P5=0,"",","&amp;"["&amp;$P$2&amp;","&amp;ROUND(P5,0)&amp;"]"),IF(Q5=0,"",","&amp;"["&amp;$Q$2&amp;","&amp;ROUND(Q5,0)&amp;"]"),IF(R5=0,"",","&amp;"["&amp;$R$2&amp;","&amp;ROUND(R5,0)&amp;"]"),IF(S5=0,"",","&amp;"["&amp;$S$2&amp;","&amp;ROUND(S5,0)&amp;"]"),IF(T5=0,"",","&amp;"["&amp;$T$2&amp;","&amp;ROUND(T5,0)&amp;"]"),IF(U5=0,"",","&amp;"["&amp;$U$2&amp;","&amp;ROUND(U5,0)&amp;"]"),IF(V5=0,"",","&amp;"["&amp;$X$2&amp;","&amp;ROUND(V5,0)&amp;"]"),IF(W5=0,"",","&amp;"["&amp;$W$2&amp;","&amp;ROUND(W5,0)&amp;"]"),IF(X5=0,"",","&amp;"["&amp;X3&amp;","&amp;ROUND(X5,0)&amp;"]"),IF(Y5=0,"",","&amp;"["&amp;$Y$2&amp;","&amp;ROUND(Y5,0)&amp;"]"),IF(Z5=0,"",","&amp;"["&amp;$Z$2&amp;","&amp;ROUND(Z5,0)&amp;"]"),IF(AA5=0,"",","&amp;"["&amp;$AA$2&amp;","&amp;ROUND(AA5,0)&amp;"]"),,IF(G5=0,"",","&amp;"["&amp;F5&amp;","&amp;ROUND(G5,0)&amp;"]"),"]")</f>
        <v>[[2732,1],[232,4]]</v>
      </c>
      <c r="F5" s="8">
        <v>0</v>
      </c>
      <c r="G5">
        <v>0</v>
      </c>
      <c r="H5">
        <f>材炼!$F$4</f>
        <v>86400</v>
      </c>
      <c r="I5" s="8">
        <v>1</v>
      </c>
      <c r="J5" s="8">
        <v>5</v>
      </c>
      <c r="K5">
        <f>装值!G7</f>
        <v>300</v>
      </c>
      <c r="L5">
        <f>装值!F7</f>
        <v>70</v>
      </c>
      <c r="M5" t="str">
        <f>装表!E7</f>
        <v>石弓</v>
      </c>
      <c r="N5">
        <f t="shared" ref="N5:N16" si="1">AD5*$AF$2</f>
        <v>5</v>
      </c>
      <c r="O5" s="8">
        <v>1</v>
      </c>
      <c r="P5">
        <v>0</v>
      </c>
      <c r="Q5">
        <v>0</v>
      </c>
      <c r="R5">
        <v>0</v>
      </c>
      <c r="S5">
        <f t="shared" ref="S5:S7" si="2">$AE$2*AF5</f>
        <v>4</v>
      </c>
      <c r="AB5">
        <f t="shared" ref="AB5:AB51" si="3">P5+Q5+R5+S5+T5+U5+V5+X5+W5++Y5+Z5+AA5</f>
        <v>4</v>
      </c>
      <c r="AC5">
        <f>装值!D7</f>
        <v>3</v>
      </c>
      <c r="AD5">
        <f t="shared" ref="AD5:AD51" si="4">ROUND(AB5*AC5*K5/L5,-1)</f>
        <v>50</v>
      </c>
      <c r="AF5">
        <v>4</v>
      </c>
    </row>
    <row r="6" spans="1:32">
      <c r="A6">
        <v>6003</v>
      </c>
      <c r="B6" t="str">
        <f>造表!$A$7</f>
        <v>641</v>
      </c>
      <c r="C6" t="str">
        <f>装表!A8</f>
        <v>761</v>
      </c>
      <c r="D6" t="str">
        <f>材炼!$D$4</f>
        <v>[[3334,1]]</v>
      </c>
      <c r="E6" t="str">
        <f t="shared" si="0"/>
        <v>[[2732,1],[232,4]]</v>
      </c>
      <c r="F6" s="8">
        <v>0</v>
      </c>
      <c r="G6">
        <v>0</v>
      </c>
      <c r="H6">
        <f>材炼!$F$4</f>
        <v>86400</v>
      </c>
      <c r="I6" s="8">
        <v>1</v>
      </c>
      <c r="J6" s="8">
        <v>5</v>
      </c>
      <c r="K6">
        <f>装值!G8</f>
        <v>300</v>
      </c>
      <c r="L6">
        <f>装值!F8</f>
        <v>70</v>
      </c>
      <c r="M6" t="str">
        <f>装表!E8</f>
        <v>石杖</v>
      </c>
      <c r="N6">
        <f t="shared" si="1"/>
        <v>5</v>
      </c>
      <c r="O6" s="8">
        <v>1</v>
      </c>
      <c r="P6">
        <v>0</v>
      </c>
      <c r="Q6">
        <v>0</v>
      </c>
      <c r="R6">
        <v>0</v>
      </c>
      <c r="S6">
        <f t="shared" si="2"/>
        <v>4</v>
      </c>
      <c r="AB6">
        <f t="shared" si="3"/>
        <v>4</v>
      </c>
      <c r="AC6">
        <f>装值!D8</f>
        <v>3</v>
      </c>
      <c r="AD6">
        <f t="shared" si="4"/>
        <v>50</v>
      </c>
      <c r="AF6">
        <v>4</v>
      </c>
    </row>
    <row r="7" spans="1:32">
      <c r="A7">
        <v>6004</v>
      </c>
      <c r="B7" t="str">
        <f>造表!$A$7</f>
        <v>641</v>
      </c>
      <c r="C7" t="str">
        <f>装表!A9</f>
        <v>862</v>
      </c>
      <c r="D7" t="str">
        <f>材炼!$D$4</f>
        <v>[[3334,1]]</v>
      </c>
      <c r="E7" t="str">
        <f t="shared" si="0"/>
        <v>[[2732,1],[232,4]]</v>
      </c>
      <c r="F7" s="8">
        <v>0</v>
      </c>
      <c r="G7">
        <v>0</v>
      </c>
      <c r="H7">
        <f>材炼!$F$4</f>
        <v>86400</v>
      </c>
      <c r="I7" s="8">
        <v>1</v>
      </c>
      <c r="J7" s="8">
        <v>5</v>
      </c>
      <c r="K7">
        <f>装值!G9</f>
        <v>300</v>
      </c>
      <c r="L7">
        <f>装值!F9</f>
        <v>70</v>
      </c>
      <c r="M7" t="str">
        <f>装表!E9</f>
        <v>轻甲</v>
      </c>
      <c r="N7">
        <f t="shared" si="1"/>
        <v>5</v>
      </c>
      <c r="O7" s="8">
        <v>1</v>
      </c>
      <c r="P7">
        <v>0</v>
      </c>
      <c r="Q7">
        <v>0</v>
      </c>
      <c r="R7">
        <v>0</v>
      </c>
      <c r="S7">
        <f t="shared" si="2"/>
        <v>4</v>
      </c>
      <c r="AB7">
        <f t="shared" si="3"/>
        <v>4</v>
      </c>
      <c r="AC7">
        <f>装值!D9</f>
        <v>3</v>
      </c>
      <c r="AD7">
        <f t="shared" si="4"/>
        <v>50</v>
      </c>
      <c r="AF7">
        <v>4</v>
      </c>
    </row>
    <row r="8" spans="1:32">
      <c r="A8">
        <v>6005</v>
      </c>
      <c r="B8" t="str">
        <f>造表!$A$7</f>
        <v>641</v>
      </c>
      <c r="C8" t="str">
        <f>装表!A12</f>
        <v>1161</v>
      </c>
      <c r="D8" t="str">
        <f>材炼!$D$4</f>
        <v>[[3334,1]]</v>
      </c>
      <c r="E8" t="str">
        <f t="shared" si="0"/>
        <v>[[2732,1],[2532,4]]</v>
      </c>
      <c r="F8" s="8">
        <v>0</v>
      </c>
      <c r="G8">
        <v>0</v>
      </c>
      <c r="H8">
        <f>材炼!$F$4</f>
        <v>86400</v>
      </c>
      <c r="I8" s="8">
        <v>1</v>
      </c>
      <c r="J8" s="8">
        <v>5</v>
      </c>
      <c r="K8">
        <f>装值!G12</f>
        <v>600</v>
      </c>
      <c r="L8">
        <f>装值!F12</f>
        <v>65</v>
      </c>
      <c r="M8" t="str">
        <f>装表!E12</f>
        <v>铁剑</v>
      </c>
      <c r="N8">
        <f t="shared" si="1"/>
        <v>15</v>
      </c>
      <c r="O8" s="8">
        <v>1</v>
      </c>
      <c r="P8">
        <f t="shared" ref="P8:P16" si="5">$AE$2*AF8</f>
        <v>4</v>
      </c>
      <c r="Q8">
        <v>0</v>
      </c>
      <c r="R8">
        <v>0</v>
      </c>
      <c r="S8">
        <v>0</v>
      </c>
      <c r="AB8">
        <f t="shared" si="3"/>
        <v>4</v>
      </c>
      <c r="AC8">
        <f>装值!D12</f>
        <v>4</v>
      </c>
      <c r="AD8">
        <f t="shared" si="4"/>
        <v>150</v>
      </c>
      <c r="AF8">
        <v>4</v>
      </c>
    </row>
    <row r="9" spans="1:32">
      <c r="A9">
        <v>6006</v>
      </c>
      <c r="B9" t="str">
        <f>造表!$A$7</f>
        <v>641</v>
      </c>
      <c r="C9" t="str">
        <f>装表!A13</f>
        <v>1261</v>
      </c>
      <c r="D9" t="str">
        <f>材炼!$D$4</f>
        <v>[[3334,1]]</v>
      </c>
      <c r="E9" t="str">
        <f t="shared" si="0"/>
        <v>[[2732,1],[2532,4]]</v>
      </c>
      <c r="F9" s="8">
        <v>0</v>
      </c>
      <c r="G9">
        <v>0</v>
      </c>
      <c r="H9">
        <f>材炼!$F$4</f>
        <v>86400</v>
      </c>
      <c r="I9" s="8">
        <v>1</v>
      </c>
      <c r="J9" s="8">
        <v>5</v>
      </c>
      <c r="K9">
        <f>装值!G13</f>
        <v>600</v>
      </c>
      <c r="L9">
        <f>装值!F13</f>
        <v>65</v>
      </c>
      <c r="M9" t="str">
        <f>装表!E13</f>
        <v>铁弓</v>
      </c>
      <c r="N9">
        <f t="shared" si="1"/>
        <v>15</v>
      </c>
      <c r="O9" s="8">
        <v>1</v>
      </c>
      <c r="P9">
        <f t="shared" si="5"/>
        <v>4</v>
      </c>
      <c r="Q9">
        <v>0</v>
      </c>
      <c r="R9">
        <v>0</v>
      </c>
      <c r="S9">
        <v>0</v>
      </c>
      <c r="AB9">
        <f t="shared" si="3"/>
        <v>4</v>
      </c>
      <c r="AC9">
        <f>装值!D13</f>
        <v>4</v>
      </c>
      <c r="AD9">
        <f t="shared" si="4"/>
        <v>150</v>
      </c>
      <c r="AF9">
        <v>4</v>
      </c>
    </row>
    <row r="10" spans="1:32">
      <c r="A10">
        <v>6007</v>
      </c>
      <c r="B10" t="str">
        <f>造表!$A$7</f>
        <v>641</v>
      </c>
      <c r="C10" t="str">
        <f>装表!A14</f>
        <v>1361</v>
      </c>
      <c r="D10" t="str">
        <f>材炼!$D$4</f>
        <v>[[3334,1]]</v>
      </c>
      <c r="E10" t="str">
        <f t="shared" si="0"/>
        <v>[[2732,1],[2532,4]]</v>
      </c>
      <c r="F10" s="8">
        <v>0</v>
      </c>
      <c r="G10">
        <v>0</v>
      </c>
      <c r="H10">
        <f>材炼!$F$4</f>
        <v>86400</v>
      </c>
      <c r="I10" s="8">
        <v>1</v>
      </c>
      <c r="J10" s="8">
        <v>5</v>
      </c>
      <c r="K10">
        <f>装值!G14</f>
        <v>600</v>
      </c>
      <c r="L10">
        <f>装值!F14</f>
        <v>65</v>
      </c>
      <c r="M10" t="str">
        <f>装表!E14</f>
        <v>铁杖</v>
      </c>
      <c r="N10">
        <f t="shared" si="1"/>
        <v>15</v>
      </c>
      <c r="O10" s="8">
        <v>1</v>
      </c>
      <c r="P10">
        <f t="shared" si="5"/>
        <v>4</v>
      </c>
      <c r="Q10">
        <v>0</v>
      </c>
      <c r="R10">
        <v>0</v>
      </c>
      <c r="S10">
        <v>0</v>
      </c>
      <c r="AB10">
        <f t="shared" si="3"/>
        <v>4</v>
      </c>
      <c r="AC10">
        <f>装值!D14</f>
        <v>4</v>
      </c>
      <c r="AD10">
        <f t="shared" si="4"/>
        <v>150</v>
      </c>
      <c r="AF10">
        <v>4</v>
      </c>
    </row>
    <row r="11" spans="1:32">
      <c r="A11">
        <v>6008</v>
      </c>
      <c r="B11" t="str">
        <f>造表!$A$7</f>
        <v>641</v>
      </c>
      <c r="C11" t="str">
        <f>装表!A15</f>
        <v>1462</v>
      </c>
      <c r="D11" t="str">
        <f>材炼!$D$4</f>
        <v>[[3334,1]]</v>
      </c>
      <c r="E11" t="str">
        <f t="shared" si="0"/>
        <v>[[2732,1],[2532,4]]</v>
      </c>
      <c r="F11" s="8">
        <v>0</v>
      </c>
      <c r="G11">
        <v>0</v>
      </c>
      <c r="H11">
        <f>材炼!$F$4</f>
        <v>86400</v>
      </c>
      <c r="I11" s="8">
        <v>1</v>
      </c>
      <c r="J11" s="8">
        <v>5</v>
      </c>
      <c r="K11">
        <f>装值!G15</f>
        <v>600</v>
      </c>
      <c r="L11">
        <f>装值!F15</f>
        <v>65</v>
      </c>
      <c r="M11" t="str">
        <f>装表!E15</f>
        <v>轻铠甲</v>
      </c>
      <c r="N11">
        <f t="shared" si="1"/>
        <v>15</v>
      </c>
      <c r="O11" s="8">
        <v>1</v>
      </c>
      <c r="P11">
        <f t="shared" si="5"/>
        <v>4</v>
      </c>
      <c r="Q11">
        <v>0</v>
      </c>
      <c r="R11">
        <v>0</v>
      </c>
      <c r="S11">
        <v>0</v>
      </c>
      <c r="AB11">
        <f t="shared" si="3"/>
        <v>4</v>
      </c>
      <c r="AC11">
        <f>装值!D15</f>
        <v>4</v>
      </c>
      <c r="AD11">
        <f t="shared" si="4"/>
        <v>150</v>
      </c>
      <c r="AF11">
        <v>4</v>
      </c>
    </row>
    <row r="12" spans="1:32">
      <c r="A12">
        <v>6009</v>
      </c>
      <c r="B12" t="str">
        <f>造表!$A$7</f>
        <v>641</v>
      </c>
      <c r="C12" t="str">
        <f>装表!A18</f>
        <v>1761</v>
      </c>
      <c r="D12" t="str">
        <f>材炼!$D$4</f>
        <v>[[3334,1]]</v>
      </c>
      <c r="E12" t="str">
        <f t="shared" si="0"/>
        <v>[[2732,1],[2532,4],[1015,1],[1161,2]]</v>
      </c>
      <c r="F12" s="8" t="str">
        <f>C8</f>
        <v>1161</v>
      </c>
      <c r="G12">
        <v>2</v>
      </c>
      <c r="H12">
        <f>材炼!$F$4</f>
        <v>86400</v>
      </c>
      <c r="I12" s="8">
        <v>1</v>
      </c>
      <c r="J12" s="8">
        <v>5</v>
      </c>
      <c r="K12">
        <f>装值!G18</f>
        <v>900</v>
      </c>
      <c r="L12">
        <f>装值!F18</f>
        <v>60</v>
      </c>
      <c r="M12" t="str">
        <f>装表!E18</f>
        <v>突刺剑</v>
      </c>
      <c r="N12">
        <f t="shared" si="1"/>
        <v>38</v>
      </c>
      <c r="O12" s="8">
        <v>1</v>
      </c>
      <c r="P12">
        <f t="shared" si="5"/>
        <v>4</v>
      </c>
      <c r="Q12">
        <v>0</v>
      </c>
      <c r="R12">
        <v>0</v>
      </c>
      <c r="S12">
        <v>0</v>
      </c>
      <c r="AA12">
        <v>1</v>
      </c>
      <c r="AB12">
        <f t="shared" si="3"/>
        <v>5</v>
      </c>
      <c r="AC12">
        <f>装值!D18</f>
        <v>5</v>
      </c>
      <c r="AD12">
        <f t="shared" si="4"/>
        <v>380</v>
      </c>
      <c r="AF12">
        <v>4</v>
      </c>
    </row>
    <row r="13" spans="1:32">
      <c r="A13">
        <v>6010</v>
      </c>
      <c r="B13" t="str">
        <f>造表!$A$7</f>
        <v>641</v>
      </c>
      <c r="C13" t="str">
        <f>装表!A19</f>
        <v>1861</v>
      </c>
      <c r="D13" t="str">
        <f>材炼!$D$4</f>
        <v>[[3334,1]]</v>
      </c>
      <c r="E13" t="str">
        <f t="shared" si="0"/>
        <v>[[2732,1],[2532,4],[1015,1],[1261,2]]</v>
      </c>
      <c r="F13" s="8" t="str">
        <f t="shared" ref="F13:F15" si="6">C9</f>
        <v>1261</v>
      </c>
      <c r="G13">
        <v>2</v>
      </c>
      <c r="H13">
        <f>材炼!$F$4</f>
        <v>86400</v>
      </c>
      <c r="I13" s="8">
        <v>1</v>
      </c>
      <c r="J13" s="8">
        <v>5</v>
      </c>
      <c r="K13">
        <f>装值!G19</f>
        <v>900</v>
      </c>
      <c r="L13">
        <f>装值!F19</f>
        <v>60</v>
      </c>
      <c r="M13" t="str">
        <f>装表!E19</f>
        <v>长弓</v>
      </c>
      <c r="N13">
        <f t="shared" si="1"/>
        <v>38</v>
      </c>
      <c r="O13" s="8">
        <v>1</v>
      </c>
      <c r="P13">
        <f t="shared" si="5"/>
        <v>4</v>
      </c>
      <c r="Q13">
        <v>0</v>
      </c>
      <c r="R13">
        <v>0</v>
      </c>
      <c r="S13">
        <v>0</v>
      </c>
      <c r="AA13">
        <v>1</v>
      </c>
      <c r="AB13">
        <f t="shared" si="3"/>
        <v>5</v>
      </c>
      <c r="AC13">
        <f>装值!D19</f>
        <v>5</v>
      </c>
      <c r="AD13">
        <f t="shared" si="4"/>
        <v>380</v>
      </c>
      <c r="AF13">
        <v>4</v>
      </c>
    </row>
    <row r="14" spans="1:32">
      <c r="A14">
        <v>6011</v>
      </c>
      <c r="B14" t="str">
        <f>造表!$A$7</f>
        <v>641</v>
      </c>
      <c r="C14" t="str">
        <f>装表!A20</f>
        <v>1961</v>
      </c>
      <c r="D14" t="str">
        <f>材炼!$D$4</f>
        <v>[[3334,1]]</v>
      </c>
      <c r="E14" t="str">
        <f t="shared" si="0"/>
        <v>[[2732,1],[2532,4],[1015,1],[1361,2]]</v>
      </c>
      <c r="F14" s="8" t="str">
        <f t="shared" si="6"/>
        <v>1361</v>
      </c>
      <c r="G14">
        <v>2</v>
      </c>
      <c r="H14">
        <f>材炼!$F$4</f>
        <v>86400</v>
      </c>
      <c r="I14" s="8">
        <v>1</v>
      </c>
      <c r="J14" s="8">
        <v>5</v>
      </c>
      <c r="K14">
        <f>装值!G20</f>
        <v>900</v>
      </c>
      <c r="L14">
        <f>装值!F20</f>
        <v>60</v>
      </c>
      <c r="M14" t="str">
        <f>装表!E20</f>
        <v>魔杖</v>
      </c>
      <c r="N14">
        <f t="shared" si="1"/>
        <v>38</v>
      </c>
      <c r="O14" s="8">
        <v>1</v>
      </c>
      <c r="P14">
        <f t="shared" si="5"/>
        <v>4</v>
      </c>
      <c r="Q14">
        <v>0</v>
      </c>
      <c r="R14">
        <v>0</v>
      </c>
      <c r="S14">
        <v>0</v>
      </c>
      <c r="AA14">
        <v>1</v>
      </c>
      <c r="AB14">
        <f t="shared" si="3"/>
        <v>5</v>
      </c>
      <c r="AC14">
        <f>装值!D20</f>
        <v>5</v>
      </c>
      <c r="AD14">
        <f t="shared" si="4"/>
        <v>380</v>
      </c>
      <c r="AF14">
        <v>4</v>
      </c>
    </row>
    <row r="15" spans="1:32">
      <c r="A15">
        <v>6012</v>
      </c>
      <c r="B15" t="str">
        <f>造表!$A$7</f>
        <v>641</v>
      </c>
      <c r="C15" t="str">
        <f>装表!A21</f>
        <v>2062</v>
      </c>
      <c r="D15" t="str">
        <f>材炼!$D$4</f>
        <v>[[3334,1]]</v>
      </c>
      <c r="E15" t="str">
        <f t="shared" si="0"/>
        <v>[[2732,1],[2532,4],[1015,1],[1462,2]]</v>
      </c>
      <c r="F15" s="8" t="str">
        <f t="shared" si="6"/>
        <v>1462</v>
      </c>
      <c r="G15">
        <v>2</v>
      </c>
      <c r="H15">
        <f>材炼!$F$4</f>
        <v>86400</v>
      </c>
      <c r="I15" s="8">
        <v>1</v>
      </c>
      <c r="J15" s="8">
        <v>5</v>
      </c>
      <c r="K15">
        <f>装值!G21</f>
        <v>900</v>
      </c>
      <c r="L15">
        <f>装值!F21</f>
        <v>60</v>
      </c>
      <c r="M15" t="str">
        <f>装表!E21</f>
        <v>重甲</v>
      </c>
      <c r="N15">
        <f t="shared" si="1"/>
        <v>38</v>
      </c>
      <c r="O15" s="8">
        <v>1</v>
      </c>
      <c r="P15">
        <f t="shared" si="5"/>
        <v>4</v>
      </c>
      <c r="Q15">
        <v>0</v>
      </c>
      <c r="R15">
        <v>0</v>
      </c>
      <c r="S15">
        <v>0</v>
      </c>
      <c r="AA15">
        <v>1</v>
      </c>
      <c r="AB15">
        <f t="shared" si="3"/>
        <v>5</v>
      </c>
      <c r="AC15">
        <f>装值!D21</f>
        <v>5</v>
      </c>
      <c r="AD15">
        <f t="shared" si="4"/>
        <v>380</v>
      </c>
      <c r="AF15">
        <v>4</v>
      </c>
    </row>
    <row r="16" spans="1:32">
      <c r="A16">
        <v>6013</v>
      </c>
      <c r="B16" t="str">
        <f>造表!$A$7</f>
        <v>641</v>
      </c>
      <c r="C16" t="str">
        <f>装表!A24</f>
        <v>2363</v>
      </c>
      <c r="D16" t="str">
        <f>材炼!$D$4</f>
        <v>[[3334,1]]</v>
      </c>
      <c r="E16" t="str">
        <f t="shared" si="0"/>
        <v>[[2732,1],[2532,4]]</v>
      </c>
      <c r="F16" s="8">
        <v>0</v>
      </c>
      <c r="G16">
        <v>0</v>
      </c>
      <c r="H16">
        <f>材炼!$F$4</f>
        <v>86400</v>
      </c>
      <c r="I16" s="8">
        <v>1</v>
      </c>
      <c r="J16" s="8">
        <v>5</v>
      </c>
      <c r="K16">
        <f>装值!G24</f>
        <v>900</v>
      </c>
      <c r="L16">
        <f>装值!F24</f>
        <v>60</v>
      </c>
      <c r="M16" t="str">
        <f>装表!E24</f>
        <v>大盾</v>
      </c>
      <c r="N16">
        <f t="shared" si="1"/>
        <v>30</v>
      </c>
      <c r="O16" s="8">
        <v>1</v>
      </c>
      <c r="P16">
        <f t="shared" si="5"/>
        <v>4</v>
      </c>
      <c r="Q16">
        <v>0</v>
      </c>
      <c r="R16">
        <v>0</v>
      </c>
      <c r="S16">
        <v>0</v>
      </c>
      <c r="AB16">
        <f t="shared" si="3"/>
        <v>4</v>
      </c>
      <c r="AC16">
        <f>装值!D24</f>
        <v>5</v>
      </c>
      <c r="AD16">
        <f t="shared" si="4"/>
        <v>300</v>
      </c>
      <c r="AF16">
        <v>4</v>
      </c>
    </row>
    <row r="17" spans="1:32">
      <c r="A17">
        <v>6014</v>
      </c>
      <c r="B17" t="str">
        <f>造表!$A$7</f>
        <v>641</v>
      </c>
      <c r="C17" t="str">
        <f>装表!A27</f>
        <v>2661</v>
      </c>
      <c r="D17" t="str">
        <f>材炼!$D$4</f>
        <v>[[3334,1]]</v>
      </c>
      <c r="E17" t="str">
        <f t="shared" si="0"/>
        <v>[[2732,1],[4132,4],[1015,1],[1761,2]]</v>
      </c>
      <c r="F17" s="8" t="str">
        <f>C12</f>
        <v>1761</v>
      </c>
      <c r="G17">
        <v>2</v>
      </c>
      <c r="H17">
        <f>材炼!$F$4</f>
        <v>86400</v>
      </c>
      <c r="I17" s="8">
        <v>1</v>
      </c>
      <c r="J17" s="8">
        <v>5</v>
      </c>
      <c r="K17">
        <f>装值!G27</f>
        <v>1800</v>
      </c>
      <c r="L17">
        <f>装值!F28</f>
        <v>55</v>
      </c>
      <c r="M17" t="str">
        <f>装表!E27</f>
        <v>阔剑</v>
      </c>
      <c r="N17">
        <f>ROUND(AD17*$AF$2,-1)</f>
        <v>100</v>
      </c>
      <c r="O17" s="8">
        <v>1</v>
      </c>
      <c r="P17">
        <v>0</v>
      </c>
      <c r="Q17">
        <f t="shared" ref="Q17:Q36" si="7">$AE$2*AF17</f>
        <v>4</v>
      </c>
      <c r="R17">
        <v>0</v>
      </c>
      <c r="S17">
        <v>0</v>
      </c>
      <c r="AA17">
        <v>1</v>
      </c>
      <c r="AB17">
        <f t="shared" si="3"/>
        <v>5</v>
      </c>
      <c r="AC17">
        <f>装值!D27</f>
        <v>6</v>
      </c>
      <c r="AD17">
        <f t="shared" si="4"/>
        <v>980</v>
      </c>
      <c r="AF17">
        <v>4</v>
      </c>
    </row>
    <row r="18" spans="1:32">
      <c r="A18">
        <v>6015</v>
      </c>
      <c r="B18" t="str">
        <f>造表!$A$7</f>
        <v>641</v>
      </c>
      <c r="C18" t="str">
        <f>装表!A28</f>
        <v>2761</v>
      </c>
      <c r="D18" t="str">
        <f>材炼!$D$4</f>
        <v>[[3334,1]]</v>
      </c>
      <c r="E18" t="str">
        <f t="shared" si="0"/>
        <v>[[2732,1],[4132,4],[1015,1],[1861,2]]</v>
      </c>
      <c r="F18" s="8" t="str">
        <f t="shared" ref="F18:F21" si="8">C13</f>
        <v>1861</v>
      </c>
      <c r="G18">
        <v>2</v>
      </c>
      <c r="H18">
        <f>材炼!$F$4</f>
        <v>86400</v>
      </c>
      <c r="I18" s="8">
        <v>1</v>
      </c>
      <c r="J18" s="8">
        <v>5</v>
      </c>
      <c r="K18">
        <f>装值!G28</f>
        <v>1800</v>
      </c>
      <c r="L18">
        <f>装值!F29</f>
        <v>55</v>
      </c>
      <c r="M18" t="str">
        <f>装表!E28</f>
        <v>猎弓</v>
      </c>
      <c r="N18">
        <f t="shared" ref="N18:N51" si="9">ROUND(AD18*$AF$2,-1)</f>
        <v>100</v>
      </c>
      <c r="O18" s="8">
        <v>1</v>
      </c>
      <c r="P18">
        <v>0</v>
      </c>
      <c r="Q18">
        <f t="shared" si="7"/>
        <v>4</v>
      </c>
      <c r="R18">
        <v>0</v>
      </c>
      <c r="S18">
        <v>0</v>
      </c>
      <c r="AA18">
        <v>1</v>
      </c>
      <c r="AB18">
        <f t="shared" si="3"/>
        <v>5</v>
      </c>
      <c r="AC18">
        <f>装值!D28</f>
        <v>6</v>
      </c>
      <c r="AD18">
        <f t="shared" si="4"/>
        <v>980</v>
      </c>
      <c r="AF18">
        <v>4</v>
      </c>
    </row>
    <row r="19" spans="1:32">
      <c r="A19">
        <v>6016</v>
      </c>
      <c r="B19" t="str">
        <f>造表!$A$7</f>
        <v>641</v>
      </c>
      <c r="C19" t="str">
        <f>装表!A29</f>
        <v>2861</v>
      </c>
      <c r="D19" t="str">
        <f>材炼!$D$4</f>
        <v>[[3334,1]]</v>
      </c>
      <c r="E19" t="str">
        <f t="shared" si="0"/>
        <v>[[2732,1],[4132,4],[1015,1],[1961,2]]</v>
      </c>
      <c r="F19" s="8" t="str">
        <f t="shared" si="8"/>
        <v>1961</v>
      </c>
      <c r="G19">
        <v>2</v>
      </c>
      <c r="H19">
        <f>材炼!$F$4</f>
        <v>86400</v>
      </c>
      <c r="I19" s="8">
        <v>1</v>
      </c>
      <c r="J19" s="8">
        <v>5</v>
      </c>
      <c r="K19">
        <f>装值!G29</f>
        <v>1800</v>
      </c>
      <c r="L19">
        <f>装值!F30</f>
        <v>55</v>
      </c>
      <c r="M19" t="str">
        <f>装表!E29</f>
        <v>漆黑的魔杖</v>
      </c>
      <c r="N19">
        <f t="shared" si="9"/>
        <v>100</v>
      </c>
      <c r="O19" s="8">
        <v>1</v>
      </c>
      <c r="P19">
        <v>0</v>
      </c>
      <c r="Q19">
        <f t="shared" si="7"/>
        <v>4</v>
      </c>
      <c r="R19">
        <v>0</v>
      </c>
      <c r="S19">
        <v>0</v>
      </c>
      <c r="AA19">
        <v>1</v>
      </c>
      <c r="AB19">
        <f t="shared" si="3"/>
        <v>5</v>
      </c>
      <c r="AC19">
        <f>装值!D29</f>
        <v>6</v>
      </c>
      <c r="AD19">
        <f t="shared" si="4"/>
        <v>980</v>
      </c>
      <c r="AF19">
        <v>4</v>
      </c>
    </row>
    <row r="20" spans="1:32">
      <c r="A20">
        <v>6017</v>
      </c>
      <c r="B20" t="str">
        <f>造表!$A$7</f>
        <v>641</v>
      </c>
      <c r="C20" t="str">
        <f>装表!A30</f>
        <v>2962</v>
      </c>
      <c r="D20" t="str">
        <f>材炼!$D$4</f>
        <v>[[3334,1]]</v>
      </c>
      <c r="E20" t="str">
        <f t="shared" si="0"/>
        <v>[[2732,1],[4132,4],[1015,1],[2062,2]]</v>
      </c>
      <c r="F20" s="8" t="str">
        <f t="shared" si="8"/>
        <v>2062</v>
      </c>
      <c r="G20">
        <v>2</v>
      </c>
      <c r="H20">
        <f>材炼!$F$4</f>
        <v>86400</v>
      </c>
      <c r="I20" s="8">
        <v>1</v>
      </c>
      <c r="J20" s="8">
        <v>5</v>
      </c>
      <c r="K20">
        <f>装值!G30</f>
        <v>1800</v>
      </c>
      <c r="L20">
        <f>装值!F31</f>
        <v>55</v>
      </c>
      <c r="M20" t="str">
        <f>装表!E30</f>
        <v>钢铁铠甲</v>
      </c>
      <c r="N20">
        <f t="shared" si="9"/>
        <v>100</v>
      </c>
      <c r="O20" s="8">
        <v>1</v>
      </c>
      <c r="P20">
        <v>0</v>
      </c>
      <c r="Q20">
        <f t="shared" si="7"/>
        <v>4</v>
      </c>
      <c r="R20">
        <v>0</v>
      </c>
      <c r="S20">
        <v>0</v>
      </c>
      <c r="AA20">
        <v>1</v>
      </c>
      <c r="AB20">
        <f t="shared" si="3"/>
        <v>5</v>
      </c>
      <c r="AC20">
        <f>装值!D30</f>
        <v>6</v>
      </c>
      <c r="AD20">
        <f t="shared" si="4"/>
        <v>980</v>
      </c>
      <c r="AF20">
        <v>4</v>
      </c>
    </row>
    <row r="21" spans="1:32">
      <c r="A21">
        <v>6018</v>
      </c>
      <c r="B21" t="str">
        <f>造表!$A$7</f>
        <v>641</v>
      </c>
      <c r="C21" t="str">
        <f>装表!A33</f>
        <v>3263</v>
      </c>
      <c r="D21" t="str">
        <f>材炼!$D$4</f>
        <v>[[3334,1]]</v>
      </c>
      <c r="E21" t="str">
        <f t="shared" si="0"/>
        <v>[[2732,1],[4132,4],[1015,1],[2363,2]]</v>
      </c>
      <c r="F21" s="8" t="str">
        <f t="shared" si="8"/>
        <v>2363</v>
      </c>
      <c r="G21">
        <v>2</v>
      </c>
      <c r="H21">
        <f>材炼!$F$4</f>
        <v>86400</v>
      </c>
      <c r="I21" s="8">
        <v>1</v>
      </c>
      <c r="J21" s="8">
        <v>5</v>
      </c>
      <c r="K21">
        <f>装值!G33</f>
        <v>1800</v>
      </c>
      <c r="L21">
        <f>装值!F33</f>
        <v>55</v>
      </c>
      <c r="M21" t="str">
        <f>装表!E33</f>
        <v>钢铁大盾</v>
      </c>
      <c r="N21">
        <f t="shared" si="9"/>
        <v>100</v>
      </c>
      <c r="O21" s="8">
        <v>1</v>
      </c>
      <c r="P21">
        <v>0</v>
      </c>
      <c r="Q21">
        <f t="shared" si="7"/>
        <v>4</v>
      </c>
      <c r="R21">
        <v>0</v>
      </c>
      <c r="S21">
        <v>0</v>
      </c>
      <c r="AA21">
        <v>1</v>
      </c>
      <c r="AB21">
        <f t="shared" si="3"/>
        <v>5</v>
      </c>
      <c r="AC21">
        <f>装值!D33</f>
        <v>6</v>
      </c>
      <c r="AD21">
        <f t="shared" si="4"/>
        <v>980</v>
      </c>
      <c r="AF21">
        <v>4</v>
      </c>
    </row>
    <row r="22" spans="1:32">
      <c r="A22">
        <v>6019</v>
      </c>
      <c r="B22" t="str">
        <f>造表!$A$7</f>
        <v>641</v>
      </c>
      <c r="C22" t="str">
        <f>装表!A36</f>
        <v>3561</v>
      </c>
      <c r="D22" t="str">
        <f>材炼!$D$4</f>
        <v>[[3334,1]]</v>
      </c>
      <c r="E22" t="str">
        <f t="shared" si="0"/>
        <v>[[2732,1],[4132,4]]</v>
      </c>
      <c r="F22" s="8">
        <v>0</v>
      </c>
      <c r="G22">
        <v>0</v>
      </c>
      <c r="H22">
        <f>材炼!$F$4</f>
        <v>86400</v>
      </c>
      <c r="I22" s="8">
        <v>1</v>
      </c>
      <c r="J22" s="8">
        <v>5</v>
      </c>
      <c r="K22">
        <f>装值!G36</f>
        <v>2700</v>
      </c>
      <c r="L22">
        <f>装值!F36</f>
        <v>50</v>
      </c>
      <c r="M22" t="str">
        <f>装表!E36</f>
        <v>双刃长剑</v>
      </c>
      <c r="N22">
        <f t="shared" si="9"/>
        <v>150</v>
      </c>
      <c r="O22" s="8">
        <v>1</v>
      </c>
      <c r="P22">
        <v>0</v>
      </c>
      <c r="Q22">
        <f t="shared" si="7"/>
        <v>4</v>
      </c>
      <c r="R22">
        <v>0</v>
      </c>
      <c r="S22">
        <v>0</v>
      </c>
      <c r="AB22">
        <f t="shared" si="3"/>
        <v>4</v>
      </c>
      <c r="AC22">
        <f>装值!D36</f>
        <v>7</v>
      </c>
      <c r="AD22">
        <f t="shared" si="4"/>
        <v>1510</v>
      </c>
      <c r="AF22">
        <v>4</v>
      </c>
    </row>
    <row r="23" spans="1:32">
      <c r="A23">
        <v>6020</v>
      </c>
      <c r="B23" t="str">
        <f>造表!$A$7</f>
        <v>641</v>
      </c>
      <c r="C23" t="str">
        <f>装表!A37</f>
        <v>3661</v>
      </c>
      <c r="D23" t="str">
        <f>材炼!$D$4</f>
        <v>[[3334,1]]</v>
      </c>
      <c r="E23" t="str">
        <f t="shared" si="0"/>
        <v>[[2732,1],[4132,4]]</v>
      </c>
      <c r="F23" s="8">
        <v>0</v>
      </c>
      <c r="G23">
        <v>0</v>
      </c>
      <c r="H23">
        <f>材炼!$F$4</f>
        <v>86400</v>
      </c>
      <c r="I23" s="8">
        <v>1</v>
      </c>
      <c r="J23" s="8">
        <v>5</v>
      </c>
      <c r="K23">
        <f>装值!G37</f>
        <v>2700</v>
      </c>
      <c r="L23">
        <f>装值!F37</f>
        <v>50</v>
      </c>
      <c r="M23" t="str">
        <f>装表!E37</f>
        <v>粘花弓</v>
      </c>
      <c r="N23">
        <f t="shared" si="9"/>
        <v>150</v>
      </c>
      <c r="O23" s="8">
        <v>1</v>
      </c>
      <c r="P23">
        <v>0</v>
      </c>
      <c r="Q23">
        <f t="shared" si="7"/>
        <v>4</v>
      </c>
      <c r="R23">
        <v>0</v>
      </c>
      <c r="S23">
        <v>0</v>
      </c>
      <c r="AB23">
        <f t="shared" si="3"/>
        <v>4</v>
      </c>
      <c r="AC23">
        <f>装值!D37</f>
        <v>7</v>
      </c>
      <c r="AD23">
        <f t="shared" si="4"/>
        <v>1510</v>
      </c>
      <c r="AF23">
        <v>4</v>
      </c>
    </row>
    <row r="24" spans="1:32">
      <c r="A24">
        <v>6021</v>
      </c>
      <c r="B24" t="str">
        <f>造表!$A$7</f>
        <v>641</v>
      </c>
      <c r="C24" t="str">
        <f>装表!A38</f>
        <v>3761</v>
      </c>
      <c r="D24" t="str">
        <f>材炼!$D$4</f>
        <v>[[3334,1]]</v>
      </c>
      <c r="E24" t="str">
        <f t="shared" si="0"/>
        <v>[[2732,1],[4132,4]]</v>
      </c>
      <c r="F24" s="8">
        <v>0</v>
      </c>
      <c r="G24">
        <v>0</v>
      </c>
      <c r="H24">
        <f>材炼!$F$4</f>
        <v>86400</v>
      </c>
      <c r="I24" s="8">
        <v>1</v>
      </c>
      <c r="J24" s="8">
        <v>5</v>
      </c>
      <c r="K24">
        <f>装值!G38</f>
        <v>2700</v>
      </c>
      <c r="L24">
        <f>装值!F38</f>
        <v>50</v>
      </c>
      <c r="M24" t="str">
        <f>装表!E38</f>
        <v>导士手杖</v>
      </c>
      <c r="N24">
        <f t="shared" si="9"/>
        <v>150</v>
      </c>
      <c r="O24" s="8">
        <v>1</v>
      </c>
      <c r="P24">
        <v>0</v>
      </c>
      <c r="Q24">
        <f t="shared" si="7"/>
        <v>4</v>
      </c>
      <c r="R24">
        <v>0</v>
      </c>
      <c r="S24">
        <v>0</v>
      </c>
      <c r="AB24">
        <f t="shared" si="3"/>
        <v>4</v>
      </c>
      <c r="AC24">
        <f>装值!D38</f>
        <v>7</v>
      </c>
      <c r="AD24">
        <f t="shared" si="4"/>
        <v>1510</v>
      </c>
      <c r="AF24">
        <v>4</v>
      </c>
    </row>
    <row r="25" spans="1:32">
      <c r="A25">
        <v>6022</v>
      </c>
      <c r="B25" t="str">
        <f>造表!$A$7</f>
        <v>641</v>
      </c>
      <c r="C25" t="str">
        <f>装表!A39</f>
        <v>3862</v>
      </c>
      <c r="D25" t="str">
        <f>材炼!$D$4</f>
        <v>[[3334,1]]</v>
      </c>
      <c r="E25" t="str">
        <f t="shared" si="0"/>
        <v>[[2732,1],[4132,4]]</v>
      </c>
      <c r="F25" s="8">
        <v>0</v>
      </c>
      <c r="G25">
        <v>0</v>
      </c>
      <c r="H25">
        <f>材炼!$F$4</f>
        <v>86400</v>
      </c>
      <c r="I25" s="8">
        <v>1</v>
      </c>
      <c r="J25" s="8">
        <v>5</v>
      </c>
      <c r="K25">
        <f>装值!G39</f>
        <v>2700</v>
      </c>
      <c r="L25">
        <f>装值!F39</f>
        <v>50</v>
      </c>
      <c r="M25" t="str">
        <f>装表!E39</f>
        <v>环形铠</v>
      </c>
      <c r="N25">
        <f t="shared" si="9"/>
        <v>150</v>
      </c>
      <c r="O25" s="8">
        <v>1</v>
      </c>
      <c r="P25">
        <v>0</v>
      </c>
      <c r="Q25">
        <f t="shared" si="7"/>
        <v>4</v>
      </c>
      <c r="R25">
        <v>0</v>
      </c>
      <c r="S25">
        <v>0</v>
      </c>
      <c r="AB25">
        <f t="shared" si="3"/>
        <v>4</v>
      </c>
      <c r="AC25">
        <f>装值!D39</f>
        <v>7</v>
      </c>
      <c r="AD25">
        <f t="shared" si="4"/>
        <v>1510</v>
      </c>
      <c r="AF25">
        <v>4</v>
      </c>
    </row>
    <row r="26" spans="1:32">
      <c r="A26">
        <v>6023</v>
      </c>
      <c r="B26" t="str">
        <f>造表!$A$7</f>
        <v>641</v>
      </c>
      <c r="C26" t="str">
        <f>装表!A42</f>
        <v>4163</v>
      </c>
      <c r="D26" t="str">
        <f>材炼!$D$4</f>
        <v>[[3334,1]]</v>
      </c>
      <c r="E26" t="str">
        <f t="shared" si="0"/>
        <v>[[2732,1],[4132,4]]</v>
      </c>
      <c r="F26" s="8">
        <v>0</v>
      </c>
      <c r="G26">
        <v>0</v>
      </c>
      <c r="H26">
        <f>材炼!$F$4</f>
        <v>86400</v>
      </c>
      <c r="I26" s="8">
        <v>1</v>
      </c>
      <c r="J26" s="8">
        <v>5</v>
      </c>
      <c r="K26">
        <f>装值!G42</f>
        <v>2700</v>
      </c>
      <c r="L26">
        <f>装值!F42</f>
        <v>50</v>
      </c>
      <c r="M26" t="str">
        <f>装表!E42</f>
        <v>环形盾</v>
      </c>
      <c r="N26">
        <f t="shared" si="9"/>
        <v>150</v>
      </c>
      <c r="O26" s="8">
        <v>1</v>
      </c>
      <c r="P26">
        <v>0</v>
      </c>
      <c r="Q26">
        <f t="shared" si="7"/>
        <v>4</v>
      </c>
      <c r="R26">
        <v>0</v>
      </c>
      <c r="S26">
        <v>0</v>
      </c>
      <c r="AB26">
        <f t="shared" si="3"/>
        <v>4</v>
      </c>
      <c r="AC26">
        <f>装值!D42</f>
        <v>7</v>
      </c>
      <c r="AD26">
        <f t="shared" si="4"/>
        <v>1510</v>
      </c>
      <c r="AF26">
        <v>4</v>
      </c>
    </row>
    <row r="27" spans="1:32">
      <c r="A27">
        <v>6024</v>
      </c>
      <c r="B27" t="str">
        <f>造表!$A$7</f>
        <v>641</v>
      </c>
      <c r="C27" t="str">
        <f>装表!A45</f>
        <v>4461</v>
      </c>
      <c r="D27" t="str">
        <f>材炼!$D$4</f>
        <v>[[3334,1]]</v>
      </c>
      <c r="E27" t="str">
        <f t="shared" si="0"/>
        <v>[[2732,1],[4132,4],[1015,1],[3561,2]]</v>
      </c>
      <c r="F27" s="8" t="str">
        <f>C22</f>
        <v>3561</v>
      </c>
      <c r="G27">
        <v>2</v>
      </c>
      <c r="H27">
        <f>材炼!$F$4</f>
        <v>86400</v>
      </c>
      <c r="I27" s="8">
        <v>1</v>
      </c>
      <c r="J27" s="8">
        <v>5</v>
      </c>
      <c r="K27">
        <f>装值!G45</f>
        <v>3600</v>
      </c>
      <c r="L27">
        <f>装值!F45</f>
        <v>45</v>
      </c>
      <c r="M27" t="str">
        <f>装表!E45</f>
        <v>骑士剑</v>
      </c>
      <c r="N27">
        <f t="shared" si="9"/>
        <v>320</v>
      </c>
      <c r="O27" s="8">
        <v>1</v>
      </c>
      <c r="P27">
        <v>0</v>
      </c>
      <c r="Q27">
        <f t="shared" si="7"/>
        <v>4</v>
      </c>
      <c r="R27">
        <v>0</v>
      </c>
      <c r="S27">
        <v>0</v>
      </c>
      <c r="AA27">
        <v>1</v>
      </c>
      <c r="AB27">
        <f t="shared" si="3"/>
        <v>5</v>
      </c>
      <c r="AC27">
        <f>装值!D45</f>
        <v>8</v>
      </c>
      <c r="AD27">
        <f t="shared" si="4"/>
        <v>3200</v>
      </c>
      <c r="AF27">
        <v>4</v>
      </c>
    </row>
    <row r="28" spans="1:32">
      <c r="A28">
        <v>6025</v>
      </c>
      <c r="B28" t="str">
        <f>造表!$A$7</f>
        <v>641</v>
      </c>
      <c r="C28" t="str">
        <f>装表!A46</f>
        <v>4561</v>
      </c>
      <c r="D28" t="str">
        <f>材炼!$D$4</f>
        <v>[[3334,1]]</v>
      </c>
      <c r="E28" t="str">
        <f t="shared" si="0"/>
        <v>[[2732,1],[4132,4],[1015,1],[3661,2]]</v>
      </c>
      <c r="F28" s="8" t="str">
        <f t="shared" ref="F28:F31" si="10">C23</f>
        <v>3661</v>
      </c>
      <c r="G28">
        <v>2</v>
      </c>
      <c r="H28">
        <f>材炼!$F$4</f>
        <v>86400</v>
      </c>
      <c r="I28" s="8">
        <v>1</v>
      </c>
      <c r="J28" s="8">
        <v>5</v>
      </c>
      <c r="K28">
        <f>装值!G46</f>
        <v>3600</v>
      </c>
      <c r="L28">
        <f>装值!F46</f>
        <v>45</v>
      </c>
      <c r="M28" t="str">
        <f>装表!E46</f>
        <v>格斗弓</v>
      </c>
      <c r="N28">
        <f t="shared" si="9"/>
        <v>320</v>
      </c>
      <c r="O28" s="8">
        <v>1</v>
      </c>
      <c r="P28">
        <v>0</v>
      </c>
      <c r="Q28">
        <f t="shared" si="7"/>
        <v>4</v>
      </c>
      <c r="R28">
        <v>0</v>
      </c>
      <c r="S28">
        <v>0</v>
      </c>
      <c r="AA28">
        <v>1</v>
      </c>
      <c r="AB28">
        <f t="shared" si="3"/>
        <v>5</v>
      </c>
      <c r="AC28">
        <f>装值!D46</f>
        <v>8</v>
      </c>
      <c r="AD28">
        <f t="shared" si="4"/>
        <v>3200</v>
      </c>
      <c r="AF28">
        <v>4</v>
      </c>
    </row>
    <row r="29" spans="1:32">
      <c r="A29">
        <v>6026</v>
      </c>
      <c r="B29" t="str">
        <f>造表!$A$7</f>
        <v>641</v>
      </c>
      <c r="C29" t="str">
        <f>装表!A47</f>
        <v>4661</v>
      </c>
      <c r="D29" t="str">
        <f>材炼!$D$4</f>
        <v>[[3334,1]]</v>
      </c>
      <c r="E29" t="str">
        <f t="shared" si="0"/>
        <v>[[2732,1],[4132,4],[1015,1],[3761,2]]</v>
      </c>
      <c r="F29" s="8" t="str">
        <f t="shared" si="10"/>
        <v>3761</v>
      </c>
      <c r="G29">
        <v>2</v>
      </c>
      <c r="H29">
        <f>材炼!$F$4</f>
        <v>86400</v>
      </c>
      <c r="I29" s="8">
        <v>1</v>
      </c>
      <c r="J29" s="8">
        <v>5</v>
      </c>
      <c r="K29">
        <f>装值!G47</f>
        <v>3600</v>
      </c>
      <c r="L29">
        <f>装值!F47</f>
        <v>45</v>
      </c>
      <c r="M29" t="str">
        <f>装表!E47</f>
        <v>魔术师之杖</v>
      </c>
      <c r="N29">
        <f t="shared" si="9"/>
        <v>320</v>
      </c>
      <c r="O29" s="8">
        <v>1</v>
      </c>
      <c r="P29">
        <v>0</v>
      </c>
      <c r="Q29">
        <f t="shared" si="7"/>
        <v>4</v>
      </c>
      <c r="R29">
        <v>0</v>
      </c>
      <c r="S29">
        <v>0</v>
      </c>
      <c r="AA29">
        <v>1</v>
      </c>
      <c r="AB29">
        <f t="shared" si="3"/>
        <v>5</v>
      </c>
      <c r="AC29">
        <f>装值!D47</f>
        <v>8</v>
      </c>
      <c r="AD29">
        <f t="shared" si="4"/>
        <v>3200</v>
      </c>
      <c r="AF29">
        <v>4</v>
      </c>
    </row>
    <row r="30" spans="1:32">
      <c r="A30">
        <v>6027</v>
      </c>
      <c r="B30" t="str">
        <f>造表!$A$7</f>
        <v>641</v>
      </c>
      <c r="C30" t="str">
        <f>装表!A48</f>
        <v>4762</v>
      </c>
      <c r="D30" t="str">
        <f>材炼!$D$4</f>
        <v>[[3334,1]]</v>
      </c>
      <c r="E30" t="str">
        <f t="shared" si="0"/>
        <v>[[2732,1],[4132,4],[1015,1],[3862,2]]</v>
      </c>
      <c r="F30" s="8" t="str">
        <f t="shared" si="10"/>
        <v>3862</v>
      </c>
      <c r="G30">
        <v>2</v>
      </c>
      <c r="H30">
        <f>材炼!$F$4</f>
        <v>86400</v>
      </c>
      <c r="I30" s="8">
        <v>1</v>
      </c>
      <c r="J30" s="8">
        <v>5</v>
      </c>
      <c r="K30">
        <f>装值!G48</f>
        <v>3600</v>
      </c>
      <c r="L30">
        <f>装值!F48</f>
        <v>45</v>
      </c>
      <c r="M30" t="str">
        <f>装表!E48</f>
        <v>骑士铠</v>
      </c>
      <c r="N30">
        <f t="shared" si="9"/>
        <v>320</v>
      </c>
      <c r="O30" s="8">
        <v>1</v>
      </c>
      <c r="P30">
        <v>0</v>
      </c>
      <c r="Q30">
        <f t="shared" si="7"/>
        <v>4</v>
      </c>
      <c r="R30">
        <v>0</v>
      </c>
      <c r="S30">
        <v>0</v>
      </c>
      <c r="AA30">
        <v>1</v>
      </c>
      <c r="AB30">
        <f t="shared" si="3"/>
        <v>5</v>
      </c>
      <c r="AC30">
        <f>装值!D48</f>
        <v>8</v>
      </c>
      <c r="AD30">
        <f t="shared" si="4"/>
        <v>3200</v>
      </c>
      <c r="AF30">
        <v>4</v>
      </c>
    </row>
    <row r="31" spans="1:32">
      <c r="A31">
        <v>6028</v>
      </c>
      <c r="B31" t="str">
        <f>造表!$A$7</f>
        <v>641</v>
      </c>
      <c r="C31" t="str">
        <f>装表!A51</f>
        <v>5063</v>
      </c>
      <c r="D31" t="str">
        <f>材炼!$D$4</f>
        <v>[[3334,1]]</v>
      </c>
      <c r="E31" t="str">
        <f t="shared" si="0"/>
        <v>[[2732,1],[4132,4],[1015,1],[4163,2]]</v>
      </c>
      <c r="F31" s="8" t="str">
        <f t="shared" si="10"/>
        <v>4163</v>
      </c>
      <c r="G31">
        <v>2</v>
      </c>
      <c r="H31">
        <f>材炼!$F$4</f>
        <v>86400</v>
      </c>
      <c r="I31" s="8">
        <v>1</v>
      </c>
      <c r="J31" s="8">
        <v>5</v>
      </c>
      <c r="K31">
        <f>装值!G51</f>
        <v>3600</v>
      </c>
      <c r="L31">
        <f>装值!F51</f>
        <v>45</v>
      </c>
      <c r="M31" t="str">
        <f>装表!E51</f>
        <v>骑士盾</v>
      </c>
      <c r="N31">
        <f t="shared" si="9"/>
        <v>320</v>
      </c>
      <c r="O31" s="8">
        <v>1</v>
      </c>
      <c r="P31">
        <v>0</v>
      </c>
      <c r="Q31">
        <f t="shared" si="7"/>
        <v>4</v>
      </c>
      <c r="R31">
        <v>0</v>
      </c>
      <c r="S31">
        <v>0</v>
      </c>
      <c r="AA31">
        <v>1</v>
      </c>
      <c r="AB31">
        <f t="shared" si="3"/>
        <v>5</v>
      </c>
      <c r="AC31">
        <f>装值!D51</f>
        <v>8</v>
      </c>
      <c r="AD31">
        <f t="shared" si="4"/>
        <v>3200</v>
      </c>
      <c r="AF31">
        <v>4</v>
      </c>
    </row>
    <row r="32" spans="1:32">
      <c r="A32">
        <v>6029</v>
      </c>
      <c r="B32" t="str">
        <f>造表!$A$7</f>
        <v>641</v>
      </c>
      <c r="C32" t="str">
        <f>装表!A54</f>
        <v>5361</v>
      </c>
      <c r="D32" t="str">
        <f>材炼!$D$4</f>
        <v>[[3334,1]]</v>
      </c>
      <c r="E32" t="str">
        <f t="shared" si="0"/>
        <v>[[2732,1],[4132,2],[4232,2],[1015,1],[4461,2]]</v>
      </c>
      <c r="F32" s="8" t="str">
        <f>C27</f>
        <v>4461</v>
      </c>
      <c r="G32">
        <v>2</v>
      </c>
      <c r="H32">
        <f>材炼!$F$4</f>
        <v>86400</v>
      </c>
      <c r="I32" s="8">
        <v>1</v>
      </c>
      <c r="J32" s="8">
        <v>5</v>
      </c>
      <c r="K32">
        <f>装值!G54</f>
        <v>4500</v>
      </c>
      <c r="L32">
        <f>装值!F54</f>
        <v>40</v>
      </c>
      <c r="M32" t="str">
        <f>装表!E54</f>
        <v>骑士长之剑</v>
      </c>
      <c r="N32">
        <f t="shared" si="9"/>
        <v>510</v>
      </c>
      <c r="O32" s="8">
        <v>1</v>
      </c>
      <c r="P32">
        <v>0</v>
      </c>
      <c r="Q32">
        <f t="shared" si="7"/>
        <v>2</v>
      </c>
      <c r="R32">
        <f t="shared" ref="R32:R51" si="11">$AE$2*AF32</f>
        <v>2</v>
      </c>
      <c r="S32">
        <v>0</v>
      </c>
      <c r="AA32">
        <v>1</v>
      </c>
      <c r="AB32">
        <f t="shared" si="3"/>
        <v>5</v>
      </c>
      <c r="AC32">
        <f>装值!D54</f>
        <v>9</v>
      </c>
      <c r="AD32">
        <f t="shared" si="4"/>
        <v>5060</v>
      </c>
      <c r="AF32">
        <v>2</v>
      </c>
    </row>
    <row r="33" spans="1:32">
      <c r="A33">
        <v>6030</v>
      </c>
      <c r="B33" t="str">
        <f>造表!$A$7</f>
        <v>641</v>
      </c>
      <c r="C33" t="str">
        <f>装表!A55</f>
        <v>5461</v>
      </c>
      <c r="D33" t="str">
        <f>材炼!$D$4</f>
        <v>[[3334,1]]</v>
      </c>
      <c r="E33" t="str">
        <f t="shared" si="0"/>
        <v>[[2732,1],[4132,2],[4232,2],[1015,1],[4561,2]]</v>
      </c>
      <c r="F33" s="8" t="str">
        <f t="shared" ref="F33:F36" si="12">C28</f>
        <v>4561</v>
      </c>
      <c r="G33">
        <v>2</v>
      </c>
      <c r="H33">
        <f>材炼!$F$4</f>
        <v>86400</v>
      </c>
      <c r="I33" s="8">
        <v>1</v>
      </c>
      <c r="J33" s="8">
        <v>5</v>
      </c>
      <c r="K33">
        <f>装值!G55</f>
        <v>4500</v>
      </c>
      <c r="L33">
        <f>装值!F55</f>
        <v>40</v>
      </c>
      <c r="M33" t="str">
        <f>装表!E55</f>
        <v>狙击弓</v>
      </c>
      <c r="N33">
        <f t="shared" si="9"/>
        <v>510</v>
      </c>
      <c r="O33" s="8">
        <v>1</v>
      </c>
      <c r="P33">
        <v>0</v>
      </c>
      <c r="Q33">
        <f t="shared" si="7"/>
        <v>2</v>
      </c>
      <c r="R33">
        <f t="shared" si="11"/>
        <v>2</v>
      </c>
      <c r="S33">
        <v>0</v>
      </c>
      <c r="AA33">
        <v>1</v>
      </c>
      <c r="AB33">
        <f t="shared" si="3"/>
        <v>5</v>
      </c>
      <c r="AC33">
        <f>装值!D55</f>
        <v>9</v>
      </c>
      <c r="AD33">
        <f t="shared" si="4"/>
        <v>5060</v>
      </c>
      <c r="AF33">
        <v>2</v>
      </c>
    </row>
    <row r="34" spans="1:32">
      <c r="A34">
        <v>6031</v>
      </c>
      <c r="B34" t="str">
        <f>造表!$A$7</f>
        <v>641</v>
      </c>
      <c r="C34" t="str">
        <f>装表!A56</f>
        <v>5561</v>
      </c>
      <c r="D34" t="str">
        <f>材炼!$D$4</f>
        <v>[[3334,1]]</v>
      </c>
      <c r="E34" t="str">
        <f t="shared" si="0"/>
        <v>[[2732,1],[4132,2],[4232,2],[1015,1],[4661,2]]</v>
      </c>
      <c r="F34" s="8" t="str">
        <f t="shared" si="12"/>
        <v>4661</v>
      </c>
      <c r="G34">
        <v>2</v>
      </c>
      <c r="H34">
        <f>材炼!$F$4</f>
        <v>86400</v>
      </c>
      <c r="I34" s="8">
        <v>1</v>
      </c>
      <c r="J34" s="8">
        <v>5</v>
      </c>
      <c r="K34">
        <f>装值!G56</f>
        <v>4500</v>
      </c>
      <c r="L34">
        <f>装值!F56</f>
        <v>40</v>
      </c>
      <c r="M34" t="str">
        <f>装表!E56</f>
        <v>月光之杖</v>
      </c>
      <c r="N34">
        <f t="shared" si="9"/>
        <v>510</v>
      </c>
      <c r="O34" s="8">
        <v>1</v>
      </c>
      <c r="P34">
        <v>0</v>
      </c>
      <c r="Q34">
        <f t="shared" si="7"/>
        <v>2</v>
      </c>
      <c r="R34">
        <f t="shared" si="11"/>
        <v>2</v>
      </c>
      <c r="S34">
        <v>0</v>
      </c>
      <c r="AA34">
        <v>1</v>
      </c>
      <c r="AB34">
        <f t="shared" si="3"/>
        <v>5</v>
      </c>
      <c r="AC34">
        <f>装值!D56</f>
        <v>9</v>
      </c>
      <c r="AD34">
        <f t="shared" si="4"/>
        <v>5060</v>
      </c>
      <c r="AF34">
        <v>2</v>
      </c>
    </row>
    <row r="35" spans="1:32">
      <c r="A35">
        <v>6032</v>
      </c>
      <c r="B35" t="str">
        <f>造表!$A$7</f>
        <v>641</v>
      </c>
      <c r="C35" t="str">
        <f>装表!A57</f>
        <v>5662</v>
      </c>
      <c r="D35" t="str">
        <f>材炼!$D$4</f>
        <v>[[3334,1]]</v>
      </c>
      <c r="E35" t="str">
        <f t="shared" si="0"/>
        <v>[[2732,1],[4132,2],[4232,2],[1015,1],[4762,2]]</v>
      </c>
      <c r="F35" s="8" t="str">
        <f t="shared" si="12"/>
        <v>4762</v>
      </c>
      <c r="G35">
        <v>2</v>
      </c>
      <c r="H35">
        <f>材炼!$F$4</f>
        <v>86400</v>
      </c>
      <c r="I35" s="8">
        <v>1</v>
      </c>
      <c r="J35" s="8">
        <v>5</v>
      </c>
      <c r="K35">
        <f>装值!G57</f>
        <v>4500</v>
      </c>
      <c r="L35">
        <f>装值!F57</f>
        <v>40</v>
      </c>
      <c r="M35" t="str">
        <f>装表!E57</f>
        <v>骑士长之铠</v>
      </c>
      <c r="N35">
        <f t="shared" si="9"/>
        <v>510</v>
      </c>
      <c r="O35" s="8">
        <v>1</v>
      </c>
      <c r="P35">
        <v>0</v>
      </c>
      <c r="Q35">
        <f t="shared" si="7"/>
        <v>2</v>
      </c>
      <c r="R35">
        <f t="shared" si="11"/>
        <v>2</v>
      </c>
      <c r="S35">
        <v>0</v>
      </c>
      <c r="AA35">
        <v>1</v>
      </c>
      <c r="AB35">
        <f t="shared" si="3"/>
        <v>5</v>
      </c>
      <c r="AC35">
        <f>装值!D57</f>
        <v>9</v>
      </c>
      <c r="AD35">
        <f t="shared" si="4"/>
        <v>5060</v>
      </c>
      <c r="AF35">
        <v>2</v>
      </c>
    </row>
    <row r="36" spans="1:32">
      <c r="A36">
        <v>6033</v>
      </c>
      <c r="B36" t="str">
        <f>造表!$A$7</f>
        <v>641</v>
      </c>
      <c r="C36" t="str">
        <f>装表!A60</f>
        <v>5963</v>
      </c>
      <c r="D36" t="str">
        <f>材炼!$D$4</f>
        <v>[[3334,1]]</v>
      </c>
      <c r="E36" t="str">
        <f t="shared" si="0"/>
        <v>[[2732,1],[4132,2],[4232,2],[1015,1],[5063,2]]</v>
      </c>
      <c r="F36" s="8" t="str">
        <f t="shared" si="12"/>
        <v>5063</v>
      </c>
      <c r="G36">
        <v>2</v>
      </c>
      <c r="H36">
        <f>材炼!$F$4</f>
        <v>86400</v>
      </c>
      <c r="I36" s="8">
        <v>1</v>
      </c>
      <c r="J36" s="8">
        <v>5</v>
      </c>
      <c r="K36">
        <f>装值!G60</f>
        <v>4500</v>
      </c>
      <c r="L36">
        <f>装值!F60</f>
        <v>40</v>
      </c>
      <c r="M36" t="str">
        <f>装表!E60</f>
        <v>骑士长之盾</v>
      </c>
      <c r="N36">
        <f t="shared" si="9"/>
        <v>510</v>
      </c>
      <c r="O36" s="8">
        <v>1</v>
      </c>
      <c r="P36">
        <v>0</v>
      </c>
      <c r="Q36">
        <f t="shared" si="7"/>
        <v>2</v>
      </c>
      <c r="R36">
        <f t="shared" si="11"/>
        <v>2</v>
      </c>
      <c r="S36">
        <v>0</v>
      </c>
      <c r="AA36">
        <v>1</v>
      </c>
      <c r="AB36">
        <f t="shared" si="3"/>
        <v>5</v>
      </c>
      <c r="AC36">
        <f>装值!D60</f>
        <v>9</v>
      </c>
      <c r="AD36">
        <f t="shared" si="4"/>
        <v>5060</v>
      </c>
      <c r="AF36">
        <v>2</v>
      </c>
    </row>
    <row r="37" spans="1:32">
      <c r="A37">
        <v>6034</v>
      </c>
      <c r="B37" t="str">
        <f>造表!$A$7</f>
        <v>641</v>
      </c>
      <c r="C37" t="str">
        <f>装表!A63</f>
        <v>6261</v>
      </c>
      <c r="D37" t="str">
        <f>材炼!$D$4</f>
        <v>[[3334,1]]</v>
      </c>
      <c r="E37" t="str">
        <f t="shared" si="0"/>
        <v>[[2732,1],[4232,4]]</v>
      </c>
      <c r="F37" s="8">
        <v>0</v>
      </c>
      <c r="G37">
        <v>0</v>
      </c>
      <c r="H37">
        <f>材炼!$F$4</f>
        <v>86400</v>
      </c>
      <c r="I37" s="8">
        <v>1</v>
      </c>
      <c r="J37" s="8">
        <v>5</v>
      </c>
      <c r="K37">
        <f>装值!G63</f>
        <v>5400</v>
      </c>
      <c r="L37">
        <f>装值!F63</f>
        <v>35</v>
      </c>
      <c r="M37" t="str">
        <f>装表!E63</f>
        <v>十杰剑</v>
      </c>
      <c r="N37">
        <f t="shared" si="9"/>
        <v>620</v>
      </c>
      <c r="O37" s="8">
        <v>1</v>
      </c>
      <c r="P37">
        <v>0</v>
      </c>
      <c r="Q37">
        <v>0</v>
      </c>
      <c r="R37">
        <f t="shared" si="11"/>
        <v>4</v>
      </c>
      <c r="S37">
        <v>0</v>
      </c>
      <c r="AB37">
        <f t="shared" si="3"/>
        <v>4</v>
      </c>
      <c r="AC37">
        <f>装值!D63</f>
        <v>10</v>
      </c>
      <c r="AD37">
        <f t="shared" si="4"/>
        <v>6170</v>
      </c>
      <c r="AF37">
        <v>4</v>
      </c>
    </row>
    <row r="38" spans="1:32">
      <c r="A38">
        <v>6035</v>
      </c>
      <c r="B38" t="str">
        <f>造表!$A$7</f>
        <v>641</v>
      </c>
      <c r="C38" t="str">
        <f>装表!A64</f>
        <v>6361</v>
      </c>
      <c r="D38" t="str">
        <f>材炼!$D$4</f>
        <v>[[3334,1]]</v>
      </c>
      <c r="E38" t="str">
        <f t="shared" si="0"/>
        <v>[[2732,1],[4232,4]]</v>
      </c>
      <c r="F38" s="8">
        <v>0</v>
      </c>
      <c r="G38">
        <v>0</v>
      </c>
      <c r="H38">
        <f>材炼!$F$4</f>
        <v>86400</v>
      </c>
      <c r="I38" s="8">
        <v>1</v>
      </c>
      <c r="J38" s="8">
        <v>5</v>
      </c>
      <c r="K38">
        <f>装值!G64</f>
        <v>5400</v>
      </c>
      <c r="L38">
        <f>装值!F64</f>
        <v>35</v>
      </c>
      <c r="M38" t="str">
        <f>装表!E64</f>
        <v>竞技之弓</v>
      </c>
      <c r="N38">
        <f t="shared" si="9"/>
        <v>620</v>
      </c>
      <c r="O38" s="8">
        <v>1</v>
      </c>
      <c r="P38">
        <v>0</v>
      </c>
      <c r="Q38">
        <v>0</v>
      </c>
      <c r="R38">
        <f t="shared" si="11"/>
        <v>4</v>
      </c>
      <c r="S38">
        <v>0</v>
      </c>
      <c r="AB38">
        <f t="shared" si="3"/>
        <v>4</v>
      </c>
      <c r="AC38">
        <f>装值!D64</f>
        <v>10</v>
      </c>
      <c r="AD38">
        <f t="shared" si="4"/>
        <v>6170</v>
      </c>
      <c r="AF38">
        <v>4</v>
      </c>
    </row>
    <row r="39" spans="1:32">
      <c r="A39">
        <v>6036</v>
      </c>
      <c r="B39" t="str">
        <f>造表!$A$7</f>
        <v>641</v>
      </c>
      <c r="C39" t="str">
        <f>装表!A65</f>
        <v>6461</v>
      </c>
      <c r="D39" t="str">
        <f>材炼!$D$4</f>
        <v>[[3334,1]]</v>
      </c>
      <c r="E39" t="str">
        <f t="shared" si="0"/>
        <v>[[2732,1],[4232,4]]</v>
      </c>
      <c r="F39" s="8">
        <v>0</v>
      </c>
      <c r="G39">
        <v>0</v>
      </c>
      <c r="H39">
        <f>材炼!$F$4</f>
        <v>86400</v>
      </c>
      <c r="I39" s="8">
        <v>1</v>
      </c>
      <c r="J39" s="8">
        <v>5</v>
      </c>
      <c r="K39">
        <f>装值!G65</f>
        <v>5400</v>
      </c>
      <c r="L39">
        <f>装值!F65</f>
        <v>35</v>
      </c>
      <c r="M39" t="str">
        <f>装表!E65</f>
        <v>元素杖</v>
      </c>
      <c r="N39">
        <f t="shared" si="9"/>
        <v>620</v>
      </c>
      <c r="O39" s="8">
        <v>1</v>
      </c>
      <c r="P39">
        <v>0</v>
      </c>
      <c r="Q39">
        <v>0</v>
      </c>
      <c r="R39">
        <f t="shared" si="11"/>
        <v>4</v>
      </c>
      <c r="S39">
        <v>0</v>
      </c>
      <c r="AB39">
        <f t="shared" si="3"/>
        <v>4</v>
      </c>
      <c r="AC39">
        <f>装值!D65</f>
        <v>10</v>
      </c>
      <c r="AD39">
        <f t="shared" si="4"/>
        <v>6170</v>
      </c>
      <c r="AF39">
        <v>4</v>
      </c>
    </row>
    <row r="40" spans="1:32">
      <c r="A40">
        <v>6037</v>
      </c>
      <c r="B40" t="str">
        <f>造表!$A$7</f>
        <v>641</v>
      </c>
      <c r="C40" t="str">
        <f>装表!A66</f>
        <v>6562</v>
      </c>
      <c r="D40" t="str">
        <f>材炼!$D$4</f>
        <v>[[3334,1]]</v>
      </c>
      <c r="E40" t="str">
        <f t="shared" si="0"/>
        <v>[[2732,1],[4232,4]]</v>
      </c>
      <c r="F40" s="8">
        <v>0</v>
      </c>
      <c r="G40">
        <v>0</v>
      </c>
      <c r="H40">
        <f>材炼!$F$4</f>
        <v>86400</v>
      </c>
      <c r="I40" s="8">
        <v>1</v>
      </c>
      <c r="J40" s="8">
        <v>5</v>
      </c>
      <c r="K40">
        <f>装值!G66</f>
        <v>5400</v>
      </c>
      <c r="L40">
        <f>装值!F66</f>
        <v>35</v>
      </c>
      <c r="M40" t="str">
        <f>装表!E66</f>
        <v>巧匠铠甲</v>
      </c>
      <c r="N40">
        <f t="shared" si="9"/>
        <v>620</v>
      </c>
      <c r="O40" s="8">
        <v>1</v>
      </c>
      <c r="P40">
        <v>0</v>
      </c>
      <c r="Q40">
        <v>0</v>
      </c>
      <c r="R40">
        <f t="shared" si="11"/>
        <v>4</v>
      </c>
      <c r="S40">
        <v>0</v>
      </c>
      <c r="AB40">
        <f t="shared" si="3"/>
        <v>4</v>
      </c>
      <c r="AC40">
        <f>装值!D66</f>
        <v>10</v>
      </c>
      <c r="AD40">
        <f t="shared" si="4"/>
        <v>6170</v>
      </c>
      <c r="AF40">
        <v>4</v>
      </c>
    </row>
    <row r="41" spans="1:32">
      <c r="A41">
        <v>6038</v>
      </c>
      <c r="B41" t="str">
        <f>造表!$A$7</f>
        <v>641</v>
      </c>
      <c r="C41" t="str">
        <f>装表!A69</f>
        <v>6863</v>
      </c>
      <c r="D41" t="str">
        <f>材炼!$D$4</f>
        <v>[[3334,1]]</v>
      </c>
      <c r="E41" t="str">
        <f t="shared" si="0"/>
        <v>[[2732,1],[4232,4]]</v>
      </c>
      <c r="F41" s="8">
        <v>0</v>
      </c>
      <c r="G41">
        <v>0</v>
      </c>
      <c r="H41">
        <f>材炼!$F$4</f>
        <v>86400</v>
      </c>
      <c r="I41" s="8">
        <v>1</v>
      </c>
      <c r="J41" s="8">
        <v>5</v>
      </c>
      <c r="K41">
        <f>装值!G69</f>
        <v>5400</v>
      </c>
      <c r="L41">
        <f>装值!F69</f>
        <v>35</v>
      </c>
      <c r="M41" t="str">
        <f>装表!E69</f>
        <v>巧匠之盾</v>
      </c>
      <c r="N41">
        <f t="shared" si="9"/>
        <v>620</v>
      </c>
      <c r="O41" s="8">
        <v>1</v>
      </c>
      <c r="P41">
        <v>0</v>
      </c>
      <c r="Q41">
        <v>0</v>
      </c>
      <c r="R41">
        <f t="shared" si="11"/>
        <v>4</v>
      </c>
      <c r="S41">
        <v>0</v>
      </c>
      <c r="AB41">
        <f t="shared" si="3"/>
        <v>4</v>
      </c>
      <c r="AC41">
        <f>装值!D66</f>
        <v>10</v>
      </c>
      <c r="AD41">
        <f t="shared" si="4"/>
        <v>6170</v>
      </c>
      <c r="AF41">
        <v>4</v>
      </c>
    </row>
    <row r="42" spans="1:32">
      <c r="A42">
        <v>6039</v>
      </c>
      <c r="B42" t="str">
        <f>造表!$A$7</f>
        <v>641</v>
      </c>
      <c r="C42" t="str">
        <f>装表!A72</f>
        <v>7161</v>
      </c>
      <c r="D42" t="str">
        <f>材炼!$D$4</f>
        <v>[[3334,1]]</v>
      </c>
      <c r="E42" t="str">
        <f t="shared" si="0"/>
        <v>[[2732,1],[4232,4],[1015,1],[6261,2]]</v>
      </c>
      <c r="F42" s="8" t="str">
        <f>C37</f>
        <v>6261</v>
      </c>
      <c r="G42">
        <v>2</v>
      </c>
      <c r="H42">
        <f>材炼!$F$4</f>
        <v>86400</v>
      </c>
      <c r="I42" s="8">
        <v>1</v>
      </c>
      <c r="J42" s="8">
        <v>5</v>
      </c>
      <c r="K42">
        <f>装值!G72</f>
        <v>6300</v>
      </c>
      <c r="L42">
        <f>装值!F72</f>
        <v>30</v>
      </c>
      <c r="M42" t="str">
        <f>装表!E72</f>
        <v>勇者锋刃</v>
      </c>
      <c r="N42">
        <f t="shared" si="9"/>
        <v>1160</v>
      </c>
      <c r="O42" s="8">
        <v>1</v>
      </c>
      <c r="P42">
        <v>0</v>
      </c>
      <c r="Q42">
        <v>0</v>
      </c>
      <c r="R42">
        <f t="shared" si="11"/>
        <v>4</v>
      </c>
      <c r="S42">
        <v>0</v>
      </c>
      <c r="AA42">
        <v>1</v>
      </c>
      <c r="AB42">
        <f t="shared" si="3"/>
        <v>5</v>
      </c>
      <c r="AC42">
        <f>装值!D72</f>
        <v>11</v>
      </c>
      <c r="AD42">
        <f t="shared" si="4"/>
        <v>11550</v>
      </c>
      <c r="AF42">
        <v>4</v>
      </c>
    </row>
    <row r="43" spans="1:32">
      <c r="A43">
        <v>6040</v>
      </c>
      <c r="B43" t="str">
        <f>造表!$A$7</f>
        <v>641</v>
      </c>
      <c r="C43" t="str">
        <f>装表!A73</f>
        <v>7261</v>
      </c>
      <c r="D43" t="str">
        <f>材炼!$D$4</f>
        <v>[[3334,1]]</v>
      </c>
      <c r="E43" t="str">
        <f t="shared" si="0"/>
        <v>[[2732,1],[4232,4],[1015,1],[6361,2]]</v>
      </c>
      <c r="F43" s="8" t="str">
        <f t="shared" ref="F43:F46" si="13">C38</f>
        <v>6361</v>
      </c>
      <c r="G43">
        <v>2</v>
      </c>
      <c r="H43">
        <f>材炼!$F$4</f>
        <v>86400</v>
      </c>
      <c r="I43" s="8">
        <v>1</v>
      </c>
      <c r="J43" s="8">
        <v>5</v>
      </c>
      <c r="K43">
        <f>装值!G73</f>
        <v>6300</v>
      </c>
      <c r="L43">
        <f>装值!F73</f>
        <v>30</v>
      </c>
      <c r="M43" t="str">
        <f>装表!E73</f>
        <v>勇者之弓</v>
      </c>
      <c r="N43">
        <f t="shared" si="9"/>
        <v>1160</v>
      </c>
      <c r="O43" s="8">
        <v>1</v>
      </c>
      <c r="P43">
        <v>0</v>
      </c>
      <c r="Q43">
        <v>0</v>
      </c>
      <c r="R43">
        <f t="shared" si="11"/>
        <v>4</v>
      </c>
      <c r="S43">
        <v>0</v>
      </c>
      <c r="AA43">
        <v>1</v>
      </c>
      <c r="AB43">
        <f t="shared" si="3"/>
        <v>5</v>
      </c>
      <c r="AC43">
        <f>装值!D73</f>
        <v>11</v>
      </c>
      <c r="AD43">
        <f t="shared" si="4"/>
        <v>11550</v>
      </c>
      <c r="AF43">
        <v>4</v>
      </c>
    </row>
    <row r="44" spans="1:32">
      <c r="A44">
        <v>6041</v>
      </c>
      <c r="B44" t="str">
        <f>造表!$A$7</f>
        <v>641</v>
      </c>
      <c r="C44" t="str">
        <f>装表!A74</f>
        <v>7361</v>
      </c>
      <c r="D44" t="str">
        <f>材炼!$D$4</f>
        <v>[[3334,1]]</v>
      </c>
      <c r="E44" t="str">
        <f t="shared" si="0"/>
        <v>[[2732,1],[4232,4],[1015,1],[6461,2]]</v>
      </c>
      <c r="F44" s="8" t="str">
        <f t="shared" si="13"/>
        <v>6461</v>
      </c>
      <c r="G44">
        <v>2</v>
      </c>
      <c r="H44">
        <f>材炼!$F$4</f>
        <v>86400</v>
      </c>
      <c r="I44" s="8">
        <v>1</v>
      </c>
      <c r="J44" s="8">
        <v>5</v>
      </c>
      <c r="K44">
        <f>装值!G74</f>
        <v>6300</v>
      </c>
      <c r="L44">
        <f>装值!F74</f>
        <v>30</v>
      </c>
      <c r="M44" t="str">
        <f>装表!E74</f>
        <v>勇者之杖</v>
      </c>
      <c r="N44">
        <f t="shared" si="9"/>
        <v>1160</v>
      </c>
      <c r="O44" s="8">
        <v>1</v>
      </c>
      <c r="P44">
        <v>0</v>
      </c>
      <c r="Q44">
        <v>0</v>
      </c>
      <c r="R44">
        <f t="shared" si="11"/>
        <v>4</v>
      </c>
      <c r="S44">
        <v>0</v>
      </c>
      <c r="AA44">
        <v>1</v>
      </c>
      <c r="AB44">
        <f t="shared" si="3"/>
        <v>5</v>
      </c>
      <c r="AC44">
        <f>装值!D74</f>
        <v>11</v>
      </c>
      <c r="AD44">
        <f t="shared" si="4"/>
        <v>11550</v>
      </c>
      <c r="AF44">
        <v>4</v>
      </c>
    </row>
    <row r="45" spans="1:32">
      <c r="A45">
        <v>6042</v>
      </c>
      <c r="B45" t="str">
        <f>造表!$A$7</f>
        <v>641</v>
      </c>
      <c r="C45" t="str">
        <f>装表!A75</f>
        <v>7462</v>
      </c>
      <c r="D45" t="str">
        <f>材炼!$D$4</f>
        <v>[[3334,1]]</v>
      </c>
      <c r="E45" t="str">
        <f t="shared" si="0"/>
        <v>[[2732,1],[4232,4],[1015,1],[6562,2]]</v>
      </c>
      <c r="F45" s="8" t="str">
        <f t="shared" si="13"/>
        <v>6562</v>
      </c>
      <c r="G45">
        <v>2</v>
      </c>
      <c r="H45">
        <f>材炼!$F$4</f>
        <v>86400</v>
      </c>
      <c r="I45" s="8">
        <v>1</v>
      </c>
      <c r="J45" s="8">
        <v>5</v>
      </c>
      <c r="K45">
        <f>装值!G75</f>
        <v>6300</v>
      </c>
      <c r="L45">
        <f>装值!F75</f>
        <v>30</v>
      </c>
      <c r="M45" t="str">
        <f>装表!E75</f>
        <v>勇者铠甲</v>
      </c>
      <c r="N45">
        <f t="shared" si="9"/>
        <v>1160</v>
      </c>
      <c r="O45" s="8">
        <v>1</v>
      </c>
      <c r="P45">
        <v>0</v>
      </c>
      <c r="Q45">
        <v>0</v>
      </c>
      <c r="R45">
        <f t="shared" si="11"/>
        <v>4</v>
      </c>
      <c r="S45">
        <v>0</v>
      </c>
      <c r="AA45">
        <v>1</v>
      </c>
      <c r="AB45">
        <f t="shared" si="3"/>
        <v>5</v>
      </c>
      <c r="AC45">
        <f>装值!D75</f>
        <v>11</v>
      </c>
      <c r="AD45">
        <f t="shared" si="4"/>
        <v>11550</v>
      </c>
      <c r="AF45">
        <v>4</v>
      </c>
    </row>
    <row r="46" spans="1:32">
      <c r="A46">
        <v>6043</v>
      </c>
      <c r="B46" t="str">
        <f>造表!$A$7</f>
        <v>641</v>
      </c>
      <c r="C46" t="str">
        <f>装表!A78</f>
        <v>7763</v>
      </c>
      <c r="D46" t="str">
        <f>材炼!$D$4</f>
        <v>[[3334,1]]</v>
      </c>
      <c r="E46" t="str">
        <f t="shared" si="0"/>
        <v>[[2732,1],[4232,4],[1015,1],[6863,2]]</v>
      </c>
      <c r="F46" s="8" t="str">
        <f t="shared" si="13"/>
        <v>6863</v>
      </c>
      <c r="G46">
        <v>2</v>
      </c>
      <c r="H46">
        <f>材炼!$F$4</f>
        <v>86400</v>
      </c>
      <c r="I46" s="8">
        <v>1</v>
      </c>
      <c r="J46" s="8">
        <v>5</v>
      </c>
      <c r="K46">
        <f>装值!G78</f>
        <v>6300</v>
      </c>
      <c r="L46">
        <f>装值!F78</f>
        <v>30</v>
      </c>
      <c r="M46" t="str">
        <f>装表!E78</f>
        <v>勇者盾</v>
      </c>
      <c r="N46">
        <f t="shared" si="9"/>
        <v>1160</v>
      </c>
      <c r="O46" s="8">
        <v>1</v>
      </c>
      <c r="P46">
        <v>0</v>
      </c>
      <c r="Q46">
        <v>0</v>
      </c>
      <c r="R46">
        <f t="shared" si="11"/>
        <v>4</v>
      </c>
      <c r="S46">
        <v>0</v>
      </c>
      <c r="AA46">
        <v>1</v>
      </c>
      <c r="AB46">
        <f t="shared" si="3"/>
        <v>5</v>
      </c>
      <c r="AC46">
        <f>装值!D78</f>
        <v>11</v>
      </c>
      <c r="AD46">
        <f t="shared" si="4"/>
        <v>11550</v>
      </c>
      <c r="AF46">
        <v>4</v>
      </c>
    </row>
    <row r="47" spans="1:32">
      <c r="A47">
        <v>6044</v>
      </c>
      <c r="B47" t="str">
        <f>造表!$A$7</f>
        <v>641</v>
      </c>
      <c r="C47" t="str">
        <f>装表!A81</f>
        <v>8061</v>
      </c>
      <c r="D47" t="str">
        <f>材炼!$D$4</f>
        <v>[[3334,1]]</v>
      </c>
      <c r="E47" t="str">
        <f t="shared" si="0"/>
        <v>[[2732,1],[4232,4],[1015,1],[7161,2]]</v>
      </c>
      <c r="F47" s="8" t="str">
        <f>C42</f>
        <v>7161</v>
      </c>
      <c r="G47">
        <v>2</v>
      </c>
      <c r="H47">
        <f>材炼!$F$4</f>
        <v>86400</v>
      </c>
      <c r="I47" s="8">
        <v>1</v>
      </c>
      <c r="J47" s="8">
        <v>5</v>
      </c>
      <c r="K47">
        <f>装值!G81</f>
        <v>7200</v>
      </c>
      <c r="L47">
        <f>装值!F81</f>
        <v>25</v>
      </c>
      <c r="M47" t="str">
        <f>装表!E81</f>
        <v>普罗之剑</v>
      </c>
      <c r="N47">
        <f t="shared" si="9"/>
        <v>1730</v>
      </c>
      <c r="O47" s="8">
        <v>1</v>
      </c>
      <c r="P47">
        <v>0</v>
      </c>
      <c r="Q47">
        <v>0</v>
      </c>
      <c r="R47">
        <f t="shared" si="11"/>
        <v>4</v>
      </c>
      <c r="S47">
        <v>0</v>
      </c>
      <c r="AA47">
        <v>1</v>
      </c>
      <c r="AB47">
        <f t="shared" si="3"/>
        <v>5</v>
      </c>
      <c r="AC47">
        <f>装值!D81</f>
        <v>12</v>
      </c>
      <c r="AD47">
        <f t="shared" si="4"/>
        <v>17280</v>
      </c>
      <c r="AF47">
        <v>4</v>
      </c>
    </row>
    <row r="48" spans="1:32">
      <c r="A48">
        <v>6045</v>
      </c>
      <c r="B48" t="str">
        <f>造表!$A$7</f>
        <v>641</v>
      </c>
      <c r="C48" t="str">
        <f>装表!A82</f>
        <v>8161</v>
      </c>
      <c r="D48" t="str">
        <f>材炼!$D$4</f>
        <v>[[3334,1]]</v>
      </c>
      <c r="E48" t="str">
        <f t="shared" si="0"/>
        <v>[[2732,1],[4232,4],[1015,1],[7261,2]]</v>
      </c>
      <c r="F48" s="8" t="str">
        <f t="shared" ref="F48:F51" si="14">C43</f>
        <v>7261</v>
      </c>
      <c r="G48">
        <v>2</v>
      </c>
      <c r="H48">
        <f>材炼!$F$4</f>
        <v>86400</v>
      </c>
      <c r="I48" s="8">
        <v>1</v>
      </c>
      <c r="J48" s="8">
        <v>5</v>
      </c>
      <c r="K48">
        <f>装值!G82</f>
        <v>7200</v>
      </c>
      <c r="L48">
        <f>装值!F82</f>
        <v>25</v>
      </c>
      <c r="M48" t="str">
        <f>装表!E82</f>
        <v>比纳西尔之弩</v>
      </c>
      <c r="N48">
        <f t="shared" si="9"/>
        <v>1730</v>
      </c>
      <c r="O48" s="8">
        <v>1</v>
      </c>
      <c r="P48">
        <v>0</v>
      </c>
      <c r="Q48">
        <v>0</v>
      </c>
      <c r="R48">
        <f t="shared" si="11"/>
        <v>4</v>
      </c>
      <c r="S48">
        <v>0</v>
      </c>
      <c r="AA48">
        <v>1</v>
      </c>
      <c r="AB48">
        <f t="shared" si="3"/>
        <v>5</v>
      </c>
      <c r="AC48">
        <f>装值!D82</f>
        <v>12</v>
      </c>
      <c r="AD48">
        <f t="shared" si="4"/>
        <v>17280</v>
      </c>
      <c r="AF48">
        <v>4</v>
      </c>
    </row>
    <row r="49" spans="1:32">
      <c r="A49">
        <v>6046</v>
      </c>
      <c r="B49" t="str">
        <f>造表!$A$7</f>
        <v>641</v>
      </c>
      <c r="C49" t="str">
        <f>装表!A83</f>
        <v>8261</v>
      </c>
      <c r="D49" t="str">
        <f>材炼!$D$4</f>
        <v>[[3334,1]]</v>
      </c>
      <c r="E49" t="str">
        <f t="shared" si="0"/>
        <v>[[2732,1],[4232,4],[1015,1],[7361,2]]</v>
      </c>
      <c r="F49" s="8" t="str">
        <f t="shared" si="14"/>
        <v>7361</v>
      </c>
      <c r="G49">
        <v>2</v>
      </c>
      <c r="H49">
        <f>材炼!$F$4</f>
        <v>86400</v>
      </c>
      <c r="I49" s="8">
        <v>1</v>
      </c>
      <c r="J49" s="8">
        <v>5</v>
      </c>
      <c r="K49">
        <f>装值!G83</f>
        <v>7200</v>
      </c>
      <c r="L49">
        <f>装值!F83</f>
        <v>25</v>
      </c>
      <c r="M49" t="str">
        <f>装表!E83</f>
        <v>基梅尔之杖</v>
      </c>
      <c r="N49">
        <f t="shared" si="9"/>
        <v>1730</v>
      </c>
      <c r="O49" s="8">
        <v>1</v>
      </c>
      <c r="P49">
        <v>0</v>
      </c>
      <c r="Q49">
        <v>0</v>
      </c>
      <c r="R49">
        <f t="shared" si="11"/>
        <v>4</v>
      </c>
      <c r="S49">
        <v>0</v>
      </c>
      <c r="AA49">
        <v>1</v>
      </c>
      <c r="AB49">
        <f t="shared" si="3"/>
        <v>5</v>
      </c>
      <c r="AC49">
        <f>装值!D83</f>
        <v>12</v>
      </c>
      <c r="AD49">
        <f t="shared" si="4"/>
        <v>17280</v>
      </c>
      <c r="AF49">
        <v>4</v>
      </c>
    </row>
    <row r="50" spans="1:32">
      <c r="A50">
        <v>6047</v>
      </c>
      <c r="B50" t="str">
        <f>造表!$A$7</f>
        <v>641</v>
      </c>
      <c r="C50" t="str">
        <f>装表!A84</f>
        <v>8362</v>
      </c>
      <c r="D50" t="str">
        <f>材炼!$D$4</f>
        <v>[[3334,1]]</v>
      </c>
      <c r="E50" t="str">
        <f t="shared" si="0"/>
        <v>[[2732,1],[4232,4],[1015,1],[7462,2]]</v>
      </c>
      <c r="F50" s="8" t="str">
        <f t="shared" si="14"/>
        <v>7462</v>
      </c>
      <c r="G50">
        <v>2</v>
      </c>
      <c r="H50">
        <f>材炼!$F$4</f>
        <v>86400</v>
      </c>
      <c r="I50" s="8">
        <v>1</v>
      </c>
      <c r="J50" s="8">
        <v>5</v>
      </c>
      <c r="K50">
        <f>装值!G84</f>
        <v>7200</v>
      </c>
      <c r="L50">
        <f>装值!F84</f>
        <v>25</v>
      </c>
      <c r="M50" t="str">
        <f>装表!E84</f>
        <v>艾杰利亚之铠</v>
      </c>
      <c r="N50">
        <f t="shared" si="9"/>
        <v>1730</v>
      </c>
      <c r="O50" s="8">
        <v>1</v>
      </c>
      <c r="P50">
        <v>0</v>
      </c>
      <c r="Q50">
        <v>0</v>
      </c>
      <c r="R50">
        <f t="shared" si="11"/>
        <v>4</v>
      </c>
      <c r="S50">
        <v>0</v>
      </c>
      <c r="AA50">
        <v>1</v>
      </c>
      <c r="AB50">
        <f t="shared" si="3"/>
        <v>5</v>
      </c>
      <c r="AC50">
        <f>装值!D84</f>
        <v>12</v>
      </c>
      <c r="AD50">
        <f t="shared" si="4"/>
        <v>17280</v>
      </c>
      <c r="AF50">
        <v>4</v>
      </c>
    </row>
    <row r="51" spans="1:32">
      <c r="A51">
        <v>6048</v>
      </c>
      <c r="B51" t="str">
        <f>造表!$A$7</f>
        <v>641</v>
      </c>
      <c r="C51" t="str">
        <f>装表!A85</f>
        <v>8462</v>
      </c>
      <c r="D51" t="str">
        <f>材炼!$D$4</f>
        <v>[[3334,1]]</v>
      </c>
      <c r="E51" t="str">
        <f t="shared" si="0"/>
        <v>[[2732,1],[4232,4],[1015,1],[7763,2]]</v>
      </c>
      <c r="F51" s="8" t="str">
        <f t="shared" si="14"/>
        <v>7763</v>
      </c>
      <c r="G51">
        <v>2</v>
      </c>
      <c r="H51">
        <f>材炼!$F$4</f>
        <v>86400</v>
      </c>
      <c r="I51" s="8">
        <v>1</v>
      </c>
      <c r="J51" s="8">
        <v>5</v>
      </c>
      <c r="K51">
        <f>装值!G87</f>
        <v>7200</v>
      </c>
      <c r="L51">
        <f>装值!F87</f>
        <v>25</v>
      </c>
      <c r="M51" t="str">
        <f>装表!E87</f>
        <v>爱德拉之盾</v>
      </c>
      <c r="N51">
        <f t="shared" si="9"/>
        <v>1730</v>
      </c>
      <c r="O51" s="8">
        <v>1</v>
      </c>
      <c r="P51">
        <v>0</v>
      </c>
      <c r="Q51">
        <v>0</v>
      </c>
      <c r="R51">
        <f t="shared" si="11"/>
        <v>4</v>
      </c>
      <c r="S51">
        <v>0</v>
      </c>
      <c r="AA51">
        <v>1</v>
      </c>
      <c r="AB51">
        <f t="shared" si="3"/>
        <v>5</v>
      </c>
      <c r="AC51">
        <f>装值!D87</f>
        <v>12</v>
      </c>
      <c r="AD51">
        <f t="shared" si="4"/>
        <v>17280</v>
      </c>
      <c r="AF51">
        <v>4</v>
      </c>
    </row>
  </sheetData>
  <phoneticPr fontId="1" type="noConversion"/>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sheetPr>
    <tabColor theme="3" tint="-0.499984740745262"/>
  </sheetPr>
  <dimension ref="A1:AF19"/>
  <sheetViews>
    <sheetView zoomScale="90" zoomScaleNormal="90" workbookViewId="0">
      <selection activeCell="A4" sqref="A4:A18"/>
    </sheetView>
  </sheetViews>
  <sheetFormatPr defaultRowHeight="13.5"/>
  <cols>
    <col min="1" max="1" width="6.25" customWidth="1"/>
    <col min="2" max="2" width="4.875" customWidth="1"/>
    <col min="3" max="3" width="6.375" customWidth="1"/>
    <col min="4" max="4" width="8.125" customWidth="1"/>
    <col min="5" max="5" width="48.25" customWidth="1"/>
    <col min="6" max="6" width="4.625" customWidth="1"/>
    <col min="7" max="7" width="4.125" customWidth="1"/>
    <col min="8" max="8" width="7.75" customWidth="1"/>
    <col min="9" max="9" width="3.625" customWidth="1"/>
    <col min="10" max="10" width="3.25" customWidth="1"/>
    <col min="11" max="11" width="7.25" customWidth="1"/>
    <col min="12" max="12" width="4.375" customWidth="1"/>
    <col min="13" max="13" width="10.5" customWidth="1"/>
    <col min="14" max="14" width="5.625" style="63" customWidth="1"/>
    <col min="15" max="16" width="4.875" customWidth="1"/>
    <col min="17" max="17" width="4.125" customWidth="1"/>
    <col min="18" max="18" width="5.375" customWidth="1"/>
    <col min="19" max="19" width="6.5" customWidth="1"/>
    <col min="20" max="20" width="6.125" customWidth="1"/>
    <col min="21" max="21" width="6.25" customWidth="1"/>
    <col min="22" max="22" width="5.625" customWidth="1"/>
    <col min="23" max="23" width="4.625" customWidth="1"/>
    <col min="24" max="26" width="2.25" customWidth="1"/>
    <col min="27" max="27" width="2" customWidth="1"/>
    <col min="28" max="28" width="8.125" customWidth="1"/>
    <col min="29" max="29" width="3.875" customWidth="1"/>
    <col min="30" max="30" width="5.75" customWidth="1"/>
    <col min="31" max="31" width="14.375" customWidth="1"/>
  </cols>
  <sheetData>
    <row r="1" spans="1:32">
      <c r="A1" s="6" t="s">
        <v>0</v>
      </c>
      <c r="B1" s="14" t="s">
        <v>216</v>
      </c>
      <c r="C1" s="6" t="s">
        <v>21</v>
      </c>
      <c r="D1" s="14" t="s">
        <v>217</v>
      </c>
      <c r="E1" s="14" t="s">
        <v>220</v>
      </c>
      <c r="F1" s="14" t="s">
        <v>426</v>
      </c>
      <c r="G1" s="14" t="s">
        <v>427</v>
      </c>
      <c r="H1" s="14" t="s">
        <v>224</v>
      </c>
      <c r="I1" s="14" t="s">
        <v>223</v>
      </c>
      <c r="J1" s="14" t="s">
        <v>222</v>
      </c>
      <c r="K1" s="14" t="s">
        <v>225</v>
      </c>
      <c r="L1" s="14" t="s">
        <v>221</v>
      </c>
      <c r="M1" s="14" t="s">
        <v>218</v>
      </c>
      <c r="N1" s="62" t="s">
        <v>449</v>
      </c>
      <c r="O1" s="23" t="str">
        <f>材表!C48</f>
        <v>银线</v>
      </c>
      <c r="P1" s="44" t="str">
        <f>材表!C27</f>
        <v>玻璃</v>
      </c>
      <c r="Q1" s="23" t="str">
        <f>材表!C6</f>
        <v>木材</v>
      </c>
      <c r="R1" s="23" t="str">
        <f>材表!C38</f>
        <v>麻线</v>
      </c>
      <c r="S1" s="23" t="str">
        <f>材表!C44</f>
        <v>绿玛瑙</v>
      </c>
      <c r="T1" t="str">
        <f>材表!C45</f>
        <v>黄水晶</v>
      </c>
      <c r="U1" t="str">
        <f>材表!C46</f>
        <v>青绿石</v>
      </c>
      <c r="V1" t="str">
        <f>材表!C47</f>
        <v>红宝石</v>
      </c>
      <c r="W1" t="str">
        <f>材表!C26</f>
        <v>铁锭</v>
      </c>
      <c r="X1" t="s">
        <v>448</v>
      </c>
      <c r="Y1" t="s">
        <v>448</v>
      </c>
      <c r="Z1" t="s">
        <v>448</v>
      </c>
      <c r="AA1" s="45" t="str">
        <f>物表!D11</f>
        <v>强化石</v>
      </c>
      <c r="AB1" t="str">
        <f>材炼!AA1</f>
        <v>材料总数</v>
      </c>
      <c r="AC1" t="str">
        <f>材炼!AB1</f>
        <v>基础价值</v>
      </c>
      <c r="AD1" t="str">
        <f>材炼!AC1</f>
        <v>贩售价格</v>
      </c>
      <c r="AE1" t="str">
        <f>材炼!AD1</f>
        <v>数量调整</v>
      </c>
      <c r="AF1" t="s">
        <v>1159</v>
      </c>
    </row>
    <row r="2" spans="1:32">
      <c r="O2" t="str">
        <f>材表!A48</f>
        <v>4732</v>
      </c>
      <c r="P2" t="str">
        <f>材表!A27</f>
        <v>2634</v>
      </c>
      <c r="Q2" t="str">
        <f>材表!A6</f>
        <v>531</v>
      </c>
      <c r="R2" t="str">
        <f>材表!A38</f>
        <v>3734</v>
      </c>
      <c r="S2" t="str">
        <f>材表!A44</f>
        <v>4332</v>
      </c>
      <c r="T2" t="str">
        <f>材表!A45</f>
        <v>4432</v>
      </c>
      <c r="U2" t="str">
        <f>材表!A46</f>
        <v>4532</v>
      </c>
      <c r="V2" t="str">
        <f>材表!A47</f>
        <v>4632</v>
      </c>
      <c r="W2" t="str">
        <f>材表!A26</f>
        <v>2532</v>
      </c>
      <c r="AA2" t="str">
        <f>物表!A11</f>
        <v>1015</v>
      </c>
      <c r="AC2" s="8"/>
      <c r="AE2">
        <v>1</v>
      </c>
      <c r="AF2">
        <v>0.1</v>
      </c>
    </row>
    <row r="4" spans="1:32">
      <c r="A4">
        <v>8001</v>
      </c>
      <c r="B4" t="str">
        <f>造表!$A$9</f>
        <v>841</v>
      </c>
      <c r="C4" t="str">
        <f>装表!A90</f>
        <v>8964</v>
      </c>
      <c r="D4" t="str">
        <f>材炼!$D$4</f>
        <v>[[3334,1]]</v>
      </c>
      <c r="E4" t="str">
        <f>CONCATENATE("[",IF(Q4=0,"","["&amp;$Q$2&amp;","&amp;ROUND(Q4,0)&amp;"]"),IF(R4=0,"",","&amp;"["&amp;$R$2&amp;","&amp;ROUND(R4,0)&amp;"]"),IF(S4=0,"",","&amp;"["&amp;$S$2&amp;","&amp;ROUND(S4,0)&amp;"]"),IF(T4=0,"",","&amp;"["&amp;$T$2&amp;","&amp;ROUND(T4,0)&amp;"]"),IF(U4=0,"",","&amp;"["&amp;$U$2&amp;","&amp;ROUND(U4,0)&amp;"]"),IF(V4=0,"",","&amp;"["&amp;$X$2&amp;","&amp;ROUND(V4,0)&amp;"]"),IF(W4=0,"",","&amp;"["&amp;$W$2&amp;","&amp;ROUND(W4,0)&amp;"]"),IF(X4=0,"",","&amp;"["&amp;X2&amp;","&amp;ROUND(X4,0)&amp;"]"),IF(Y4=0,"",","&amp;"["&amp;$Y$2&amp;","&amp;ROUND(Y4,0)&amp;"]"),IF(Z4=0,"",","&amp;"["&amp;$Z$2&amp;","&amp;ROUND(Z4,0)&amp;"]"),IF(AA4=0,"",","&amp;"["&amp;$AA$2&amp;","&amp;ROUND(AA4,0)&amp;"]"),,IF(G4=0,"",","&amp;"["&amp;F4&amp;","&amp;ROUND(G4,0)&amp;"]"),"]")</f>
        <v>[[531,4],[3734,4]]</v>
      </c>
      <c r="F4">
        <v>0</v>
      </c>
      <c r="G4">
        <v>0</v>
      </c>
      <c r="H4">
        <f>材炼!F4</f>
        <v>86400</v>
      </c>
      <c r="I4">
        <f>材炼!G4</f>
        <v>1</v>
      </c>
      <c r="J4">
        <f>材炼!H4</f>
        <v>5</v>
      </c>
      <c r="K4">
        <f>装值!G90</f>
        <v>2700</v>
      </c>
      <c r="L4">
        <f>装值!F90</f>
        <v>50</v>
      </c>
      <c r="M4" t="str">
        <f>装表!E90</f>
        <v>木质十字架</v>
      </c>
      <c r="N4" s="63">
        <f>ROUND(AD4*$AF$2,-1)</f>
        <v>300</v>
      </c>
      <c r="O4">
        <v>0</v>
      </c>
      <c r="P4">
        <v>0</v>
      </c>
      <c r="Q4">
        <f>$AE$2*AF4</f>
        <v>4</v>
      </c>
      <c r="R4">
        <f>$AE$2*AF4</f>
        <v>4</v>
      </c>
      <c r="S4">
        <v>0</v>
      </c>
      <c r="T4">
        <v>0</v>
      </c>
      <c r="U4">
        <v>0</v>
      </c>
      <c r="V4">
        <v>0</v>
      </c>
      <c r="W4">
        <v>0</v>
      </c>
      <c r="X4">
        <v>0</v>
      </c>
      <c r="Y4">
        <v>0</v>
      </c>
      <c r="Z4">
        <v>0</v>
      </c>
      <c r="AB4">
        <f>O4+P4+Q4+R4+S4+T4+U4+V4+W4+X4+Y4+Z4+AA4</f>
        <v>8</v>
      </c>
      <c r="AC4">
        <f>装值!D90</f>
        <v>7</v>
      </c>
      <c r="AD4">
        <f>ROUND(AB4*AC4*K4/L4,-1)</f>
        <v>3020</v>
      </c>
      <c r="AF4">
        <v>4</v>
      </c>
    </row>
    <row r="5" spans="1:32">
      <c r="A5">
        <v>8002</v>
      </c>
      <c r="B5" t="str">
        <f>造表!$A$9</f>
        <v>841</v>
      </c>
      <c r="C5" t="str">
        <f>装表!A91</f>
        <v>9064</v>
      </c>
      <c r="D5" t="str">
        <f>材炼!$D$4</f>
        <v>[[3334,1]]</v>
      </c>
      <c r="E5" t="str">
        <f t="shared" ref="E5:E6" si="0">CONCATENATE("[",IF(Q5=0,"","["&amp;$Q$2&amp;","&amp;ROUND(Q5,0)&amp;"]"),IF(R5=0,"",","&amp;"["&amp;$R$2&amp;","&amp;ROUND(R5,0)&amp;"]"),IF(S5=0,"",","&amp;"["&amp;$S$2&amp;","&amp;ROUND(S5,0)&amp;"]"),IF(T5=0,"",","&amp;"["&amp;$T$2&amp;","&amp;ROUND(T5,0)&amp;"]"),IF(U5=0,"",","&amp;"["&amp;$U$2&amp;","&amp;ROUND(U5,0)&amp;"]"),IF(V5=0,"",","&amp;"["&amp;$X$2&amp;","&amp;ROUND(V5,0)&amp;"]"),IF(W5=0,"",","&amp;"["&amp;$W$2&amp;","&amp;ROUND(W5,0)&amp;"]"),IF(X5=0,"",","&amp;"["&amp;X3&amp;","&amp;ROUND(X5,0)&amp;"]"),IF(Y5=0,"",","&amp;"["&amp;$Y$2&amp;","&amp;ROUND(Y5,0)&amp;"]"),IF(Z5=0,"",","&amp;"["&amp;$Z$2&amp;","&amp;ROUND(Z5,0)&amp;"]"),IF(AA5=0,"",","&amp;"["&amp;$AA$2&amp;","&amp;ROUND(AA5,0)&amp;"]"),,IF(G5=0,"",","&amp;"["&amp;F5&amp;","&amp;ROUND(G5,0)&amp;"]"),"]")</f>
        <v>[[531,4],[3734,4]]</v>
      </c>
      <c r="F5">
        <v>0</v>
      </c>
      <c r="G5">
        <v>0</v>
      </c>
      <c r="H5">
        <f>材炼!F5</f>
        <v>86400</v>
      </c>
      <c r="I5">
        <f>材炼!G5</f>
        <v>1</v>
      </c>
      <c r="J5">
        <f>材炼!H5</f>
        <v>5</v>
      </c>
      <c r="K5">
        <f>装值!G91</f>
        <v>2700</v>
      </c>
      <c r="L5">
        <f>装值!F91</f>
        <v>50</v>
      </c>
      <c r="M5" t="str">
        <f>装表!E91</f>
        <v>木质护身符</v>
      </c>
      <c r="N5" s="63">
        <f t="shared" ref="N5:N18" si="1">ROUND(AD5*$AF$2,-1)</f>
        <v>300</v>
      </c>
      <c r="O5">
        <v>0</v>
      </c>
      <c r="P5">
        <v>0</v>
      </c>
      <c r="Q5">
        <f t="shared" ref="Q5:Q6" si="2">$AE$2*AF5</f>
        <v>4</v>
      </c>
      <c r="R5">
        <f t="shared" ref="R5:R6" si="3">$AE$2*AF5</f>
        <v>4</v>
      </c>
      <c r="S5">
        <v>0</v>
      </c>
      <c r="T5">
        <v>0</v>
      </c>
      <c r="U5">
        <v>0</v>
      </c>
      <c r="V5">
        <v>0</v>
      </c>
      <c r="W5">
        <v>0</v>
      </c>
      <c r="X5">
        <v>0</v>
      </c>
      <c r="Y5">
        <v>0</v>
      </c>
      <c r="Z5">
        <v>0</v>
      </c>
      <c r="AB5">
        <f t="shared" ref="AB5:AB18" si="4">O5+P5+Q5+R5+S5+T5+U5+V5+W5+X5+Y5+Z5+AA5</f>
        <v>8</v>
      </c>
      <c r="AC5">
        <f>装值!D91</f>
        <v>7</v>
      </c>
      <c r="AD5">
        <f t="shared" ref="AD5:AD18" si="5">ROUND(AB5*AC5*K5/L5,-1)</f>
        <v>3020</v>
      </c>
      <c r="AF5">
        <v>4</v>
      </c>
    </row>
    <row r="6" spans="1:32">
      <c r="A6">
        <v>8003</v>
      </c>
      <c r="B6" t="str">
        <f>造表!$A$9</f>
        <v>841</v>
      </c>
      <c r="C6" t="str">
        <f>装表!A92</f>
        <v>9164</v>
      </c>
      <c r="D6" t="str">
        <f>材炼!$D$4</f>
        <v>[[3334,1]]</v>
      </c>
      <c r="E6" t="str">
        <f t="shared" si="0"/>
        <v>[[531,4],[3734,4]]</v>
      </c>
      <c r="F6">
        <v>0</v>
      </c>
      <c r="G6">
        <v>0</v>
      </c>
      <c r="H6">
        <f>材炼!F6</f>
        <v>86400</v>
      </c>
      <c r="I6">
        <f>材炼!G6</f>
        <v>1</v>
      </c>
      <c r="J6">
        <f>材炼!H6</f>
        <v>5</v>
      </c>
      <c r="K6">
        <f>装值!G92</f>
        <v>2700</v>
      </c>
      <c r="L6">
        <f>装值!F92</f>
        <v>50</v>
      </c>
      <c r="M6" t="str">
        <f>装表!E92</f>
        <v>木质项链</v>
      </c>
      <c r="N6" s="63">
        <f t="shared" si="1"/>
        <v>300</v>
      </c>
      <c r="O6">
        <v>0</v>
      </c>
      <c r="P6">
        <v>0</v>
      </c>
      <c r="Q6">
        <f t="shared" si="2"/>
        <v>4</v>
      </c>
      <c r="R6">
        <f t="shared" si="3"/>
        <v>4</v>
      </c>
      <c r="S6">
        <v>0</v>
      </c>
      <c r="T6">
        <v>0</v>
      </c>
      <c r="U6">
        <v>0</v>
      </c>
      <c r="V6">
        <v>0</v>
      </c>
      <c r="W6">
        <v>0</v>
      </c>
      <c r="X6">
        <v>0</v>
      </c>
      <c r="Y6">
        <v>0</v>
      </c>
      <c r="Z6">
        <v>0</v>
      </c>
      <c r="AB6">
        <f t="shared" si="4"/>
        <v>8</v>
      </c>
      <c r="AC6">
        <f>装值!D92</f>
        <v>7</v>
      </c>
      <c r="AD6">
        <f t="shared" si="5"/>
        <v>3020</v>
      </c>
      <c r="AF6">
        <v>4</v>
      </c>
    </row>
    <row r="7" spans="1:32">
      <c r="A7">
        <v>8004</v>
      </c>
      <c r="B7" t="str">
        <f>造表!$A$9</f>
        <v>841</v>
      </c>
      <c r="C7" t="str">
        <f>装表!A93</f>
        <v>9264</v>
      </c>
      <c r="D7" t="str">
        <f>材炼!$D$4</f>
        <v>[[3334,1]]</v>
      </c>
      <c r="E7" t="str">
        <f>CONCATENATE("[",IF(O7=0,"","["&amp;$O$2&amp;","&amp;ROUND(O7,0)&amp;"]"),IF(P7=0,"",","&amp;"["&amp;$P$2&amp;","&amp;ROUND(P7,0)&amp;"]"),IF(Q7=0,"",","&amp;"["&amp;$Q$2&amp;","&amp;ROUND(Q7,0)&amp;"]"),IF(R7=0,"",","&amp;"["&amp;$R$2&amp;","&amp;ROUND(R7,0)&amp;"]"),IF(S7=0,"",","&amp;"["&amp;$S$2&amp;","&amp;ROUND(S7,0)&amp;"]"),IF(T7=0,"",","&amp;"["&amp;$T$2&amp;","&amp;ROUND(T7,0)&amp;"]"),IF(U7=0,"",","&amp;"["&amp;$U$2&amp;","&amp;ROUND(U7,0)&amp;"]"),IF(V7=0,"",","&amp;"["&amp;$X$2&amp;","&amp;ROUND(V7,0)&amp;"]"),IF(W7=0,"",","&amp;"["&amp;$W$2&amp;","&amp;ROUND(W7,0)&amp;"]"),IF(X7=0,"",","&amp;"["&amp;X5&amp;","&amp;ROUND(X7,0)&amp;"]"),IF(Y7=0,"",","&amp;"["&amp;$Y$2&amp;","&amp;ROUND(Y7,0)&amp;"]"),IF(Z7=0,"",","&amp;"["&amp;$Z$2&amp;","&amp;ROUND(Z7,0)&amp;"]"),IF(AA7=0,"",","&amp;"["&amp;$AA$2&amp;","&amp;ROUND(AA7,0)&amp;"]"),,IF(G7=0,"",","&amp;"["&amp;F7&amp;","&amp;ROUND(G7,0)&amp;"]"),"]")</f>
        <v>[[4732,4],[2532,4]]</v>
      </c>
      <c r="F7">
        <v>0</v>
      </c>
      <c r="G7">
        <v>0</v>
      </c>
      <c r="H7">
        <f>材炼!F7</f>
        <v>86400</v>
      </c>
      <c r="I7">
        <f>材炼!G7</f>
        <v>1</v>
      </c>
      <c r="J7">
        <f>材炼!H7</f>
        <v>5</v>
      </c>
      <c r="K7">
        <f>装值!G93</f>
        <v>3600</v>
      </c>
      <c r="L7">
        <f>装值!F93</f>
        <v>45</v>
      </c>
      <c r="M7" t="str">
        <f>装表!E93</f>
        <v>金属十字架</v>
      </c>
      <c r="N7" s="63">
        <f t="shared" si="1"/>
        <v>510</v>
      </c>
      <c r="O7">
        <f t="shared" ref="O7:O18" si="6">$AE$2*AF7</f>
        <v>4</v>
      </c>
      <c r="P7">
        <v>0</v>
      </c>
      <c r="Q7">
        <v>0</v>
      </c>
      <c r="R7">
        <v>0</v>
      </c>
      <c r="S7">
        <v>0</v>
      </c>
      <c r="T7">
        <v>0</v>
      </c>
      <c r="U7">
        <v>0</v>
      </c>
      <c r="V7">
        <v>0</v>
      </c>
      <c r="W7">
        <f>$AE$2*AF7</f>
        <v>4</v>
      </c>
      <c r="X7">
        <v>0</v>
      </c>
      <c r="Y7">
        <v>0</v>
      </c>
      <c r="Z7">
        <v>0</v>
      </c>
      <c r="AB7">
        <f t="shared" si="4"/>
        <v>8</v>
      </c>
      <c r="AC7">
        <f>装值!D93</f>
        <v>8</v>
      </c>
      <c r="AD7">
        <f t="shared" si="5"/>
        <v>5120</v>
      </c>
      <c r="AF7">
        <v>4</v>
      </c>
    </row>
    <row r="8" spans="1:32">
      <c r="A8">
        <v>8005</v>
      </c>
      <c r="B8" t="str">
        <f>造表!$A$9</f>
        <v>841</v>
      </c>
      <c r="C8" t="str">
        <f>装表!A94</f>
        <v>9364</v>
      </c>
      <c r="D8" t="str">
        <f>材炼!$D$4</f>
        <v>[[3334,1]]</v>
      </c>
      <c r="E8" t="str">
        <f>CONCATENATE("[",IF(O8=0,"","["&amp;$O$2&amp;","&amp;ROUND(O8,0)&amp;"]"),IF(P8=0,"",","&amp;"["&amp;$P$2&amp;","&amp;ROUND(P8,0)&amp;"]"),IF(Q8=0,"",","&amp;"["&amp;$Q$2&amp;","&amp;ROUND(Q8,0)&amp;"]"),IF(R8=0,"",","&amp;"["&amp;$R$2&amp;","&amp;ROUND(R8,0)&amp;"]"),IF(S8=0,"",","&amp;"["&amp;$S$2&amp;","&amp;ROUND(S8,0)&amp;"]"),IF(T8=0,"",","&amp;"["&amp;$T$2&amp;","&amp;ROUND(T8,0)&amp;"]"),IF(U8=0,"",","&amp;"["&amp;$U$2&amp;","&amp;ROUND(U8,0)&amp;"]"),IF(V8=0,"",","&amp;"["&amp;$X$2&amp;","&amp;ROUND(V8,0)&amp;"]"),IF(W8=0,"",","&amp;"["&amp;$W$2&amp;","&amp;ROUND(W8,0)&amp;"]"),IF(X8=0,"",","&amp;"["&amp;X6&amp;","&amp;ROUND(X8,0)&amp;"]"),IF(Y8=0,"",","&amp;"["&amp;$Y$2&amp;","&amp;ROUND(Y8,0)&amp;"]"),IF(Z8=0,"",","&amp;"["&amp;$Z$2&amp;","&amp;ROUND(Z8,0)&amp;"]"),IF(AA8=0,"",","&amp;"["&amp;$AA$2&amp;","&amp;ROUND(AA8,0)&amp;"]"),,IF(G8=0,"",","&amp;"["&amp;F8&amp;","&amp;ROUND(G8,0)&amp;"]"),"]")</f>
        <v>[[4732,4],[2532,4]]</v>
      </c>
      <c r="F8">
        <v>0</v>
      </c>
      <c r="G8">
        <v>0</v>
      </c>
      <c r="H8">
        <f>材炼!F8</f>
        <v>86400</v>
      </c>
      <c r="I8">
        <f>材炼!G8</f>
        <v>1</v>
      </c>
      <c r="J8">
        <f>材炼!H8</f>
        <v>5</v>
      </c>
      <c r="K8">
        <f>装值!G94</f>
        <v>3600</v>
      </c>
      <c r="L8">
        <f>装值!F94</f>
        <v>45</v>
      </c>
      <c r="M8" t="str">
        <f>装表!E94</f>
        <v>金属护身符</v>
      </c>
      <c r="N8" s="63">
        <f t="shared" si="1"/>
        <v>510</v>
      </c>
      <c r="O8">
        <f t="shared" si="6"/>
        <v>4</v>
      </c>
      <c r="P8">
        <v>0</v>
      </c>
      <c r="Q8">
        <v>0</v>
      </c>
      <c r="R8">
        <v>0</v>
      </c>
      <c r="S8">
        <v>0</v>
      </c>
      <c r="T8">
        <v>0</v>
      </c>
      <c r="U8">
        <v>0</v>
      </c>
      <c r="V8">
        <v>0</v>
      </c>
      <c r="W8">
        <f t="shared" ref="W8:W9" si="7">$AE$2*AF8</f>
        <v>4</v>
      </c>
      <c r="X8">
        <v>0</v>
      </c>
      <c r="Y8">
        <v>0</v>
      </c>
      <c r="Z8">
        <v>0</v>
      </c>
      <c r="AB8">
        <f t="shared" si="4"/>
        <v>8</v>
      </c>
      <c r="AC8">
        <f>装值!D94</f>
        <v>8</v>
      </c>
      <c r="AD8">
        <f t="shared" si="5"/>
        <v>5120</v>
      </c>
      <c r="AF8">
        <v>4</v>
      </c>
    </row>
    <row r="9" spans="1:32">
      <c r="A9">
        <v>8006</v>
      </c>
      <c r="B9" t="str">
        <f>造表!$A$9</f>
        <v>841</v>
      </c>
      <c r="C9" t="str">
        <f>装表!A95</f>
        <v>9464</v>
      </c>
      <c r="D9" t="str">
        <f>材炼!$D$4</f>
        <v>[[3334,1]]</v>
      </c>
      <c r="E9" t="str">
        <f>CONCATENATE("[",IF(O9=0,"","["&amp;$O$2&amp;","&amp;ROUND(O9,0)&amp;"]"),IF(P9=0,"",","&amp;"["&amp;$P$2&amp;","&amp;ROUND(P9,0)&amp;"]"),IF(Q9=0,"",","&amp;"["&amp;$Q$2&amp;","&amp;ROUND(Q9,0)&amp;"]"),IF(R9=0,"",","&amp;"["&amp;$R$2&amp;","&amp;ROUND(R9,0)&amp;"]"),IF(S9=0,"",","&amp;"["&amp;$S$2&amp;","&amp;ROUND(S9,0)&amp;"]"),IF(T9=0,"",","&amp;"["&amp;$T$2&amp;","&amp;ROUND(T9,0)&amp;"]"),IF(U9=0,"",","&amp;"["&amp;$U$2&amp;","&amp;ROUND(U9,0)&amp;"]"),IF(V9=0,"",","&amp;"["&amp;$X$2&amp;","&amp;ROUND(V9,0)&amp;"]"),IF(W9=0,"",","&amp;"["&amp;$W$2&amp;","&amp;ROUND(W9,0)&amp;"]"),IF(X9=0,"",","&amp;"["&amp;X7&amp;","&amp;ROUND(X9,0)&amp;"]"),IF(Y9=0,"",","&amp;"["&amp;$Y$2&amp;","&amp;ROUND(Y9,0)&amp;"]"),IF(Z9=0,"",","&amp;"["&amp;$Z$2&amp;","&amp;ROUND(Z9,0)&amp;"]"),IF(AA9=0,"",","&amp;"["&amp;$AA$2&amp;","&amp;ROUND(AA9,0)&amp;"]"),,IF(G9=0,"",","&amp;"["&amp;F9&amp;","&amp;ROUND(G9,0)&amp;"]"),"]")</f>
        <v>[[4732,4],[2532,4]]</v>
      </c>
      <c r="F9">
        <v>0</v>
      </c>
      <c r="G9">
        <v>0</v>
      </c>
      <c r="H9">
        <f>材炼!F9</f>
        <v>86400</v>
      </c>
      <c r="I9">
        <f>材炼!G9</f>
        <v>1</v>
      </c>
      <c r="J9">
        <f>材炼!H9</f>
        <v>5</v>
      </c>
      <c r="K9">
        <f>装值!G95</f>
        <v>3600</v>
      </c>
      <c r="L9">
        <f>装值!F95</f>
        <v>45</v>
      </c>
      <c r="M9" t="str">
        <f>装表!E95</f>
        <v>坚果项链</v>
      </c>
      <c r="N9" s="63">
        <f t="shared" si="1"/>
        <v>510</v>
      </c>
      <c r="O9">
        <f t="shared" si="6"/>
        <v>4</v>
      </c>
      <c r="P9">
        <v>0</v>
      </c>
      <c r="Q9">
        <v>0</v>
      </c>
      <c r="R9">
        <v>0</v>
      </c>
      <c r="S9">
        <v>0</v>
      </c>
      <c r="T9">
        <v>0</v>
      </c>
      <c r="U9">
        <v>0</v>
      </c>
      <c r="V9">
        <v>0</v>
      </c>
      <c r="W9">
        <f t="shared" si="7"/>
        <v>4</v>
      </c>
      <c r="X9">
        <v>0</v>
      </c>
      <c r="Y9">
        <v>0</v>
      </c>
      <c r="Z9">
        <v>0</v>
      </c>
      <c r="AB9">
        <f t="shared" si="4"/>
        <v>8</v>
      </c>
      <c r="AC9">
        <f>装值!D95</f>
        <v>8</v>
      </c>
      <c r="AD9">
        <f t="shared" si="5"/>
        <v>5120</v>
      </c>
      <c r="AF9">
        <v>4</v>
      </c>
    </row>
    <row r="10" spans="1:32">
      <c r="A10">
        <v>8007</v>
      </c>
      <c r="B10" t="str">
        <f>造表!$A$9</f>
        <v>841</v>
      </c>
      <c r="C10" t="str">
        <f>装表!A96</f>
        <v>9564</v>
      </c>
      <c r="D10" t="str">
        <f>材炼!$D$4</f>
        <v>[[3334,1]]</v>
      </c>
      <c r="E10" t="str">
        <f>CONCATENATE("[",IF(O10=0,"","["&amp;$O$2&amp;","&amp;ROUND(O10,0)&amp;"]"),IF(P10=0,"",","&amp;"["&amp;$P$2&amp;","&amp;ROUND(P10,0)&amp;"]"),IF(Q10=0,"",","&amp;"["&amp;$Q$2&amp;","&amp;ROUND(Q10,0)&amp;"]"),IF(R10=0,"",","&amp;"["&amp;$R$2&amp;","&amp;ROUND(R10,0)&amp;"]"),IF(S10=0,"",","&amp;"["&amp;$S$2&amp;","&amp;ROUND(S10,0)&amp;"]"),IF(T10=0,"",","&amp;"["&amp;$T$2&amp;","&amp;ROUND(T10,0)&amp;"]"),IF(U10=0,"",","&amp;"["&amp;$U$2&amp;","&amp;ROUND(U10,0)&amp;"]"),IF(V10=0,"",","&amp;"["&amp;$V$2&amp;","&amp;ROUND(V10,0)&amp;"]"),IF(W10=0,"",","&amp;"["&amp;$W$2&amp;","&amp;ROUND(W10,0)&amp;"]"),IF(X10=0,"",","&amp;"["&amp;X2&amp;","&amp;ROUND(X10,0)&amp;"]"),IF(Y10=0,"",","&amp;"["&amp;$Y$2&amp;","&amp;ROUND(Y10,0)&amp;"]"),IF(Z10=0,"",","&amp;"["&amp;$Z$2&amp;","&amp;ROUND(Z10,0)&amp;"]"),IF(AA10=0,"",","&amp;"["&amp;$AA$2&amp;","&amp;ROUND(AA10,0)&amp;"]"),,IF(G10=0,"",","&amp;"["&amp;F10&amp;","&amp;ROUND(G10,0)&amp;"]"),"]")</f>
        <v>[[4732,4],[2634,4],[1015,1]]</v>
      </c>
      <c r="F10">
        <v>0</v>
      </c>
      <c r="G10">
        <v>0</v>
      </c>
      <c r="H10">
        <f>材炼!F10</f>
        <v>86400</v>
      </c>
      <c r="I10">
        <f>材炼!G10</f>
        <v>1</v>
      </c>
      <c r="J10">
        <f>材炼!H10</f>
        <v>5</v>
      </c>
      <c r="K10">
        <f>装值!G96</f>
        <v>4500</v>
      </c>
      <c r="L10">
        <f>装值!F96</f>
        <v>40</v>
      </c>
      <c r="M10" t="str">
        <f>装表!E96</f>
        <v>甲壳符</v>
      </c>
      <c r="N10" s="63">
        <f t="shared" si="1"/>
        <v>910</v>
      </c>
      <c r="O10">
        <f t="shared" si="6"/>
        <v>4</v>
      </c>
      <c r="P10">
        <f t="shared" ref="P10:P12" si="8">$AE$2*AF10</f>
        <v>4</v>
      </c>
      <c r="Q10">
        <v>0</v>
      </c>
      <c r="R10">
        <v>0</v>
      </c>
      <c r="S10">
        <v>0</v>
      </c>
      <c r="T10">
        <v>0</v>
      </c>
      <c r="U10">
        <v>0</v>
      </c>
      <c r="V10">
        <v>0</v>
      </c>
      <c r="W10">
        <v>0</v>
      </c>
      <c r="X10">
        <v>0</v>
      </c>
      <c r="Y10">
        <v>0</v>
      </c>
      <c r="Z10">
        <v>0</v>
      </c>
      <c r="AA10">
        <v>1</v>
      </c>
      <c r="AB10">
        <f t="shared" si="4"/>
        <v>9</v>
      </c>
      <c r="AC10">
        <f>装值!D96</f>
        <v>9</v>
      </c>
      <c r="AD10">
        <f t="shared" si="5"/>
        <v>9110</v>
      </c>
      <c r="AF10">
        <v>4</v>
      </c>
    </row>
    <row r="11" spans="1:32">
      <c r="A11">
        <v>8008</v>
      </c>
      <c r="B11" t="str">
        <f>造表!$A$9</f>
        <v>841</v>
      </c>
      <c r="C11" t="str">
        <f>装表!A97</f>
        <v>9664</v>
      </c>
      <c r="D11" t="str">
        <f>材炼!$D$4</f>
        <v>[[3334,1]]</v>
      </c>
      <c r="E11" t="str">
        <f t="shared" ref="E11:E18" si="9">CONCATENATE("[",IF(O11=0,"","["&amp;$O$2&amp;","&amp;ROUND(O11,0)&amp;"]"),IF(P11=0,"",","&amp;"["&amp;$P$2&amp;","&amp;ROUND(P11,0)&amp;"]"),IF(Q11=0,"",","&amp;"["&amp;$Q$2&amp;","&amp;ROUND(Q11,0)&amp;"]"),IF(R11=0,"",","&amp;"["&amp;$R$2&amp;","&amp;ROUND(R11,0)&amp;"]"),IF(S11=0,"",","&amp;"["&amp;$S$2&amp;","&amp;ROUND(S11,0)&amp;"]"),IF(T11=0,"",","&amp;"["&amp;$T$2&amp;","&amp;ROUND(T11,0)&amp;"]"),IF(U11=0,"",","&amp;"["&amp;$U$2&amp;","&amp;ROUND(U11,0)&amp;"]"),IF(V11=0,"",","&amp;"["&amp;$V$2&amp;","&amp;ROUND(V11,0)&amp;"]"),IF(W11=0,"",","&amp;"["&amp;$W$2&amp;","&amp;ROUND(W11,0)&amp;"]"),IF(X11=0,"",","&amp;"["&amp;X3&amp;","&amp;ROUND(X11,0)&amp;"]"),IF(Y11=0,"",","&amp;"["&amp;$Y$2&amp;","&amp;ROUND(Y11,0)&amp;"]"),IF(Z11=0,"",","&amp;"["&amp;$Z$2&amp;","&amp;ROUND(Z11,0)&amp;"]"),IF(AA11=0,"",","&amp;"["&amp;$AA$2&amp;","&amp;ROUND(AA11,0)&amp;"]"),,IF(G11=0,"",","&amp;"["&amp;F11&amp;","&amp;ROUND(G11,0)&amp;"]"),"]")</f>
        <v>[[4732,4],[2634,4],[1015,1]]</v>
      </c>
      <c r="F11">
        <v>0</v>
      </c>
      <c r="G11">
        <v>0</v>
      </c>
      <c r="H11">
        <f>材炼!F11</f>
        <v>86400</v>
      </c>
      <c r="I11">
        <f>材炼!G11</f>
        <v>1</v>
      </c>
      <c r="J11">
        <f>材炼!H11</f>
        <v>5</v>
      </c>
      <c r="K11">
        <f>装值!G97</f>
        <v>4500</v>
      </c>
      <c r="L11">
        <f>装值!F97</f>
        <v>40</v>
      </c>
      <c r="M11" t="str">
        <f>装表!E97</f>
        <v>放大挂件</v>
      </c>
      <c r="N11" s="63">
        <f t="shared" si="1"/>
        <v>910</v>
      </c>
      <c r="O11">
        <f t="shared" si="6"/>
        <v>4</v>
      </c>
      <c r="P11">
        <f t="shared" si="8"/>
        <v>4</v>
      </c>
      <c r="Q11">
        <v>0</v>
      </c>
      <c r="R11">
        <v>0</v>
      </c>
      <c r="S11">
        <v>0</v>
      </c>
      <c r="T11">
        <v>0</v>
      </c>
      <c r="U11">
        <v>0</v>
      </c>
      <c r="V11">
        <v>0</v>
      </c>
      <c r="W11">
        <v>0</v>
      </c>
      <c r="X11">
        <v>0</v>
      </c>
      <c r="Y11">
        <v>0</v>
      </c>
      <c r="Z11">
        <v>0</v>
      </c>
      <c r="AA11">
        <v>1</v>
      </c>
      <c r="AB11">
        <f t="shared" si="4"/>
        <v>9</v>
      </c>
      <c r="AC11">
        <f>装值!D97</f>
        <v>9</v>
      </c>
      <c r="AD11">
        <f t="shared" si="5"/>
        <v>9110</v>
      </c>
      <c r="AF11">
        <v>4</v>
      </c>
    </row>
    <row r="12" spans="1:32">
      <c r="A12">
        <v>8009</v>
      </c>
      <c r="B12" t="str">
        <f>造表!$A$9</f>
        <v>841</v>
      </c>
      <c r="C12" t="str">
        <f>装表!A98</f>
        <v>9764</v>
      </c>
      <c r="D12" t="str">
        <f>材炼!$D$4</f>
        <v>[[3334,1]]</v>
      </c>
      <c r="E12" t="str">
        <f t="shared" si="9"/>
        <v>[[4732,4],[2634,4],[1015,1]]</v>
      </c>
      <c r="F12">
        <v>0</v>
      </c>
      <c r="G12">
        <v>0</v>
      </c>
      <c r="H12">
        <f>材炼!F12</f>
        <v>86400</v>
      </c>
      <c r="I12">
        <f>材炼!G12</f>
        <v>1</v>
      </c>
      <c r="J12">
        <f>材炼!H12</f>
        <v>5</v>
      </c>
      <c r="K12">
        <f>装值!G98</f>
        <v>4500</v>
      </c>
      <c r="L12">
        <f>装值!F98</f>
        <v>40</v>
      </c>
      <c r="M12" t="str">
        <f>装表!E98</f>
        <v>魔法石项链</v>
      </c>
      <c r="N12" s="63">
        <f t="shared" si="1"/>
        <v>910</v>
      </c>
      <c r="O12">
        <f t="shared" si="6"/>
        <v>4</v>
      </c>
      <c r="P12">
        <f t="shared" si="8"/>
        <v>4</v>
      </c>
      <c r="Q12">
        <v>0</v>
      </c>
      <c r="R12">
        <v>0</v>
      </c>
      <c r="S12">
        <v>0</v>
      </c>
      <c r="T12">
        <v>0</v>
      </c>
      <c r="U12">
        <v>0</v>
      </c>
      <c r="V12">
        <v>0</v>
      </c>
      <c r="W12">
        <v>0</v>
      </c>
      <c r="X12">
        <v>0</v>
      </c>
      <c r="Y12">
        <v>0</v>
      </c>
      <c r="Z12">
        <v>0</v>
      </c>
      <c r="AA12">
        <v>1</v>
      </c>
      <c r="AB12">
        <f t="shared" si="4"/>
        <v>9</v>
      </c>
      <c r="AC12">
        <f>装值!D98</f>
        <v>9</v>
      </c>
      <c r="AD12">
        <f t="shared" si="5"/>
        <v>9110</v>
      </c>
      <c r="AF12">
        <v>4</v>
      </c>
    </row>
    <row r="13" spans="1:32">
      <c r="A13">
        <v>8010</v>
      </c>
      <c r="B13" t="str">
        <f>造表!$A$9</f>
        <v>841</v>
      </c>
      <c r="C13" t="str">
        <f>装表!A99</f>
        <v>9864</v>
      </c>
      <c r="D13" t="str">
        <f>材炼!$D$4</f>
        <v>[[3334,1]]</v>
      </c>
      <c r="E13" t="str">
        <f t="shared" si="9"/>
        <v>[[4732,3],[4332,3],[4432,3],[1015,1]]</v>
      </c>
      <c r="F13">
        <v>0</v>
      </c>
      <c r="G13">
        <v>0</v>
      </c>
      <c r="H13">
        <f>材炼!F13</f>
        <v>86400</v>
      </c>
      <c r="I13">
        <f>材炼!G13</f>
        <v>1</v>
      </c>
      <c r="J13">
        <f>材炼!H13</f>
        <v>5</v>
      </c>
      <c r="K13">
        <f>装值!G99</f>
        <v>5400</v>
      </c>
      <c r="L13">
        <f>装值!F99</f>
        <v>35</v>
      </c>
      <c r="M13" t="str">
        <f>装表!E99</f>
        <v>青纱符</v>
      </c>
      <c r="N13" s="63">
        <f t="shared" si="1"/>
        <v>1540</v>
      </c>
      <c r="O13">
        <f t="shared" si="6"/>
        <v>3</v>
      </c>
      <c r="P13">
        <v>0</v>
      </c>
      <c r="Q13">
        <v>0</v>
      </c>
      <c r="R13">
        <v>0</v>
      </c>
      <c r="S13">
        <f t="shared" ref="S13:S18" si="10">$AE$2*AF13</f>
        <v>3</v>
      </c>
      <c r="T13">
        <f t="shared" ref="T13:T18" si="11">$AE$2*AF13</f>
        <v>3</v>
      </c>
      <c r="U13">
        <v>0</v>
      </c>
      <c r="V13">
        <v>0</v>
      </c>
      <c r="W13">
        <v>0</v>
      </c>
      <c r="X13">
        <v>0</v>
      </c>
      <c r="Y13">
        <v>0</v>
      </c>
      <c r="Z13">
        <v>0</v>
      </c>
      <c r="AA13">
        <v>1</v>
      </c>
      <c r="AB13">
        <f t="shared" si="4"/>
        <v>10</v>
      </c>
      <c r="AC13">
        <f>装值!D99</f>
        <v>10</v>
      </c>
      <c r="AD13">
        <f t="shared" si="5"/>
        <v>15430</v>
      </c>
      <c r="AF13">
        <v>3</v>
      </c>
    </row>
    <row r="14" spans="1:32">
      <c r="A14">
        <v>8011</v>
      </c>
      <c r="B14" t="str">
        <f>造表!$A$9</f>
        <v>841</v>
      </c>
      <c r="C14" t="str">
        <f>装表!A100</f>
        <v>9964</v>
      </c>
      <c r="D14" t="str">
        <f>材炼!$D$4</f>
        <v>[[3334,1]]</v>
      </c>
      <c r="E14" t="str">
        <f t="shared" si="9"/>
        <v>[[4732,3],[4332,3],[4432,3],[1015,1]]</v>
      </c>
      <c r="F14">
        <v>0</v>
      </c>
      <c r="G14">
        <v>0</v>
      </c>
      <c r="H14">
        <f>材炼!F14</f>
        <v>86400</v>
      </c>
      <c r="I14">
        <f>材炼!G14</f>
        <v>1</v>
      </c>
      <c r="J14">
        <f>材炼!H14</f>
        <v>5</v>
      </c>
      <c r="K14">
        <f>装值!G100</f>
        <v>5400</v>
      </c>
      <c r="L14">
        <f>装值!F100</f>
        <v>35</v>
      </c>
      <c r="M14" t="str">
        <f>装表!E100</f>
        <v>时尚挂件</v>
      </c>
      <c r="N14" s="63">
        <f t="shared" si="1"/>
        <v>1540</v>
      </c>
      <c r="O14">
        <f t="shared" si="6"/>
        <v>3</v>
      </c>
      <c r="P14">
        <v>0</v>
      </c>
      <c r="Q14">
        <v>0</v>
      </c>
      <c r="R14">
        <v>0</v>
      </c>
      <c r="S14">
        <f t="shared" si="10"/>
        <v>3</v>
      </c>
      <c r="T14">
        <f t="shared" si="11"/>
        <v>3</v>
      </c>
      <c r="U14">
        <v>0</v>
      </c>
      <c r="V14">
        <v>0</v>
      </c>
      <c r="W14">
        <v>0</v>
      </c>
      <c r="X14">
        <v>0</v>
      </c>
      <c r="Y14">
        <v>0</v>
      </c>
      <c r="Z14">
        <v>0</v>
      </c>
      <c r="AA14">
        <v>1</v>
      </c>
      <c r="AB14">
        <f t="shared" si="4"/>
        <v>10</v>
      </c>
      <c r="AC14">
        <f>装值!D100</f>
        <v>10</v>
      </c>
      <c r="AD14">
        <f t="shared" si="5"/>
        <v>15430</v>
      </c>
      <c r="AF14">
        <v>3</v>
      </c>
    </row>
    <row r="15" spans="1:32">
      <c r="A15">
        <v>8012</v>
      </c>
      <c r="B15" t="str">
        <f>造表!$A$9</f>
        <v>841</v>
      </c>
      <c r="C15" t="str">
        <f>装表!A101</f>
        <v>10064</v>
      </c>
      <c r="D15" t="str">
        <f>材炼!$D$4</f>
        <v>[[3334,1]]</v>
      </c>
      <c r="E15" t="str">
        <f t="shared" si="9"/>
        <v>[[4732,3],[4332,3],[4432,3],[1015,1]]</v>
      </c>
      <c r="F15">
        <v>0</v>
      </c>
      <c r="G15">
        <v>0</v>
      </c>
      <c r="H15">
        <f>材炼!F15</f>
        <v>86400</v>
      </c>
      <c r="I15">
        <f>材炼!G15</f>
        <v>1</v>
      </c>
      <c r="J15">
        <f>材炼!H15</f>
        <v>5</v>
      </c>
      <c r="K15">
        <f>装值!G101</f>
        <v>5400</v>
      </c>
      <c r="L15">
        <f>装值!F101</f>
        <v>35</v>
      </c>
      <c r="M15" t="str">
        <f>装表!E101</f>
        <v>贵重的项链</v>
      </c>
      <c r="N15" s="63">
        <f t="shared" si="1"/>
        <v>1540</v>
      </c>
      <c r="O15">
        <f t="shared" si="6"/>
        <v>3</v>
      </c>
      <c r="P15">
        <v>0</v>
      </c>
      <c r="Q15">
        <v>0</v>
      </c>
      <c r="R15">
        <v>0</v>
      </c>
      <c r="S15">
        <f t="shared" si="10"/>
        <v>3</v>
      </c>
      <c r="T15">
        <f t="shared" si="11"/>
        <v>3</v>
      </c>
      <c r="U15">
        <v>0</v>
      </c>
      <c r="V15">
        <v>0</v>
      </c>
      <c r="W15">
        <v>0</v>
      </c>
      <c r="X15">
        <v>0</v>
      </c>
      <c r="Y15">
        <v>0</v>
      </c>
      <c r="Z15">
        <v>0</v>
      </c>
      <c r="AA15">
        <v>1</v>
      </c>
      <c r="AB15">
        <f t="shared" si="4"/>
        <v>10</v>
      </c>
      <c r="AC15">
        <f>装值!D101</f>
        <v>10</v>
      </c>
      <c r="AD15">
        <f t="shared" si="5"/>
        <v>15430</v>
      </c>
      <c r="AF15">
        <v>3</v>
      </c>
    </row>
    <row r="16" spans="1:32">
      <c r="A16">
        <v>8013</v>
      </c>
      <c r="B16" t="str">
        <f>造表!$A$9</f>
        <v>841</v>
      </c>
      <c r="C16" t="str">
        <f>装表!A102</f>
        <v>10164</v>
      </c>
      <c r="D16" t="str">
        <f>材炼!$D$4</f>
        <v>[[3334,1]]</v>
      </c>
      <c r="E16" t="str">
        <f t="shared" si="9"/>
        <v>[[4732,8],[4632,8],[1015,1]]</v>
      </c>
      <c r="F16">
        <v>0</v>
      </c>
      <c r="G16">
        <v>0</v>
      </c>
      <c r="H16">
        <f>材炼!F16</f>
        <v>86400</v>
      </c>
      <c r="I16">
        <f>材炼!G16</f>
        <v>1</v>
      </c>
      <c r="J16">
        <f>材炼!H16</f>
        <v>5</v>
      </c>
      <c r="K16">
        <f>装值!G102</f>
        <v>6300</v>
      </c>
      <c r="L16">
        <f>装值!F102</f>
        <v>30</v>
      </c>
      <c r="M16" t="str">
        <f>装表!E102</f>
        <v>血玉挂件</v>
      </c>
      <c r="N16" s="63">
        <f t="shared" si="1"/>
        <v>3930</v>
      </c>
      <c r="O16">
        <f t="shared" si="6"/>
        <v>8</v>
      </c>
      <c r="P16">
        <v>0</v>
      </c>
      <c r="Q16">
        <v>0</v>
      </c>
      <c r="R16">
        <v>0</v>
      </c>
      <c r="S16">
        <v>0</v>
      </c>
      <c r="T16">
        <v>0</v>
      </c>
      <c r="U16">
        <v>0</v>
      </c>
      <c r="V16">
        <f t="shared" ref="V16" si="12">$AE$2*AF16</f>
        <v>8</v>
      </c>
      <c r="W16">
        <v>0</v>
      </c>
      <c r="X16">
        <v>0</v>
      </c>
      <c r="Y16">
        <v>0</v>
      </c>
      <c r="Z16">
        <v>0</v>
      </c>
      <c r="AA16">
        <v>1</v>
      </c>
      <c r="AB16">
        <f t="shared" si="4"/>
        <v>17</v>
      </c>
      <c r="AC16">
        <f>装值!D102</f>
        <v>11</v>
      </c>
      <c r="AD16">
        <f t="shared" si="5"/>
        <v>39270</v>
      </c>
      <c r="AF16">
        <v>8</v>
      </c>
    </row>
    <row r="17" spans="1:32">
      <c r="A17">
        <v>8014</v>
      </c>
      <c r="B17" t="str">
        <f>造表!$A$9</f>
        <v>841</v>
      </c>
      <c r="C17" t="str">
        <f>装表!A103</f>
        <v>10264</v>
      </c>
      <c r="D17" t="str">
        <f>材炼!$D$4</f>
        <v>[[3334,1]]</v>
      </c>
      <c r="E17" t="str">
        <f t="shared" si="9"/>
        <v>[[4732,8],[4532,8],[1015,1]]</v>
      </c>
      <c r="F17">
        <v>0</v>
      </c>
      <c r="G17">
        <v>0</v>
      </c>
      <c r="H17">
        <f>材炼!F17</f>
        <v>86400</v>
      </c>
      <c r="I17">
        <f>材炼!G17</f>
        <v>1</v>
      </c>
      <c r="J17">
        <f>材炼!H17</f>
        <v>5</v>
      </c>
      <c r="K17">
        <f>装值!G103</f>
        <v>6300</v>
      </c>
      <c r="L17">
        <f>装值!F103</f>
        <v>30</v>
      </c>
      <c r="M17" t="str">
        <f>装表!E103</f>
        <v>青绿石项链</v>
      </c>
      <c r="N17" s="63">
        <f t="shared" si="1"/>
        <v>3930</v>
      </c>
      <c r="O17">
        <f t="shared" si="6"/>
        <v>8</v>
      </c>
      <c r="P17">
        <v>0</v>
      </c>
      <c r="Q17">
        <v>0</v>
      </c>
      <c r="R17">
        <v>0</v>
      </c>
      <c r="S17">
        <v>0</v>
      </c>
      <c r="T17">
        <v>0</v>
      </c>
      <c r="U17">
        <f t="shared" ref="U17:U18" si="13">$AE$2*AF17</f>
        <v>8</v>
      </c>
      <c r="V17">
        <v>0</v>
      </c>
      <c r="W17">
        <v>0</v>
      </c>
      <c r="X17">
        <v>0</v>
      </c>
      <c r="Y17">
        <v>0</v>
      </c>
      <c r="Z17">
        <v>0</v>
      </c>
      <c r="AA17">
        <v>1</v>
      </c>
      <c r="AB17">
        <f t="shared" si="4"/>
        <v>17</v>
      </c>
      <c r="AC17">
        <f>装值!D103</f>
        <v>11</v>
      </c>
      <c r="AD17">
        <f t="shared" si="5"/>
        <v>39270</v>
      </c>
      <c r="AF17">
        <v>8</v>
      </c>
    </row>
    <row r="18" spans="1:32">
      <c r="A18">
        <v>8015</v>
      </c>
      <c r="B18" t="str">
        <f>造表!$A$9</f>
        <v>841</v>
      </c>
      <c r="C18" t="str">
        <f>装表!A104</f>
        <v>10364</v>
      </c>
      <c r="D18" t="str">
        <f>材炼!$D$4</f>
        <v>[[3334,1]]</v>
      </c>
      <c r="E18" t="str">
        <f t="shared" si="9"/>
        <v>[[4732,4],[4332,4],[4432,4],[4532,4],[4632,4],[1015,1]]</v>
      </c>
      <c r="F18">
        <v>0</v>
      </c>
      <c r="G18">
        <v>0</v>
      </c>
      <c r="H18">
        <f>材炼!F18</f>
        <v>86400</v>
      </c>
      <c r="I18">
        <f>材炼!G18</f>
        <v>1</v>
      </c>
      <c r="J18">
        <f>材炼!H18</f>
        <v>5</v>
      </c>
      <c r="K18">
        <f>装值!G104</f>
        <v>6300</v>
      </c>
      <c r="L18">
        <f>装值!F104</f>
        <v>30</v>
      </c>
      <c r="M18" t="str">
        <f>装表!E104</f>
        <v>闪电护符</v>
      </c>
      <c r="N18" s="63">
        <f t="shared" si="1"/>
        <v>4850</v>
      </c>
      <c r="O18">
        <f t="shared" si="6"/>
        <v>4</v>
      </c>
      <c r="P18">
        <v>0</v>
      </c>
      <c r="Q18">
        <v>0</v>
      </c>
      <c r="R18">
        <v>0</v>
      </c>
      <c r="S18">
        <f t="shared" si="10"/>
        <v>4</v>
      </c>
      <c r="T18">
        <f t="shared" si="11"/>
        <v>4</v>
      </c>
      <c r="U18">
        <f t="shared" si="13"/>
        <v>4</v>
      </c>
      <c r="V18">
        <f>$AE$2*AF18</f>
        <v>4</v>
      </c>
      <c r="W18">
        <v>0</v>
      </c>
      <c r="X18">
        <v>0</v>
      </c>
      <c r="Y18">
        <v>0</v>
      </c>
      <c r="Z18">
        <v>0</v>
      </c>
      <c r="AA18">
        <v>1</v>
      </c>
      <c r="AB18">
        <f t="shared" si="4"/>
        <v>21</v>
      </c>
      <c r="AC18">
        <f>装值!D104</f>
        <v>11</v>
      </c>
      <c r="AD18">
        <f t="shared" si="5"/>
        <v>48510</v>
      </c>
      <c r="AF18">
        <v>4</v>
      </c>
    </row>
    <row r="19" spans="1:32">
      <c r="O19">
        <f t="shared" ref="O19" si="14">$AE$2*AF19</f>
        <v>0</v>
      </c>
      <c r="P19">
        <f t="shared" ref="P19" si="15">$AE$2*AF19</f>
        <v>0</v>
      </c>
      <c r="Q19">
        <f t="shared" ref="Q19" si="16">$AE$2*AF19</f>
        <v>0</v>
      </c>
      <c r="R19">
        <f t="shared" ref="R19" si="17">$AE$2*AF19</f>
        <v>0</v>
      </c>
      <c r="S19">
        <f t="shared" ref="S19" si="18">$AE$2*AF19</f>
        <v>0</v>
      </c>
      <c r="T19">
        <f t="shared" ref="T19" si="19">$AE$2*AF19</f>
        <v>0</v>
      </c>
      <c r="U19">
        <f t="shared" ref="U19" si="20">$AE$2*AF19</f>
        <v>0</v>
      </c>
      <c r="V19">
        <f t="shared" ref="V19" si="21">$AE$2*AF19</f>
        <v>0</v>
      </c>
      <c r="W19">
        <f t="shared" ref="W19" si="22">$AE$2*AF19</f>
        <v>0</v>
      </c>
      <c r="X19">
        <f t="shared" ref="X19" si="23">$AE$2*AF19</f>
        <v>0</v>
      </c>
      <c r="Y19">
        <f t="shared" ref="Y19" si="24">$AE$2*AF19</f>
        <v>0</v>
      </c>
      <c r="Z19">
        <f t="shared" ref="Z19" si="25">$AE$2*AF19</f>
        <v>0</v>
      </c>
    </row>
  </sheetData>
  <phoneticPr fontId="1" type="noConversion"/>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dimension ref="A1:M81"/>
  <sheetViews>
    <sheetView topLeftCell="A58" zoomScale="90" zoomScaleNormal="90" workbookViewId="0">
      <selection activeCell="J83" sqref="J83"/>
    </sheetView>
  </sheetViews>
  <sheetFormatPr defaultRowHeight="13.5"/>
  <cols>
    <col min="1" max="1" width="8.875" customWidth="1"/>
    <col min="2" max="2" width="4.25" customWidth="1"/>
    <col min="3" max="3" width="6.375" customWidth="1"/>
  </cols>
  <sheetData>
    <row r="1" spans="1:13">
      <c r="A1" t="s">
        <v>401</v>
      </c>
      <c r="B1" t="s">
        <v>417</v>
      </c>
      <c r="C1" s="8" t="s">
        <v>404</v>
      </c>
      <c r="D1" s="8" t="s">
        <v>406</v>
      </c>
      <c r="E1" s="8" t="s">
        <v>405</v>
      </c>
      <c r="F1" t="s">
        <v>408</v>
      </c>
      <c r="G1" t="s">
        <v>409</v>
      </c>
      <c r="H1" s="33" t="s">
        <v>425</v>
      </c>
      <c r="I1" s="33" t="s">
        <v>403</v>
      </c>
      <c r="J1" s="33" t="s">
        <v>405</v>
      </c>
      <c r="K1" s="33" t="s">
        <v>408</v>
      </c>
      <c r="L1" s="36" t="s">
        <v>409</v>
      </c>
      <c r="M1" s="33" t="s">
        <v>411</v>
      </c>
    </row>
    <row r="2" spans="1:13">
      <c r="A2" t="str">
        <f>卷表!E2</f>
        <v>火焰斩I</v>
      </c>
      <c r="B2">
        <v>1</v>
      </c>
      <c r="C2">
        <f>H2</f>
        <v>1</v>
      </c>
      <c r="D2">
        <f>IF(C2=$H$2,$I$2,IF(C2=$H$3,$I$3,IF(C2=$H$4,$I$4,IF(C2=$H$5,$I$5,IF(C2=$H$6,$I$6,IF(C2=$H$7,$I$7,IF(C2=$H$8,$I$8,IF(C2=$H$9,$I$9,IF(C2=$H$10,$I$10,IF(C2=$H$11,$I$11,IF(C2=$H$12,$I$12,IF(C2=$H$13,$I$13,IF(C2=$H$14,$I$14,IF(C2=$H$15,$I$15,IF(C2=$H$16,$I$16,IF(C2=$H$17,$I$17,IF(C2=$H$18,$I$18,IF(C2=$H$19,$I$19,IF(C2=$H$20,$I$20,IF(C2=$H$21,$I$21,IF(C2=$H$22,$I$22)))))))))))))))))))))</f>
        <v>1</v>
      </c>
      <c r="E2">
        <v>0</v>
      </c>
      <c r="F2">
        <f>IF(C2=$H$2,$K$2,IF(C2=$H$3,$K$3,IF(C2=$H$4,$K$4,IF(C2=$H$5,$K$5,IF(C2=$H$6,$K$6,IF(C2=$H$7,$K$7,IF(C2=$H$8,$K$8,IF(C2=$H$9,$K$9,IF(C2=$H$10,$K$10,IF(C2=$H$11,$K$11,IF(C2=$H$12,$K$12,IF(C2=$H$13,$K$13,IF(C2=$H$14,$K$14,IF(C2=$H$15,$K$15,IF(C2=$H$16,$K$16,IF(C2=$H$17,$K$17,IF(C2=$H$18,$K$18,IF(C2=$H$19,$K$19,IF(C2=$H$20,$K$20,IF(C2=$H$21,$K$21,IF(C2=$H$22,$K$22)))))))))))))))))))))</f>
        <v>80</v>
      </c>
      <c r="G2">
        <f>IF(C2=$H$2,$L$2,IF(C2=$H$3,$L$3,IF(C2=$H$4,$L$4,IF(C2=$H$5,$L$5,IF(C2=$H$6,$L$6,IF(C2=$H$7,$L$7,IF(C2=$H$8,$L$8,IF(C2=$H$9,$L$9,IF(C2=$H$10,$L$10,IF(C2=$H$11,$L$11,IF(C2=$H$12,$L$12,IF(C2=$H$13,$L$13,IF(C2=$H$14,$L$14,IF(C2=$H$15,$L$15,IF(C2=$H$16,$L$16,IF(C2=$H$17,$L$17,IF(C2=$H$18,$L$18,IF(C2=$H$19,$L$19,IF(C2=$H$20,$L$20,IF(C2=$H$21,$L$21,IF(C2=$H$22,$L$22)))))))))))))))))))))</f>
        <v>30</v>
      </c>
      <c r="H2" s="31">
        <v>1</v>
      </c>
      <c r="I2" s="31">
        <v>1</v>
      </c>
      <c r="J2" s="40">
        <v>1</v>
      </c>
      <c r="K2" s="37">
        <v>80</v>
      </c>
      <c r="L2" s="39">
        <v>30</v>
      </c>
      <c r="M2" s="39">
        <f>(L2/60)</f>
        <v>0.5</v>
      </c>
    </row>
    <row r="3" spans="1:13">
      <c r="A3" t="str">
        <f>卷表!E3</f>
        <v>火焰斩II</v>
      </c>
      <c r="B3">
        <v>1</v>
      </c>
      <c r="C3">
        <f>H3</f>
        <v>2</v>
      </c>
      <c r="D3">
        <f t="shared" ref="D3:D66" si="0">IF(C3=$H$2,$I$2,IF(C3=$H$3,$I$3,IF(C3=$H$4,$I$4,IF(C3=$H$5,$I$5,IF(C3=$H$6,$I$6,IF(C3=$H$7,$I$7,IF(C3=$H$8,$I$8,IF(C3=$H$9,$I$9,IF(C3=$H$10,$I$10,IF(C3=$H$11,$I$11,IF(C3=$H$12,$I$12,IF(C3=$H$13,$I$13,IF(C3=$H$14,$I$14,IF(C3=$H$15,$I$15,IF(C3=$H$16,$I$16,IF(C3=$H$17,$I$17,IF(C3=$H$18,$I$18,IF(C3=$H$19,$I$19,IF(C3=$H$20,$I$20,IF(C3=$H$21,$I$21,IF(C3=$H$22,$I$22)))))))))))))))))))))</f>
        <v>2</v>
      </c>
      <c r="E3">
        <v>0</v>
      </c>
      <c r="F3">
        <f t="shared" ref="F3:F66" si="1">IF(C3=$H$2,$K$2,IF(C3=$H$3,$K$3,IF(C3=$H$4,$K$4,IF(C3=$H$5,$K$5,IF(C3=$H$6,$K$6,IF(C3=$H$7,$K$7,IF(C3=$H$8,$K$8,IF(C3=$H$9,$K$9,IF(C3=$H$10,$K$10,IF(C3=$H$11,$K$11,IF(C3=$H$12,$K$12,IF(C3=$H$13,$K$13,IF(C3=$H$14,$K$14,IF(C3=$H$15,$K$15,IF(C3=$H$16,$K$16,IF(C3=$H$17,$K$17,IF(C3=$H$18,$K$18,IF(C3=$H$19,$K$19,IF(C3=$H$20,$K$20,IF(C3=$H$21,$K$21,IF(C3=$H$22,$K$22)))))))))))))))))))))</f>
        <v>75</v>
      </c>
      <c r="G3">
        <f t="shared" ref="G3:G66" si="2">IF(C3=$H$2,$L$2,IF(C3=$H$3,$L$3,IF(C3=$H$4,$L$4,IF(C3=$H$5,$L$5,IF(C3=$H$6,$L$6,IF(C3=$H$7,$L$7,IF(C3=$H$8,$L$8,IF(C3=$H$9,$L$9,IF(C3=$H$10,$L$10,IF(C3=$H$11,$L$11,IF(C3=$H$12,$L$12,IF(C3=$H$13,$L$13,IF(C3=$H$14,$L$14,IF(C3=$H$15,$L$15,IF(C3=$H$16,$L$16,IF(C3=$H$17,$L$17,IF(C3=$H$18,$L$18,IF(C3=$H$19,$L$19,IF(C3=$H$20,$L$20,IF(C3=$H$21,$L$21,IF(C3=$H$22,$L$22)))))))))))))))))))))</f>
        <v>300</v>
      </c>
      <c r="H3" s="31">
        <v>2</v>
      </c>
      <c r="I3" s="31">
        <v>2</v>
      </c>
      <c r="J3" s="40">
        <v>2</v>
      </c>
      <c r="K3" s="37">
        <v>75</v>
      </c>
      <c r="L3" s="37">
        <v>300</v>
      </c>
      <c r="M3" s="37">
        <f>(L3/60)</f>
        <v>5</v>
      </c>
    </row>
    <row r="4" spans="1:13">
      <c r="A4" t="str">
        <f>卷表!E4</f>
        <v>火焰斩III</v>
      </c>
      <c r="B4">
        <v>1</v>
      </c>
      <c r="C4">
        <f>H4</f>
        <v>3</v>
      </c>
      <c r="D4">
        <f t="shared" si="0"/>
        <v>3</v>
      </c>
      <c r="E4">
        <v>0</v>
      </c>
      <c r="F4">
        <f t="shared" si="1"/>
        <v>70</v>
      </c>
      <c r="G4">
        <f t="shared" si="2"/>
        <v>600</v>
      </c>
      <c r="H4" s="31">
        <v>3</v>
      </c>
      <c r="I4" s="31">
        <v>3</v>
      </c>
      <c r="J4" s="40">
        <v>3</v>
      </c>
      <c r="K4" s="37">
        <v>70</v>
      </c>
      <c r="L4" s="37">
        <v>600</v>
      </c>
      <c r="M4" s="37">
        <f t="shared" ref="M4:M23" si="3">(L4/60)</f>
        <v>10</v>
      </c>
    </row>
    <row r="5" spans="1:13">
      <c r="A5" t="str">
        <f>卷表!E5</f>
        <v>火焰斩IV</v>
      </c>
      <c r="B5">
        <v>1</v>
      </c>
      <c r="C5">
        <f>H5</f>
        <v>4</v>
      </c>
      <c r="D5">
        <f t="shared" si="0"/>
        <v>4</v>
      </c>
      <c r="E5">
        <v>0</v>
      </c>
      <c r="F5">
        <f t="shared" si="1"/>
        <v>65</v>
      </c>
      <c r="G5">
        <f t="shared" si="2"/>
        <v>900</v>
      </c>
      <c r="H5" s="31">
        <v>4</v>
      </c>
      <c r="I5" s="31">
        <v>4</v>
      </c>
      <c r="J5" s="41">
        <v>4</v>
      </c>
      <c r="K5" s="37">
        <v>65</v>
      </c>
      <c r="L5" s="37">
        <v>900</v>
      </c>
      <c r="M5" s="37">
        <f t="shared" si="3"/>
        <v>15</v>
      </c>
    </row>
    <row r="6" spans="1:13">
      <c r="A6" t="str">
        <f>卷表!E6</f>
        <v>火焰斩V</v>
      </c>
      <c r="B6">
        <v>1</v>
      </c>
      <c r="C6">
        <f>H6</f>
        <v>5</v>
      </c>
      <c r="D6">
        <f t="shared" si="0"/>
        <v>5</v>
      </c>
      <c r="E6">
        <v>0</v>
      </c>
      <c r="F6">
        <f t="shared" si="1"/>
        <v>60</v>
      </c>
      <c r="G6">
        <f t="shared" si="2"/>
        <v>1800</v>
      </c>
      <c r="H6" s="31">
        <v>5</v>
      </c>
      <c r="I6" s="31">
        <v>5</v>
      </c>
      <c r="J6" s="41">
        <v>5</v>
      </c>
      <c r="K6" s="37">
        <v>60</v>
      </c>
      <c r="L6" s="37">
        <v>1800</v>
      </c>
      <c r="M6" s="37">
        <f t="shared" si="3"/>
        <v>30</v>
      </c>
    </row>
    <row r="7" spans="1:13">
      <c r="A7" t="str">
        <f>卷表!E7</f>
        <v>一字斩I</v>
      </c>
      <c r="B7">
        <v>1</v>
      </c>
      <c r="C7">
        <f>H3</f>
        <v>2</v>
      </c>
      <c r="D7">
        <f t="shared" si="0"/>
        <v>2</v>
      </c>
      <c r="E7">
        <v>0</v>
      </c>
      <c r="F7">
        <f t="shared" si="1"/>
        <v>75</v>
      </c>
      <c r="G7">
        <f t="shared" si="2"/>
        <v>300</v>
      </c>
      <c r="H7" s="31">
        <v>6</v>
      </c>
      <c r="I7" s="31">
        <v>6</v>
      </c>
      <c r="J7" s="40">
        <v>6</v>
      </c>
      <c r="K7" s="37">
        <v>55</v>
      </c>
      <c r="L7" s="37">
        <v>2700</v>
      </c>
      <c r="M7" s="37">
        <f t="shared" si="3"/>
        <v>45</v>
      </c>
    </row>
    <row r="8" spans="1:13">
      <c r="A8" t="str">
        <f>卷表!E8</f>
        <v>一字斩II</v>
      </c>
      <c r="B8">
        <v>1</v>
      </c>
      <c r="C8">
        <f>H4</f>
        <v>3</v>
      </c>
      <c r="D8">
        <f t="shared" si="0"/>
        <v>3</v>
      </c>
      <c r="E8">
        <v>0</v>
      </c>
      <c r="F8">
        <f t="shared" si="1"/>
        <v>70</v>
      </c>
      <c r="G8">
        <f t="shared" si="2"/>
        <v>600</v>
      </c>
      <c r="H8" s="31">
        <v>7</v>
      </c>
      <c r="I8" s="31">
        <v>7</v>
      </c>
      <c r="J8" s="40">
        <v>7</v>
      </c>
      <c r="K8" s="37">
        <v>50</v>
      </c>
      <c r="L8" s="37">
        <v>3600</v>
      </c>
      <c r="M8" s="37">
        <f t="shared" si="3"/>
        <v>60</v>
      </c>
    </row>
    <row r="9" spans="1:13">
      <c r="A9" t="str">
        <f>卷表!E9</f>
        <v>一字斩III</v>
      </c>
      <c r="B9">
        <v>1</v>
      </c>
      <c r="C9">
        <f>H5</f>
        <v>4</v>
      </c>
      <c r="D9">
        <f t="shared" si="0"/>
        <v>4</v>
      </c>
      <c r="E9">
        <v>0</v>
      </c>
      <c r="F9">
        <f t="shared" si="1"/>
        <v>65</v>
      </c>
      <c r="G9">
        <f t="shared" si="2"/>
        <v>900</v>
      </c>
      <c r="H9" s="31">
        <v>8</v>
      </c>
      <c r="I9" s="31">
        <v>8</v>
      </c>
      <c r="J9" s="40">
        <v>8</v>
      </c>
      <c r="K9" s="37">
        <v>45</v>
      </c>
      <c r="L9" s="37">
        <v>4500</v>
      </c>
      <c r="M9" s="37">
        <f t="shared" si="3"/>
        <v>75</v>
      </c>
    </row>
    <row r="10" spans="1:13">
      <c r="A10" t="str">
        <f>卷表!E10</f>
        <v>一字斩IV</v>
      </c>
      <c r="B10">
        <v>1</v>
      </c>
      <c r="C10">
        <f>H6</f>
        <v>5</v>
      </c>
      <c r="D10">
        <f t="shared" si="0"/>
        <v>5</v>
      </c>
      <c r="E10">
        <v>0</v>
      </c>
      <c r="F10">
        <f t="shared" si="1"/>
        <v>60</v>
      </c>
      <c r="G10">
        <f t="shared" si="2"/>
        <v>1800</v>
      </c>
      <c r="H10" s="31">
        <v>9</v>
      </c>
      <c r="I10" s="31">
        <v>9</v>
      </c>
      <c r="J10" s="41">
        <v>9</v>
      </c>
      <c r="K10" s="37">
        <v>40</v>
      </c>
      <c r="L10" s="37">
        <v>5400</v>
      </c>
      <c r="M10" s="37">
        <f t="shared" si="3"/>
        <v>90</v>
      </c>
    </row>
    <row r="11" spans="1:13">
      <c r="A11" t="str">
        <f>卷表!E11</f>
        <v>一字斩V</v>
      </c>
      <c r="B11">
        <v>1</v>
      </c>
      <c r="C11">
        <f>H7</f>
        <v>6</v>
      </c>
      <c r="D11">
        <f t="shared" si="0"/>
        <v>6</v>
      </c>
      <c r="E11">
        <v>0</v>
      </c>
      <c r="F11">
        <f t="shared" si="1"/>
        <v>55</v>
      </c>
      <c r="G11">
        <f t="shared" si="2"/>
        <v>2700</v>
      </c>
      <c r="H11" s="31">
        <v>10</v>
      </c>
      <c r="I11" s="31">
        <v>10</v>
      </c>
      <c r="J11" s="41">
        <v>10</v>
      </c>
      <c r="K11" s="37">
        <v>35</v>
      </c>
      <c r="L11" s="37">
        <v>6300</v>
      </c>
      <c r="M11" s="37">
        <f t="shared" si="3"/>
        <v>105</v>
      </c>
    </row>
    <row r="12" spans="1:13">
      <c r="A12" t="str">
        <f>卷表!E12</f>
        <v>贯通斩I</v>
      </c>
      <c r="B12">
        <v>1</v>
      </c>
      <c r="C12">
        <f t="shared" ref="C12:C21" si="4">H4</f>
        <v>3</v>
      </c>
      <c r="D12">
        <f t="shared" si="0"/>
        <v>3</v>
      </c>
      <c r="E12">
        <v>0</v>
      </c>
      <c r="F12">
        <f t="shared" si="1"/>
        <v>70</v>
      </c>
      <c r="G12">
        <f t="shared" si="2"/>
        <v>600</v>
      </c>
      <c r="H12" s="31">
        <v>11</v>
      </c>
      <c r="I12" s="31">
        <v>11</v>
      </c>
      <c r="J12" s="40">
        <v>11</v>
      </c>
      <c r="K12" s="37">
        <v>30</v>
      </c>
      <c r="L12" s="37">
        <v>7200</v>
      </c>
      <c r="M12" s="37">
        <f t="shared" si="3"/>
        <v>120</v>
      </c>
    </row>
    <row r="13" spans="1:13">
      <c r="A13" t="str">
        <f>卷表!E13</f>
        <v>贯通斩II</v>
      </c>
      <c r="B13">
        <v>1</v>
      </c>
      <c r="C13">
        <f t="shared" si="4"/>
        <v>4</v>
      </c>
      <c r="D13">
        <f t="shared" si="0"/>
        <v>4</v>
      </c>
      <c r="E13">
        <v>0</v>
      </c>
      <c r="F13">
        <f t="shared" si="1"/>
        <v>65</v>
      </c>
      <c r="G13">
        <f t="shared" si="2"/>
        <v>900</v>
      </c>
      <c r="H13" s="31">
        <v>12</v>
      </c>
      <c r="I13" s="31">
        <v>12</v>
      </c>
      <c r="J13" s="40">
        <v>12</v>
      </c>
      <c r="K13" s="37">
        <v>25</v>
      </c>
      <c r="L13" s="37">
        <v>8100</v>
      </c>
      <c r="M13" s="37">
        <f t="shared" si="3"/>
        <v>135</v>
      </c>
    </row>
    <row r="14" spans="1:13">
      <c r="A14" t="str">
        <f>卷表!E14</f>
        <v>贯通斩III</v>
      </c>
      <c r="B14">
        <v>1</v>
      </c>
      <c r="C14">
        <f t="shared" si="4"/>
        <v>5</v>
      </c>
      <c r="D14">
        <f t="shared" si="0"/>
        <v>5</v>
      </c>
      <c r="E14">
        <v>0</v>
      </c>
      <c r="F14">
        <f t="shared" si="1"/>
        <v>60</v>
      </c>
      <c r="G14">
        <f t="shared" si="2"/>
        <v>1800</v>
      </c>
      <c r="H14" s="31">
        <v>13</v>
      </c>
      <c r="I14" s="31">
        <v>13</v>
      </c>
      <c r="J14" s="40">
        <v>13</v>
      </c>
      <c r="K14" s="37">
        <v>20</v>
      </c>
      <c r="L14" s="37">
        <v>9000</v>
      </c>
      <c r="M14" s="37">
        <f t="shared" si="3"/>
        <v>150</v>
      </c>
    </row>
    <row r="15" spans="1:13">
      <c r="A15" t="str">
        <f>卷表!E15</f>
        <v>贯通斩IV</v>
      </c>
      <c r="B15">
        <v>1</v>
      </c>
      <c r="C15">
        <f t="shared" si="4"/>
        <v>6</v>
      </c>
      <c r="D15">
        <f t="shared" si="0"/>
        <v>6</v>
      </c>
      <c r="E15">
        <v>0</v>
      </c>
      <c r="F15">
        <f t="shared" si="1"/>
        <v>55</v>
      </c>
      <c r="G15">
        <f t="shared" si="2"/>
        <v>2700</v>
      </c>
      <c r="H15" s="31">
        <v>14</v>
      </c>
      <c r="I15" s="31">
        <v>14</v>
      </c>
      <c r="J15" s="41">
        <v>14</v>
      </c>
      <c r="K15" s="37">
        <v>15</v>
      </c>
      <c r="L15" s="37">
        <v>9900</v>
      </c>
      <c r="M15" s="37">
        <f t="shared" si="3"/>
        <v>165</v>
      </c>
    </row>
    <row r="16" spans="1:13">
      <c r="A16" t="str">
        <f>卷表!E16</f>
        <v>贯通斩V</v>
      </c>
      <c r="B16">
        <v>1</v>
      </c>
      <c r="C16">
        <f t="shared" si="4"/>
        <v>7</v>
      </c>
      <c r="D16">
        <f t="shared" si="0"/>
        <v>7</v>
      </c>
      <c r="E16">
        <v>0</v>
      </c>
      <c r="F16">
        <f t="shared" si="1"/>
        <v>50</v>
      </c>
      <c r="G16">
        <f t="shared" si="2"/>
        <v>3600</v>
      </c>
      <c r="H16" s="31">
        <v>15</v>
      </c>
      <c r="I16" s="31">
        <v>15</v>
      </c>
      <c r="J16" s="41">
        <v>15</v>
      </c>
      <c r="K16" s="37">
        <v>10</v>
      </c>
      <c r="L16" s="37">
        <v>10800</v>
      </c>
      <c r="M16" s="37">
        <f t="shared" si="3"/>
        <v>180</v>
      </c>
    </row>
    <row r="17" spans="1:13">
      <c r="A17" t="str">
        <f>卷表!E17</f>
        <v>十字斩I</v>
      </c>
      <c r="B17">
        <v>1</v>
      </c>
      <c r="C17">
        <f t="shared" si="4"/>
        <v>8</v>
      </c>
      <c r="D17">
        <f t="shared" si="0"/>
        <v>8</v>
      </c>
      <c r="E17">
        <v>0</v>
      </c>
      <c r="F17">
        <f t="shared" si="1"/>
        <v>45</v>
      </c>
      <c r="G17">
        <f t="shared" si="2"/>
        <v>4500</v>
      </c>
      <c r="H17" s="31">
        <v>16</v>
      </c>
      <c r="I17" s="31">
        <v>16</v>
      </c>
      <c r="J17" s="40">
        <v>16</v>
      </c>
      <c r="K17" s="37">
        <v>5</v>
      </c>
      <c r="L17" s="37">
        <v>11700</v>
      </c>
      <c r="M17" s="37">
        <f t="shared" si="3"/>
        <v>195</v>
      </c>
    </row>
    <row r="18" spans="1:13">
      <c r="A18" t="str">
        <f>卷表!E18</f>
        <v>十字斩II</v>
      </c>
      <c r="B18">
        <v>1</v>
      </c>
      <c r="C18">
        <f t="shared" si="4"/>
        <v>9</v>
      </c>
      <c r="D18">
        <f t="shared" si="0"/>
        <v>9</v>
      </c>
      <c r="E18">
        <v>0</v>
      </c>
      <c r="F18">
        <f t="shared" si="1"/>
        <v>40</v>
      </c>
      <c r="G18">
        <f t="shared" si="2"/>
        <v>5400</v>
      </c>
      <c r="H18" s="31">
        <v>17</v>
      </c>
      <c r="I18" s="31">
        <v>17</v>
      </c>
      <c r="J18" s="40">
        <v>17</v>
      </c>
      <c r="K18" s="37">
        <v>1</v>
      </c>
      <c r="L18" s="37">
        <v>12600</v>
      </c>
      <c r="M18" s="37">
        <f t="shared" si="3"/>
        <v>210</v>
      </c>
    </row>
    <row r="19" spans="1:13">
      <c r="A19" t="str">
        <f>卷表!E19</f>
        <v>十字斩III</v>
      </c>
      <c r="B19">
        <v>1</v>
      </c>
      <c r="C19">
        <f t="shared" si="4"/>
        <v>10</v>
      </c>
      <c r="D19">
        <f t="shared" si="0"/>
        <v>10</v>
      </c>
      <c r="E19">
        <v>0</v>
      </c>
      <c r="F19">
        <f t="shared" si="1"/>
        <v>35</v>
      </c>
      <c r="G19">
        <f t="shared" si="2"/>
        <v>6300</v>
      </c>
      <c r="H19" s="31">
        <v>18</v>
      </c>
      <c r="I19" s="31">
        <v>18</v>
      </c>
      <c r="J19" s="40">
        <v>18</v>
      </c>
      <c r="K19" s="37">
        <v>1</v>
      </c>
      <c r="L19" s="37">
        <v>13500</v>
      </c>
      <c r="M19" s="37">
        <f t="shared" si="3"/>
        <v>225</v>
      </c>
    </row>
    <row r="20" spans="1:13">
      <c r="A20" t="str">
        <f>卷表!E20</f>
        <v>十字斩IV</v>
      </c>
      <c r="B20">
        <v>1</v>
      </c>
      <c r="C20">
        <f t="shared" si="4"/>
        <v>11</v>
      </c>
      <c r="D20">
        <f t="shared" si="0"/>
        <v>11</v>
      </c>
      <c r="E20">
        <v>0</v>
      </c>
      <c r="F20">
        <f t="shared" si="1"/>
        <v>30</v>
      </c>
      <c r="G20">
        <f t="shared" si="2"/>
        <v>7200</v>
      </c>
      <c r="H20" s="31">
        <v>19</v>
      </c>
      <c r="I20" s="31">
        <v>19</v>
      </c>
      <c r="J20" s="41">
        <v>19</v>
      </c>
      <c r="K20" s="37">
        <v>1</v>
      </c>
      <c r="L20" s="37">
        <v>14400</v>
      </c>
      <c r="M20" s="37">
        <f t="shared" si="3"/>
        <v>240</v>
      </c>
    </row>
    <row r="21" spans="1:13">
      <c r="A21" t="str">
        <f>卷表!E21</f>
        <v>十字斩V</v>
      </c>
      <c r="B21">
        <v>1</v>
      </c>
      <c r="C21">
        <f t="shared" si="4"/>
        <v>12</v>
      </c>
      <c r="D21">
        <f t="shared" si="0"/>
        <v>12</v>
      </c>
      <c r="E21">
        <v>0</v>
      </c>
      <c r="F21">
        <f t="shared" si="1"/>
        <v>25</v>
      </c>
      <c r="G21">
        <f t="shared" si="2"/>
        <v>8100</v>
      </c>
      <c r="H21" s="31">
        <v>20</v>
      </c>
      <c r="I21" s="31">
        <v>20</v>
      </c>
      <c r="J21" s="41">
        <v>20</v>
      </c>
      <c r="K21" s="37">
        <v>1</v>
      </c>
      <c r="L21" s="37">
        <v>15300</v>
      </c>
      <c r="M21" s="37">
        <f t="shared" si="3"/>
        <v>255</v>
      </c>
    </row>
    <row r="22" spans="1:13">
      <c r="A22" t="str">
        <f>卷表!E22</f>
        <v>怒气I</v>
      </c>
      <c r="B22">
        <v>1</v>
      </c>
      <c r="C22">
        <f>H10</f>
        <v>9</v>
      </c>
      <c r="D22">
        <f t="shared" si="0"/>
        <v>9</v>
      </c>
      <c r="E22">
        <v>0</v>
      </c>
      <c r="F22">
        <f t="shared" si="1"/>
        <v>40</v>
      </c>
      <c r="G22">
        <f t="shared" si="2"/>
        <v>5400</v>
      </c>
      <c r="H22" s="31">
        <v>21</v>
      </c>
      <c r="I22" s="31">
        <v>21</v>
      </c>
      <c r="J22" s="40">
        <v>21</v>
      </c>
      <c r="K22" s="37">
        <v>1</v>
      </c>
      <c r="L22" s="37">
        <v>16200</v>
      </c>
      <c r="M22" s="37">
        <f t="shared" si="3"/>
        <v>270</v>
      </c>
    </row>
    <row r="23" spans="1:13">
      <c r="A23" t="str">
        <f>卷表!E23</f>
        <v>怒气II</v>
      </c>
      <c r="B23">
        <v>1</v>
      </c>
      <c r="C23">
        <f>H11</f>
        <v>10</v>
      </c>
      <c r="D23">
        <f t="shared" si="0"/>
        <v>10</v>
      </c>
      <c r="E23">
        <v>0</v>
      </c>
      <c r="F23">
        <f t="shared" si="1"/>
        <v>35</v>
      </c>
      <c r="G23">
        <f t="shared" si="2"/>
        <v>6300</v>
      </c>
      <c r="H23" s="35">
        <v>22</v>
      </c>
      <c r="I23" s="32">
        <v>22</v>
      </c>
      <c r="J23" s="42">
        <v>22</v>
      </c>
      <c r="K23" s="38">
        <v>1</v>
      </c>
      <c r="L23" s="38">
        <v>17100</v>
      </c>
      <c r="M23" s="38">
        <f t="shared" si="3"/>
        <v>285</v>
      </c>
    </row>
    <row r="24" spans="1:13">
      <c r="A24" t="str">
        <f>卷表!E24</f>
        <v>怒气III</v>
      </c>
      <c r="B24">
        <v>1</v>
      </c>
      <c r="C24">
        <f>H12</f>
        <v>11</v>
      </c>
      <c r="D24">
        <f t="shared" si="0"/>
        <v>11</v>
      </c>
      <c r="E24">
        <v>0</v>
      </c>
      <c r="F24">
        <f t="shared" si="1"/>
        <v>30</v>
      </c>
      <c r="G24">
        <f t="shared" si="2"/>
        <v>7200</v>
      </c>
    </row>
    <row r="25" spans="1:13">
      <c r="A25" t="str">
        <f>卷表!E25</f>
        <v>怒气IV</v>
      </c>
      <c r="B25">
        <v>1</v>
      </c>
      <c r="C25">
        <f>H13</f>
        <v>12</v>
      </c>
      <c r="D25">
        <f t="shared" si="0"/>
        <v>12</v>
      </c>
      <c r="E25">
        <v>0</v>
      </c>
      <c r="F25">
        <f t="shared" si="1"/>
        <v>25</v>
      </c>
      <c r="G25">
        <f t="shared" si="2"/>
        <v>8100</v>
      </c>
    </row>
    <row r="26" spans="1:13">
      <c r="A26" t="str">
        <f>卷表!E26</f>
        <v>怒气V</v>
      </c>
      <c r="B26">
        <v>1</v>
      </c>
      <c r="C26">
        <f>H14</f>
        <v>13</v>
      </c>
      <c r="D26">
        <f t="shared" si="0"/>
        <v>13</v>
      </c>
      <c r="E26">
        <v>0</v>
      </c>
      <c r="F26">
        <f t="shared" si="1"/>
        <v>20</v>
      </c>
      <c r="G26">
        <f t="shared" si="2"/>
        <v>9000</v>
      </c>
    </row>
    <row r="27" spans="1:13">
      <c r="A27" t="str">
        <f>卷表!E27</f>
        <v>毒箭I</v>
      </c>
      <c r="B27">
        <v>1</v>
      </c>
      <c r="C27">
        <f>H2</f>
        <v>1</v>
      </c>
      <c r="D27">
        <f t="shared" si="0"/>
        <v>1</v>
      </c>
      <c r="E27">
        <v>0</v>
      </c>
      <c r="F27">
        <f t="shared" si="1"/>
        <v>80</v>
      </c>
      <c r="G27">
        <f t="shared" si="2"/>
        <v>30</v>
      </c>
    </row>
    <row r="28" spans="1:13">
      <c r="A28" t="str">
        <f>卷表!E28</f>
        <v>毒箭II</v>
      </c>
      <c r="B28">
        <v>1</v>
      </c>
      <c r="C28">
        <f>H3</f>
        <v>2</v>
      </c>
      <c r="D28">
        <f t="shared" si="0"/>
        <v>2</v>
      </c>
      <c r="E28">
        <v>0</v>
      </c>
      <c r="F28">
        <f t="shared" si="1"/>
        <v>75</v>
      </c>
      <c r="G28">
        <f t="shared" si="2"/>
        <v>300</v>
      </c>
    </row>
    <row r="29" spans="1:13">
      <c r="A29" t="str">
        <f>卷表!E29</f>
        <v>毒箭III</v>
      </c>
      <c r="B29">
        <v>1</v>
      </c>
      <c r="C29">
        <f>H4</f>
        <v>3</v>
      </c>
      <c r="D29">
        <f t="shared" si="0"/>
        <v>3</v>
      </c>
      <c r="E29">
        <v>0</v>
      </c>
      <c r="F29">
        <f t="shared" si="1"/>
        <v>70</v>
      </c>
      <c r="G29">
        <f t="shared" si="2"/>
        <v>600</v>
      </c>
    </row>
    <row r="30" spans="1:13">
      <c r="A30" t="str">
        <f>卷表!E30</f>
        <v>毒箭IV</v>
      </c>
      <c r="B30">
        <v>1</v>
      </c>
      <c r="C30">
        <f>H5</f>
        <v>4</v>
      </c>
      <c r="D30">
        <f t="shared" si="0"/>
        <v>4</v>
      </c>
      <c r="E30">
        <v>0</v>
      </c>
      <c r="F30">
        <f t="shared" si="1"/>
        <v>65</v>
      </c>
      <c r="G30">
        <f t="shared" si="2"/>
        <v>900</v>
      </c>
    </row>
    <row r="31" spans="1:13">
      <c r="A31" t="str">
        <f>卷表!E31</f>
        <v>毒箭V</v>
      </c>
      <c r="B31">
        <v>1</v>
      </c>
      <c r="C31">
        <f>H6</f>
        <v>5</v>
      </c>
      <c r="D31">
        <f t="shared" si="0"/>
        <v>5</v>
      </c>
      <c r="E31">
        <v>0</v>
      </c>
      <c r="F31">
        <f t="shared" si="1"/>
        <v>60</v>
      </c>
      <c r="G31">
        <f t="shared" si="2"/>
        <v>1800</v>
      </c>
    </row>
    <row r="32" spans="1:13">
      <c r="A32" t="str">
        <f>卷表!E32</f>
        <v>散射I</v>
      </c>
      <c r="B32">
        <v>1</v>
      </c>
      <c r="C32">
        <f>H3</f>
        <v>2</v>
      </c>
      <c r="D32">
        <f t="shared" si="0"/>
        <v>2</v>
      </c>
      <c r="E32">
        <v>0</v>
      </c>
      <c r="F32">
        <f t="shared" si="1"/>
        <v>75</v>
      </c>
      <c r="G32">
        <f t="shared" si="2"/>
        <v>300</v>
      </c>
    </row>
    <row r="33" spans="1:7">
      <c r="A33" t="str">
        <f>卷表!E33</f>
        <v>散射II</v>
      </c>
      <c r="B33">
        <v>1</v>
      </c>
      <c r="C33">
        <f>H4</f>
        <v>3</v>
      </c>
      <c r="D33">
        <f t="shared" si="0"/>
        <v>3</v>
      </c>
      <c r="E33">
        <v>0</v>
      </c>
      <c r="F33">
        <f t="shared" si="1"/>
        <v>70</v>
      </c>
      <c r="G33">
        <f t="shared" si="2"/>
        <v>600</v>
      </c>
    </row>
    <row r="34" spans="1:7">
      <c r="A34" t="str">
        <f>卷表!E34</f>
        <v>散射III</v>
      </c>
      <c r="B34">
        <v>1</v>
      </c>
      <c r="C34">
        <f>H5</f>
        <v>4</v>
      </c>
      <c r="D34">
        <f t="shared" si="0"/>
        <v>4</v>
      </c>
      <c r="E34">
        <v>0</v>
      </c>
      <c r="F34">
        <f t="shared" si="1"/>
        <v>65</v>
      </c>
      <c r="G34">
        <f t="shared" si="2"/>
        <v>900</v>
      </c>
    </row>
    <row r="35" spans="1:7">
      <c r="A35" t="str">
        <f>卷表!E35</f>
        <v>散射IV</v>
      </c>
      <c r="B35">
        <v>1</v>
      </c>
      <c r="C35">
        <f>H6</f>
        <v>5</v>
      </c>
      <c r="D35">
        <f t="shared" si="0"/>
        <v>5</v>
      </c>
      <c r="E35">
        <v>0</v>
      </c>
      <c r="F35">
        <f t="shared" si="1"/>
        <v>60</v>
      </c>
      <c r="G35">
        <f t="shared" si="2"/>
        <v>1800</v>
      </c>
    </row>
    <row r="36" spans="1:7">
      <c r="A36" t="str">
        <f>卷表!E36</f>
        <v>散射V</v>
      </c>
      <c r="B36">
        <v>1</v>
      </c>
      <c r="C36">
        <f>H7</f>
        <v>6</v>
      </c>
      <c r="D36">
        <f t="shared" si="0"/>
        <v>6</v>
      </c>
      <c r="E36">
        <v>0</v>
      </c>
      <c r="F36">
        <f t="shared" si="1"/>
        <v>55</v>
      </c>
      <c r="G36">
        <f t="shared" si="2"/>
        <v>2700</v>
      </c>
    </row>
    <row r="37" spans="1:7">
      <c r="A37" t="str">
        <f>卷表!E37</f>
        <v>迅驰I</v>
      </c>
      <c r="B37">
        <v>1</v>
      </c>
      <c r="C37">
        <f>H5</f>
        <v>4</v>
      </c>
      <c r="D37">
        <f t="shared" si="0"/>
        <v>4</v>
      </c>
      <c r="E37">
        <v>0</v>
      </c>
      <c r="F37">
        <f t="shared" si="1"/>
        <v>65</v>
      </c>
      <c r="G37">
        <f t="shared" si="2"/>
        <v>900</v>
      </c>
    </row>
    <row r="38" spans="1:7">
      <c r="A38" t="str">
        <f>卷表!E38</f>
        <v>迅驰II</v>
      </c>
      <c r="B38">
        <v>1</v>
      </c>
      <c r="C38">
        <f>H6</f>
        <v>5</v>
      </c>
      <c r="D38">
        <f t="shared" si="0"/>
        <v>5</v>
      </c>
      <c r="E38">
        <v>0</v>
      </c>
      <c r="F38">
        <f t="shared" si="1"/>
        <v>60</v>
      </c>
      <c r="G38">
        <f t="shared" si="2"/>
        <v>1800</v>
      </c>
    </row>
    <row r="39" spans="1:7">
      <c r="A39" t="str">
        <f>卷表!E39</f>
        <v>迅驰III</v>
      </c>
      <c r="B39">
        <v>1</v>
      </c>
      <c r="C39">
        <f>H7</f>
        <v>6</v>
      </c>
      <c r="D39">
        <f t="shared" si="0"/>
        <v>6</v>
      </c>
      <c r="E39">
        <v>0</v>
      </c>
      <c r="F39">
        <f t="shared" si="1"/>
        <v>55</v>
      </c>
      <c r="G39">
        <f t="shared" si="2"/>
        <v>2700</v>
      </c>
    </row>
    <row r="40" spans="1:7">
      <c r="A40" t="str">
        <f>卷表!E40</f>
        <v>迅驰IV</v>
      </c>
      <c r="B40">
        <v>1</v>
      </c>
      <c r="C40">
        <f t="shared" ref="C40:C41" si="5">H8</f>
        <v>7</v>
      </c>
      <c r="D40">
        <f t="shared" si="0"/>
        <v>7</v>
      </c>
      <c r="E40">
        <v>0</v>
      </c>
      <c r="F40">
        <f t="shared" si="1"/>
        <v>50</v>
      </c>
      <c r="G40">
        <f t="shared" si="2"/>
        <v>3600</v>
      </c>
    </row>
    <row r="41" spans="1:7">
      <c r="A41" t="str">
        <f>卷表!E41</f>
        <v>迅驰V</v>
      </c>
      <c r="B41">
        <v>1</v>
      </c>
      <c r="C41">
        <f t="shared" si="5"/>
        <v>8</v>
      </c>
      <c r="D41">
        <f t="shared" si="0"/>
        <v>8</v>
      </c>
      <c r="E41">
        <v>0</v>
      </c>
      <c r="F41">
        <f t="shared" si="1"/>
        <v>45</v>
      </c>
      <c r="G41">
        <f t="shared" si="2"/>
        <v>4500</v>
      </c>
    </row>
    <row r="42" spans="1:7">
      <c r="A42" t="str">
        <f>卷表!E42</f>
        <v>贯通射I</v>
      </c>
      <c r="B42">
        <v>1</v>
      </c>
      <c r="C42">
        <f>H6</f>
        <v>5</v>
      </c>
      <c r="D42">
        <f t="shared" si="0"/>
        <v>5</v>
      </c>
      <c r="E42">
        <v>0</v>
      </c>
      <c r="F42">
        <f t="shared" si="1"/>
        <v>60</v>
      </c>
      <c r="G42">
        <f t="shared" si="2"/>
        <v>1800</v>
      </c>
    </row>
    <row r="43" spans="1:7">
      <c r="A43" t="str">
        <f>卷表!E43</f>
        <v>贯通射II</v>
      </c>
      <c r="B43">
        <v>1</v>
      </c>
      <c r="C43">
        <f t="shared" ref="C43:C46" si="6">H7</f>
        <v>6</v>
      </c>
      <c r="D43">
        <f t="shared" si="0"/>
        <v>6</v>
      </c>
      <c r="E43">
        <v>0</v>
      </c>
      <c r="F43">
        <f t="shared" si="1"/>
        <v>55</v>
      </c>
      <c r="G43">
        <f t="shared" si="2"/>
        <v>2700</v>
      </c>
    </row>
    <row r="44" spans="1:7">
      <c r="A44" t="str">
        <f>卷表!E44</f>
        <v>贯通射III</v>
      </c>
      <c r="B44">
        <v>1</v>
      </c>
      <c r="C44">
        <f t="shared" si="6"/>
        <v>7</v>
      </c>
      <c r="D44">
        <f t="shared" si="0"/>
        <v>7</v>
      </c>
      <c r="E44">
        <v>0</v>
      </c>
      <c r="F44">
        <f t="shared" si="1"/>
        <v>50</v>
      </c>
      <c r="G44">
        <f t="shared" si="2"/>
        <v>3600</v>
      </c>
    </row>
    <row r="45" spans="1:7">
      <c r="A45" t="str">
        <f>卷表!E45</f>
        <v>贯通射IV</v>
      </c>
      <c r="B45">
        <v>1</v>
      </c>
      <c r="C45">
        <f t="shared" si="6"/>
        <v>8</v>
      </c>
      <c r="D45">
        <f t="shared" si="0"/>
        <v>8</v>
      </c>
      <c r="E45">
        <v>0</v>
      </c>
      <c r="F45">
        <f t="shared" si="1"/>
        <v>45</v>
      </c>
      <c r="G45">
        <f t="shared" si="2"/>
        <v>4500</v>
      </c>
    </row>
    <row r="46" spans="1:7">
      <c r="A46" t="str">
        <f>卷表!E46</f>
        <v>贯通射V</v>
      </c>
      <c r="B46">
        <v>1</v>
      </c>
      <c r="C46">
        <f t="shared" si="6"/>
        <v>9</v>
      </c>
      <c r="D46">
        <f t="shared" si="0"/>
        <v>9</v>
      </c>
      <c r="E46">
        <v>0</v>
      </c>
      <c r="F46">
        <f t="shared" si="1"/>
        <v>40</v>
      </c>
      <c r="G46">
        <f t="shared" si="2"/>
        <v>5400</v>
      </c>
    </row>
    <row r="47" spans="1:7">
      <c r="A47" t="str">
        <f>卷表!E47</f>
        <v>乱射I</v>
      </c>
      <c r="B47">
        <v>1</v>
      </c>
      <c r="C47">
        <f>H7</f>
        <v>6</v>
      </c>
      <c r="D47">
        <f t="shared" si="0"/>
        <v>6</v>
      </c>
      <c r="E47">
        <v>0</v>
      </c>
      <c r="F47">
        <f t="shared" si="1"/>
        <v>55</v>
      </c>
      <c r="G47">
        <f t="shared" si="2"/>
        <v>2700</v>
      </c>
    </row>
    <row r="48" spans="1:7">
      <c r="A48" t="str">
        <f>卷表!E48</f>
        <v>乱射II</v>
      </c>
      <c r="B48">
        <v>1</v>
      </c>
      <c r="C48">
        <f t="shared" ref="C48:C51" si="7">H8</f>
        <v>7</v>
      </c>
      <c r="D48">
        <f t="shared" si="0"/>
        <v>7</v>
      </c>
      <c r="E48">
        <v>0</v>
      </c>
      <c r="F48">
        <f t="shared" si="1"/>
        <v>50</v>
      </c>
      <c r="G48">
        <f t="shared" si="2"/>
        <v>3600</v>
      </c>
    </row>
    <row r="49" spans="1:7">
      <c r="A49" t="str">
        <f>卷表!E49</f>
        <v>乱射III</v>
      </c>
      <c r="B49">
        <v>1</v>
      </c>
      <c r="C49">
        <f t="shared" si="7"/>
        <v>8</v>
      </c>
      <c r="D49">
        <f t="shared" si="0"/>
        <v>8</v>
      </c>
      <c r="E49">
        <v>0</v>
      </c>
      <c r="F49">
        <f t="shared" si="1"/>
        <v>45</v>
      </c>
      <c r="G49">
        <f t="shared" si="2"/>
        <v>4500</v>
      </c>
    </row>
    <row r="50" spans="1:7">
      <c r="A50" t="str">
        <f>卷表!E50</f>
        <v>乱射IV</v>
      </c>
      <c r="B50">
        <v>1</v>
      </c>
      <c r="C50">
        <f t="shared" si="7"/>
        <v>9</v>
      </c>
      <c r="D50">
        <f t="shared" si="0"/>
        <v>9</v>
      </c>
      <c r="E50">
        <v>0</v>
      </c>
      <c r="F50">
        <f t="shared" si="1"/>
        <v>40</v>
      </c>
      <c r="G50">
        <f t="shared" si="2"/>
        <v>5400</v>
      </c>
    </row>
    <row r="51" spans="1:7">
      <c r="A51" t="str">
        <f>卷表!E51</f>
        <v>乱射V</v>
      </c>
      <c r="B51">
        <v>1</v>
      </c>
      <c r="C51">
        <f t="shared" si="7"/>
        <v>10</v>
      </c>
      <c r="D51">
        <f t="shared" si="0"/>
        <v>10</v>
      </c>
      <c r="E51">
        <v>0</v>
      </c>
      <c r="F51">
        <f t="shared" si="1"/>
        <v>35</v>
      </c>
      <c r="G51">
        <f t="shared" si="2"/>
        <v>6300</v>
      </c>
    </row>
    <row r="52" spans="1:7">
      <c r="A52" t="str">
        <f>卷表!E52</f>
        <v>火球术I</v>
      </c>
      <c r="B52">
        <v>1</v>
      </c>
      <c r="C52">
        <f>H2</f>
        <v>1</v>
      </c>
      <c r="D52">
        <f t="shared" si="0"/>
        <v>1</v>
      </c>
      <c r="E52">
        <v>0</v>
      </c>
      <c r="F52">
        <f t="shared" si="1"/>
        <v>80</v>
      </c>
      <c r="G52">
        <f t="shared" si="2"/>
        <v>30</v>
      </c>
    </row>
    <row r="53" spans="1:7">
      <c r="A53" t="str">
        <f>卷表!E53</f>
        <v>火球术II</v>
      </c>
      <c r="B53">
        <v>1</v>
      </c>
      <c r="C53">
        <f t="shared" ref="C53:C56" si="8">H3</f>
        <v>2</v>
      </c>
      <c r="D53">
        <f t="shared" si="0"/>
        <v>2</v>
      </c>
      <c r="E53">
        <v>0</v>
      </c>
      <c r="F53">
        <f t="shared" si="1"/>
        <v>75</v>
      </c>
      <c r="G53">
        <f t="shared" si="2"/>
        <v>300</v>
      </c>
    </row>
    <row r="54" spans="1:7">
      <c r="A54" t="str">
        <f>卷表!E54</f>
        <v>火球术III</v>
      </c>
      <c r="B54">
        <v>1</v>
      </c>
      <c r="C54">
        <f t="shared" si="8"/>
        <v>3</v>
      </c>
      <c r="D54">
        <f t="shared" si="0"/>
        <v>3</v>
      </c>
      <c r="E54">
        <v>0</v>
      </c>
      <c r="F54">
        <f t="shared" si="1"/>
        <v>70</v>
      </c>
      <c r="G54">
        <f t="shared" si="2"/>
        <v>600</v>
      </c>
    </row>
    <row r="55" spans="1:7">
      <c r="A55" t="str">
        <f>卷表!E55</f>
        <v>火球术IV</v>
      </c>
      <c r="B55">
        <v>1</v>
      </c>
      <c r="C55">
        <f t="shared" si="8"/>
        <v>4</v>
      </c>
      <c r="D55">
        <f t="shared" si="0"/>
        <v>4</v>
      </c>
      <c r="E55">
        <v>0</v>
      </c>
      <c r="F55">
        <f t="shared" si="1"/>
        <v>65</v>
      </c>
      <c r="G55">
        <f t="shared" si="2"/>
        <v>900</v>
      </c>
    </row>
    <row r="56" spans="1:7">
      <c r="A56" t="str">
        <f>卷表!E56</f>
        <v>火球术V</v>
      </c>
      <c r="B56">
        <v>1</v>
      </c>
      <c r="C56">
        <f t="shared" si="8"/>
        <v>5</v>
      </c>
      <c r="D56">
        <f t="shared" si="0"/>
        <v>5</v>
      </c>
      <c r="E56">
        <v>0</v>
      </c>
      <c r="F56">
        <f t="shared" si="1"/>
        <v>60</v>
      </c>
      <c r="G56">
        <f t="shared" si="2"/>
        <v>1800</v>
      </c>
    </row>
    <row r="57" spans="1:7">
      <c r="A57" t="str">
        <f>卷表!E57</f>
        <v>陨石术I</v>
      </c>
      <c r="B57">
        <v>1</v>
      </c>
      <c r="C57">
        <f>H3</f>
        <v>2</v>
      </c>
      <c r="D57">
        <f t="shared" si="0"/>
        <v>2</v>
      </c>
      <c r="E57">
        <v>0</v>
      </c>
      <c r="F57">
        <f t="shared" si="1"/>
        <v>75</v>
      </c>
      <c r="G57">
        <f t="shared" si="2"/>
        <v>300</v>
      </c>
    </row>
    <row r="58" spans="1:7">
      <c r="A58" t="str">
        <f>卷表!E58</f>
        <v>陨石术II</v>
      </c>
      <c r="B58">
        <v>1</v>
      </c>
      <c r="C58">
        <f t="shared" ref="C58:C61" si="9">H4</f>
        <v>3</v>
      </c>
      <c r="D58">
        <f t="shared" si="0"/>
        <v>3</v>
      </c>
      <c r="E58">
        <v>0</v>
      </c>
      <c r="F58">
        <f t="shared" si="1"/>
        <v>70</v>
      </c>
      <c r="G58">
        <f t="shared" si="2"/>
        <v>600</v>
      </c>
    </row>
    <row r="59" spans="1:7">
      <c r="A59" t="str">
        <f>卷表!E59</f>
        <v>陨石术III</v>
      </c>
      <c r="B59">
        <v>1</v>
      </c>
      <c r="C59">
        <f t="shared" si="9"/>
        <v>4</v>
      </c>
      <c r="D59">
        <f t="shared" si="0"/>
        <v>4</v>
      </c>
      <c r="E59">
        <v>0</v>
      </c>
      <c r="F59">
        <f t="shared" si="1"/>
        <v>65</v>
      </c>
      <c r="G59">
        <f t="shared" si="2"/>
        <v>900</v>
      </c>
    </row>
    <row r="60" spans="1:7">
      <c r="A60" t="str">
        <f>卷表!E60</f>
        <v>陨石术IV</v>
      </c>
      <c r="B60">
        <v>1</v>
      </c>
      <c r="C60">
        <f t="shared" si="9"/>
        <v>5</v>
      </c>
      <c r="D60">
        <f t="shared" si="0"/>
        <v>5</v>
      </c>
      <c r="E60">
        <v>0</v>
      </c>
      <c r="F60">
        <f t="shared" si="1"/>
        <v>60</v>
      </c>
      <c r="G60">
        <f t="shared" si="2"/>
        <v>1800</v>
      </c>
    </row>
    <row r="61" spans="1:7">
      <c r="A61" t="str">
        <f>卷表!E61</f>
        <v>陨石术V</v>
      </c>
      <c r="B61">
        <v>1</v>
      </c>
      <c r="C61">
        <f t="shared" si="9"/>
        <v>6</v>
      </c>
      <c r="D61">
        <f t="shared" si="0"/>
        <v>6</v>
      </c>
      <c r="E61">
        <v>0</v>
      </c>
      <c r="F61">
        <f t="shared" si="1"/>
        <v>55</v>
      </c>
      <c r="G61">
        <f t="shared" si="2"/>
        <v>2700</v>
      </c>
    </row>
    <row r="62" spans="1:7">
      <c r="A62" t="str">
        <f>卷表!E62</f>
        <v>石化术I</v>
      </c>
      <c r="B62">
        <v>1</v>
      </c>
      <c r="C62">
        <f>H4</f>
        <v>3</v>
      </c>
      <c r="D62">
        <f t="shared" si="0"/>
        <v>3</v>
      </c>
      <c r="E62">
        <v>0</v>
      </c>
      <c r="F62">
        <f t="shared" si="1"/>
        <v>70</v>
      </c>
      <c r="G62">
        <f t="shared" si="2"/>
        <v>600</v>
      </c>
    </row>
    <row r="63" spans="1:7">
      <c r="A63" t="str">
        <f>卷表!E63</f>
        <v>石化术II</v>
      </c>
      <c r="B63">
        <v>1</v>
      </c>
      <c r="C63">
        <f t="shared" ref="C63:C66" si="10">H5</f>
        <v>4</v>
      </c>
      <c r="D63">
        <f t="shared" si="0"/>
        <v>4</v>
      </c>
      <c r="E63">
        <v>0</v>
      </c>
      <c r="F63">
        <f t="shared" si="1"/>
        <v>65</v>
      </c>
      <c r="G63">
        <f t="shared" si="2"/>
        <v>900</v>
      </c>
    </row>
    <row r="64" spans="1:7">
      <c r="A64" t="str">
        <f>卷表!E64</f>
        <v>石化术III</v>
      </c>
      <c r="B64">
        <v>1</v>
      </c>
      <c r="C64">
        <f t="shared" si="10"/>
        <v>5</v>
      </c>
      <c r="D64">
        <f t="shared" si="0"/>
        <v>5</v>
      </c>
      <c r="E64">
        <v>0</v>
      </c>
      <c r="F64">
        <f t="shared" si="1"/>
        <v>60</v>
      </c>
      <c r="G64">
        <f t="shared" si="2"/>
        <v>1800</v>
      </c>
    </row>
    <row r="65" spans="1:7">
      <c r="A65" t="str">
        <f>卷表!E65</f>
        <v>石化术IV</v>
      </c>
      <c r="B65">
        <v>1</v>
      </c>
      <c r="C65">
        <f t="shared" si="10"/>
        <v>6</v>
      </c>
      <c r="D65">
        <f t="shared" si="0"/>
        <v>6</v>
      </c>
      <c r="E65">
        <v>0</v>
      </c>
      <c r="F65">
        <f t="shared" si="1"/>
        <v>55</v>
      </c>
      <c r="G65">
        <f t="shared" si="2"/>
        <v>2700</v>
      </c>
    </row>
    <row r="66" spans="1:7">
      <c r="A66" t="str">
        <f>卷表!E66</f>
        <v>石化术V</v>
      </c>
      <c r="B66">
        <v>1</v>
      </c>
      <c r="C66">
        <f t="shared" si="10"/>
        <v>7</v>
      </c>
      <c r="D66">
        <f t="shared" si="0"/>
        <v>7</v>
      </c>
      <c r="E66">
        <v>0</v>
      </c>
      <c r="F66">
        <f t="shared" si="1"/>
        <v>50</v>
      </c>
      <c r="G66">
        <f t="shared" si="2"/>
        <v>3600</v>
      </c>
    </row>
    <row r="67" spans="1:7">
      <c r="A67" t="str">
        <f>卷表!E67</f>
        <v>全体石化术I</v>
      </c>
      <c r="B67">
        <v>1</v>
      </c>
      <c r="C67">
        <f>H5</f>
        <v>4</v>
      </c>
      <c r="D67">
        <f t="shared" ref="D67:D81" si="11">IF(C67=$H$2,$I$2,IF(C67=$H$3,$I$3,IF(C67=$H$4,$I$4,IF(C67=$H$5,$I$5,IF(C67=$H$6,$I$6,IF(C67=$H$7,$I$7,IF(C67=$H$8,$I$8,IF(C67=$H$9,$I$9,IF(C67=$H$10,$I$10,IF(C67=$H$11,$I$11,IF(C67=$H$12,$I$12,IF(C67=$H$13,$I$13,IF(C67=$H$14,$I$14,IF(C67=$H$15,$I$15,IF(C67=$H$16,$I$16,IF(C67=$H$17,$I$17,IF(C67=$H$18,$I$18,IF(C67=$H$19,$I$19,IF(C67=$H$20,$I$20,IF(C67=$H$21,$I$21,IF(C67=$H$22,$I$22)))))))))))))))))))))</f>
        <v>4</v>
      </c>
      <c r="E67">
        <v>0</v>
      </c>
      <c r="F67">
        <f t="shared" ref="F67:F81" si="12">IF(C67=$H$2,$K$2,IF(C67=$H$3,$K$3,IF(C67=$H$4,$K$4,IF(C67=$H$5,$K$5,IF(C67=$H$6,$K$6,IF(C67=$H$7,$K$7,IF(C67=$H$8,$K$8,IF(C67=$H$9,$K$9,IF(C67=$H$10,$K$10,IF(C67=$H$11,$K$11,IF(C67=$H$12,$K$12,IF(C67=$H$13,$K$13,IF(C67=$H$14,$K$14,IF(C67=$H$15,$K$15,IF(C67=$H$16,$K$16,IF(C67=$H$17,$K$17,IF(C67=$H$18,$K$18,IF(C67=$H$19,$K$19,IF(C67=$H$20,$K$20,IF(C67=$H$21,$K$21,IF(C67=$H$22,$K$22)))))))))))))))))))))</f>
        <v>65</v>
      </c>
      <c r="G67">
        <f t="shared" ref="G67:G81" si="13">IF(C67=$H$2,$L$2,IF(C67=$H$3,$L$3,IF(C67=$H$4,$L$4,IF(C67=$H$5,$L$5,IF(C67=$H$6,$L$6,IF(C67=$H$7,$L$7,IF(C67=$H$8,$L$8,IF(C67=$H$9,$L$9,IF(C67=$H$10,$L$10,IF(C67=$H$11,$L$11,IF(C67=$H$12,$L$12,IF(C67=$H$13,$L$13,IF(C67=$H$14,$L$14,IF(C67=$H$15,$L$15,IF(C67=$H$16,$L$16,IF(C67=$H$17,$L$17,IF(C67=$H$18,$L$18,IF(C67=$H$19,$L$19,IF(C67=$H$20,$L$20,IF(C67=$H$21,$L$21,IF(C67=$H$22,$L$22)))))))))))))))))))))</f>
        <v>900</v>
      </c>
    </row>
    <row r="68" spans="1:7">
      <c r="A68" t="str">
        <f>卷表!E68</f>
        <v>全体石化术II</v>
      </c>
      <c r="B68">
        <v>1</v>
      </c>
      <c r="C68">
        <f t="shared" ref="C68:C71" si="14">H6</f>
        <v>5</v>
      </c>
      <c r="D68">
        <f t="shared" si="11"/>
        <v>5</v>
      </c>
      <c r="E68">
        <v>0</v>
      </c>
      <c r="F68">
        <f t="shared" si="12"/>
        <v>60</v>
      </c>
      <c r="G68">
        <f t="shared" si="13"/>
        <v>1800</v>
      </c>
    </row>
    <row r="69" spans="1:7">
      <c r="A69" t="str">
        <f>卷表!E69</f>
        <v>全体石化术III</v>
      </c>
      <c r="B69">
        <v>1</v>
      </c>
      <c r="C69">
        <f t="shared" si="14"/>
        <v>6</v>
      </c>
      <c r="D69">
        <f t="shared" si="11"/>
        <v>6</v>
      </c>
      <c r="E69">
        <v>0</v>
      </c>
      <c r="F69">
        <f t="shared" si="12"/>
        <v>55</v>
      </c>
      <c r="G69">
        <f t="shared" si="13"/>
        <v>2700</v>
      </c>
    </row>
    <row r="70" spans="1:7">
      <c r="A70" t="str">
        <f>卷表!E70</f>
        <v>全体石化术IV</v>
      </c>
      <c r="B70">
        <v>1</v>
      </c>
      <c r="C70">
        <f t="shared" si="14"/>
        <v>7</v>
      </c>
      <c r="D70">
        <f t="shared" si="11"/>
        <v>7</v>
      </c>
      <c r="E70">
        <v>0</v>
      </c>
      <c r="F70">
        <f t="shared" si="12"/>
        <v>50</v>
      </c>
      <c r="G70">
        <f t="shared" si="13"/>
        <v>3600</v>
      </c>
    </row>
    <row r="71" spans="1:7">
      <c r="A71" t="str">
        <f>卷表!E71</f>
        <v>全体石化术V</v>
      </c>
      <c r="B71">
        <v>1</v>
      </c>
      <c r="C71">
        <f t="shared" si="14"/>
        <v>8</v>
      </c>
      <c r="D71">
        <f t="shared" si="11"/>
        <v>8</v>
      </c>
      <c r="E71">
        <v>0</v>
      </c>
      <c r="F71">
        <f t="shared" si="12"/>
        <v>45</v>
      </c>
      <c r="G71">
        <f t="shared" si="13"/>
        <v>4500</v>
      </c>
    </row>
    <row r="72" spans="1:7">
      <c r="A72" t="str">
        <f>卷表!E72</f>
        <v>攻击力上升I</v>
      </c>
      <c r="B72">
        <v>1</v>
      </c>
      <c r="C72">
        <f>H6</f>
        <v>5</v>
      </c>
      <c r="D72">
        <f t="shared" si="11"/>
        <v>5</v>
      </c>
      <c r="E72">
        <v>0</v>
      </c>
      <c r="F72">
        <f t="shared" si="12"/>
        <v>60</v>
      </c>
      <c r="G72">
        <f t="shared" si="13"/>
        <v>1800</v>
      </c>
    </row>
    <row r="73" spans="1:7">
      <c r="A73" t="str">
        <f>卷表!E73</f>
        <v>攻击力上升II</v>
      </c>
      <c r="B73">
        <v>1</v>
      </c>
      <c r="C73">
        <f t="shared" ref="C73:C76" si="15">H7</f>
        <v>6</v>
      </c>
      <c r="D73">
        <f t="shared" si="11"/>
        <v>6</v>
      </c>
      <c r="E73">
        <v>0</v>
      </c>
      <c r="F73">
        <f t="shared" si="12"/>
        <v>55</v>
      </c>
      <c r="G73">
        <f t="shared" si="13"/>
        <v>2700</v>
      </c>
    </row>
    <row r="74" spans="1:7">
      <c r="A74" t="str">
        <f>卷表!E74</f>
        <v>攻击力上升III</v>
      </c>
      <c r="B74">
        <v>1</v>
      </c>
      <c r="C74">
        <f t="shared" si="15"/>
        <v>7</v>
      </c>
      <c r="D74">
        <f t="shared" si="11"/>
        <v>7</v>
      </c>
      <c r="E74">
        <v>0</v>
      </c>
      <c r="F74">
        <f t="shared" si="12"/>
        <v>50</v>
      </c>
      <c r="G74">
        <f t="shared" si="13"/>
        <v>3600</v>
      </c>
    </row>
    <row r="75" spans="1:7">
      <c r="A75" t="str">
        <f>卷表!E75</f>
        <v>攻击力上升IV</v>
      </c>
      <c r="B75">
        <v>1</v>
      </c>
      <c r="C75">
        <f t="shared" si="15"/>
        <v>8</v>
      </c>
      <c r="D75">
        <f t="shared" si="11"/>
        <v>8</v>
      </c>
      <c r="E75">
        <v>0</v>
      </c>
      <c r="F75">
        <f t="shared" si="12"/>
        <v>45</v>
      </c>
      <c r="G75">
        <f t="shared" si="13"/>
        <v>4500</v>
      </c>
    </row>
    <row r="76" spans="1:7">
      <c r="A76" t="str">
        <f>卷表!E76</f>
        <v>攻击力上升V</v>
      </c>
      <c r="B76">
        <v>1</v>
      </c>
      <c r="C76">
        <f t="shared" si="15"/>
        <v>9</v>
      </c>
      <c r="D76">
        <f t="shared" si="11"/>
        <v>9</v>
      </c>
      <c r="E76">
        <v>0</v>
      </c>
      <c r="F76">
        <f t="shared" si="12"/>
        <v>40</v>
      </c>
      <c r="G76">
        <f t="shared" si="13"/>
        <v>5400</v>
      </c>
    </row>
    <row r="77" spans="1:7">
      <c r="A77" t="str">
        <f>卷表!E77</f>
        <v>防御力上升I</v>
      </c>
      <c r="B77">
        <v>1</v>
      </c>
      <c r="C77">
        <f>H7</f>
        <v>6</v>
      </c>
      <c r="D77">
        <f t="shared" si="11"/>
        <v>6</v>
      </c>
      <c r="E77">
        <v>0</v>
      </c>
      <c r="F77">
        <f t="shared" si="12"/>
        <v>55</v>
      </c>
      <c r="G77">
        <f t="shared" si="13"/>
        <v>2700</v>
      </c>
    </row>
    <row r="78" spans="1:7">
      <c r="A78" t="str">
        <f>卷表!E78</f>
        <v>防御力上升II</v>
      </c>
      <c r="B78">
        <v>1</v>
      </c>
      <c r="C78">
        <f t="shared" ref="C78:C81" si="16">H8</f>
        <v>7</v>
      </c>
      <c r="D78">
        <f t="shared" si="11"/>
        <v>7</v>
      </c>
      <c r="E78">
        <v>0</v>
      </c>
      <c r="F78">
        <f t="shared" si="12"/>
        <v>50</v>
      </c>
      <c r="G78">
        <f t="shared" si="13"/>
        <v>3600</v>
      </c>
    </row>
    <row r="79" spans="1:7">
      <c r="A79" t="str">
        <f>卷表!E79</f>
        <v>防御力上升III</v>
      </c>
      <c r="B79">
        <v>1</v>
      </c>
      <c r="C79">
        <f t="shared" si="16"/>
        <v>8</v>
      </c>
      <c r="D79">
        <f t="shared" si="11"/>
        <v>8</v>
      </c>
      <c r="E79">
        <v>0</v>
      </c>
      <c r="F79">
        <f t="shared" si="12"/>
        <v>45</v>
      </c>
      <c r="G79">
        <f t="shared" si="13"/>
        <v>4500</v>
      </c>
    </row>
    <row r="80" spans="1:7">
      <c r="A80" t="str">
        <f>卷表!E80</f>
        <v>防御力上升IV</v>
      </c>
      <c r="B80">
        <v>1</v>
      </c>
      <c r="C80">
        <f t="shared" si="16"/>
        <v>9</v>
      </c>
      <c r="D80">
        <f t="shared" si="11"/>
        <v>9</v>
      </c>
      <c r="E80">
        <v>0</v>
      </c>
      <c r="F80">
        <f t="shared" si="12"/>
        <v>40</v>
      </c>
      <c r="G80">
        <f t="shared" si="13"/>
        <v>5400</v>
      </c>
    </row>
    <row r="81" spans="1:7">
      <c r="A81" t="str">
        <f>卷表!E81</f>
        <v>防御力上升V</v>
      </c>
      <c r="B81">
        <v>1</v>
      </c>
      <c r="C81">
        <f t="shared" si="16"/>
        <v>10</v>
      </c>
      <c r="D81">
        <f t="shared" si="11"/>
        <v>10</v>
      </c>
      <c r="E81">
        <v>0</v>
      </c>
      <c r="F81">
        <f t="shared" si="12"/>
        <v>35</v>
      </c>
      <c r="G81">
        <f t="shared" si="13"/>
        <v>6300</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sheetPr filterMode="1">
    <tabColor rgb="FF7030A0"/>
  </sheetPr>
  <dimension ref="A1:U614"/>
  <sheetViews>
    <sheetView topLeftCell="E1" zoomScale="90" zoomScaleNormal="90" workbookViewId="0">
      <pane ySplit="1" topLeftCell="A82" activePane="bottomLeft" state="frozen"/>
      <selection pane="bottomLeft" activeCell="R299" sqref="R299"/>
    </sheetView>
  </sheetViews>
  <sheetFormatPr defaultColWidth="9" defaultRowHeight="13.5"/>
  <cols>
    <col min="1" max="1" width="6.875" style="2" customWidth="1"/>
    <col min="2" max="2" width="7.5" style="2" customWidth="1"/>
    <col min="3" max="3" width="8.875" style="2" customWidth="1"/>
    <col min="4" max="4" width="4.875" style="2" bestFit="1" customWidth="1"/>
    <col min="5" max="5" width="14.75" style="2" customWidth="1"/>
    <col min="6" max="6" width="13.625" style="2" customWidth="1"/>
    <col min="7" max="7" width="18.75" style="2" customWidth="1"/>
    <col min="8" max="8" width="12.125" style="2" customWidth="1"/>
    <col min="9" max="9" width="7.625" style="2" customWidth="1"/>
    <col min="10" max="10" width="7.875" style="2" customWidth="1"/>
    <col min="11" max="11" width="7.625" style="2" customWidth="1"/>
    <col min="12" max="12" width="4" style="2" customWidth="1"/>
    <col min="13" max="13" width="6" style="2" bestFit="1" customWidth="1"/>
    <col min="14" max="14" width="6.25" style="2" customWidth="1"/>
    <col min="15" max="15" width="8.875" style="2" customWidth="1"/>
    <col min="16" max="16" width="19.375" style="2" customWidth="1"/>
    <col min="17" max="18" width="15.875" style="2" customWidth="1"/>
    <col min="19" max="19" width="5.25" style="2" customWidth="1"/>
    <col min="20" max="20" width="4.75" style="2" customWidth="1"/>
    <col min="21" max="16384" width="9" style="2"/>
  </cols>
  <sheetData>
    <row r="1" spans="1:21" ht="14.25">
      <c r="A1" s="9" t="s">
        <v>0</v>
      </c>
      <c r="B1" s="9" t="s">
        <v>11</v>
      </c>
      <c r="C1" s="9" t="s">
        <v>12</v>
      </c>
      <c r="D1" s="9" t="s">
        <v>1</v>
      </c>
      <c r="E1" s="9" t="s">
        <v>2</v>
      </c>
      <c r="F1" s="9" t="s">
        <v>3</v>
      </c>
      <c r="G1" s="1" t="s">
        <v>4</v>
      </c>
      <c r="H1" s="1" t="s">
        <v>5</v>
      </c>
      <c r="I1" s="1" t="s">
        <v>6</v>
      </c>
      <c r="J1" s="1" t="s">
        <v>7</v>
      </c>
      <c r="K1" s="1" t="s">
        <v>8</v>
      </c>
      <c r="L1" s="1" t="s">
        <v>9</v>
      </c>
      <c r="M1" s="1" t="s">
        <v>10</v>
      </c>
      <c r="N1" s="1" t="s">
        <v>433</v>
      </c>
      <c r="O1" s="59" t="s">
        <v>1142</v>
      </c>
      <c r="P1" s="60" t="s">
        <v>1143</v>
      </c>
      <c r="Q1" s="60" t="s">
        <v>1277</v>
      </c>
      <c r="R1" s="60" t="s">
        <v>1616</v>
      </c>
      <c r="S1" s="1" t="s">
        <v>33</v>
      </c>
      <c r="T1" s="1" t="s">
        <v>44</v>
      </c>
    </row>
    <row r="2" spans="1:21" ht="15.75" hidden="1" customHeight="1">
      <c r="A2" s="12" t="str">
        <f t="shared" ref="A2:A65" si="0">CONCATENATE(T:T,D:D)</f>
        <v>122</v>
      </c>
      <c r="B2" s="48">
        <v>0</v>
      </c>
      <c r="C2" s="48">
        <v>1</v>
      </c>
      <c r="D2" s="48">
        <v>22</v>
      </c>
      <c r="E2" s="49" t="s">
        <v>1466</v>
      </c>
      <c r="F2" s="64" t="s">
        <v>997</v>
      </c>
      <c r="G2" s="50" t="s">
        <v>1144</v>
      </c>
      <c r="H2" s="50">
        <v>0</v>
      </c>
      <c r="I2" s="50">
        <v>0</v>
      </c>
      <c r="J2" s="50">
        <v>0</v>
      </c>
      <c r="K2" s="50">
        <v>0</v>
      </c>
      <c r="L2" s="50">
        <v>1</v>
      </c>
      <c r="M2" s="50">
        <v>200</v>
      </c>
      <c r="N2" s="4"/>
      <c r="O2" s="50">
        <v>0</v>
      </c>
      <c r="P2" s="67">
        <v>2</v>
      </c>
      <c r="Q2" s="48" t="s">
        <v>1278</v>
      </c>
      <c r="R2" s="48"/>
      <c r="T2" s="3">
        <v>1</v>
      </c>
      <c r="U2" s="2" t="s">
        <v>477</v>
      </c>
    </row>
    <row r="3" spans="1:21" ht="15.75" hidden="1" customHeight="1">
      <c r="A3" s="12" t="str">
        <f t="shared" si="0"/>
        <v>222</v>
      </c>
      <c r="B3" s="48">
        <v>0</v>
      </c>
      <c r="C3" s="48">
        <v>1</v>
      </c>
      <c r="D3" s="48">
        <v>22</v>
      </c>
      <c r="E3" s="49" t="s">
        <v>1468</v>
      </c>
      <c r="F3" s="64" t="s">
        <v>996</v>
      </c>
      <c r="G3" s="50" t="s">
        <v>660</v>
      </c>
      <c r="H3" s="50">
        <v>0</v>
      </c>
      <c r="I3" s="50">
        <v>0</v>
      </c>
      <c r="J3" s="50">
        <v>0</v>
      </c>
      <c r="K3" s="50">
        <v>0</v>
      </c>
      <c r="L3" s="50">
        <v>1</v>
      </c>
      <c r="M3" s="50">
        <v>200</v>
      </c>
      <c r="N3" s="4"/>
      <c r="O3" s="50">
        <v>0</v>
      </c>
      <c r="P3" s="67">
        <v>2</v>
      </c>
      <c r="Q3" s="48" t="s">
        <v>1279</v>
      </c>
      <c r="R3" s="48"/>
      <c r="T3" s="2">
        <v>2</v>
      </c>
    </row>
    <row r="4" spans="1:21" ht="13.5" hidden="1" customHeight="1">
      <c r="A4" s="12" t="str">
        <f t="shared" si="0"/>
        <v>322</v>
      </c>
      <c r="B4" s="48">
        <v>0</v>
      </c>
      <c r="C4" s="48">
        <v>1</v>
      </c>
      <c r="D4" s="48">
        <v>22</v>
      </c>
      <c r="E4" s="49" t="s">
        <v>1470</v>
      </c>
      <c r="F4" s="64" t="s">
        <v>996</v>
      </c>
      <c r="G4" s="50" t="s">
        <v>661</v>
      </c>
      <c r="H4" s="50">
        <v>0</v>
      </c>
      <c r="I4" s="50">
        <v>0</v>
      </c>
      <c r="J4" s="50">
        <v>0</v>
      </c>
      <c r="K4" s="50">
        <v>0</v>
      </c>
      <c r="L4" s="50">
        <v>1</v>
      </c>
      <c r="M4" s="50">
        <v>200</v>
      </c>
      <c r="N4" s="4"/>
      <c r="O4" s="50">
        <v>0</v>
      </c>
      <c r="P4" s="67">
        <v>2</v>
      </c>
      <c r="Q4" s="48" t="s">
        <v>1280</v>
      </c>
      <c r="R4" s="48"/>
      <c r="T4" s="2">
        <v>3</v>
      </c>
    </row>
    <row r="5" spans="1:21" ht="14.25" hidden="1" customHeight="1">
      <c r="A5" s="12" t="str">
        <f t="shared" si="0"/>
        <v>422</v>
      </c>
      <c r="B5" s="48">
        <v>0</v>
      </c>
      <c r="C5" s="48">
        <v>1</v>
      </c>
      <c r="D5" s="48">
        <v>22</v>
      </c>
      <c r="E5" s="49" t="s">
        <v>1472</v>
      </c>
      <c r="F5" s="64" t="s">
        <v>996</v>
      </c>
      <c r="G5" s="50" t="s">
        <v>662</v>
      </c>
      <c r="H5" s="50">
        <v>0</v>
      </c>
      <c r="I5" s="50">
        <v>0</v>
      </c>
      <c r="J5" s="50">
        <v>0</v>
      </c>
      <c r="K5" s="50">
        <v>0</v>
      </c>
      <c r="L5" s="50">
        <v>1</v>
      </c>
      <c r="M5" s="50">
        <v>200</v>
      </c>
      <c r="N5" s="4"/>
      <c r="O5" s="50">
        <v>0</v>
      </c>
      <c r="P5" s="67">
        <v>2</v>
      </c>
      <c r="Q5" s="48" t="s">
        <v>1281</v>
      </c>
      <c r="R5" s="48"/>
      <c r="T5" s="2">
        <v>4</v>
      </c>
    </row>
    <row r="6" spans="1:21" ht="15" hidden="1" customHeight="1">
      <c r="A6" s="12" t="str">
        <f t="shared" si="0"/>
        <v>522</v>
      </c>
      <c r="B6" s="48">
        <v>0</v>
      </c>
      <c r="C6" s="48">
        <v>1</v>
      </c>
      <c r="D6" s="48">
        <v>22</v>
      </c>
      <c r="E6" s="49" t="s">
        <v>1474</v>
      </c>
      <c r="F6" s="64" t="s">
        <v>996</v>
      </c>
      <c r="G6" s="50" t="s">
        <v>663</v>
      </c>
      <c r="H6" s="50">
        <v>0</v>
      </c>
      <c r="I6" s="50">
        <v>0</v>
      </c>
      <c r="J6" s="50">
        <v>0</v>
      </c>
      <c r="K6" s="50">
        <v>0</v>
      </c>
      <c r="L6" s="50">
        <v>1</v>
      </c>
      <c r="M6" s="50">
        <v>200</v>
      </c>
      <c r="N6" s="4"/>
      <c r="O6" s="50">
        <v>0</v>
      </c>
      <c r="P6" s="67">
        <v>2</v>
      </c>
      <c r="Q6" s="48" t="s">
        <v>1282</v>
      </c>
      <c r="R6" s="48"/>
      <c r="T6" s="2">
        <v>5</v>
      </c>
    </row>
    <row r="7" spans="1:21" s="55" customFormat="1" ht="12.75" hidden="1" customHeight="1">
      <c r="A7" s="52" t="str">
        <f t="shared" si="0"/>
        <v>622</v>
      </c>
      <c r="B7" s="53">
        <v>0</v>
      </c>
      <c r="C7" s="53">
        <v>1</v>
      </c>
      <c r="D7" s="53">
        <v>22</v>
      </c>
      <c r="E7" s="54" t="s">
        <v>134</v>
      </c>
      <c r="F7" s="65" t="s">
        <v>109</v>
      </c>
      <c r="G7" s="4" t="s">
        <v>669</v>
      </c>
      <c r="H7" s="4">
        <v>0</v>
      </c>
      <c r="I7" s="55">
        <v>0</v>
      </c>
      <c r="J7" s="55">
        <v>0</v>
      </c>
      <c r="K7" s="55">
        <v>0</v>
      </c>
      <c r="L7" s="55">
        <v>1</v>
      </c>
      <c r="M7" s="55">
        <v>200</v>
      </c>
      <c r="O7" s="4">
        <v>0</v>
      </c>
      <c r="P7" s="53" t="s">
        <v>1150</v>
      </c>
      <c r="Q7" s="48" t="s">
        <v>1283</v>
      </c>
      <c r="R7" s="48"/>
      <c r="T7" s="55">
        <v>6</v>
      </c>
    </row>
    <row r="8" spans="1:21" s="55" customFormat="1" ht="13.5" hidden="1" customHeight="1">
      <c r="A8" s="52" t="str">
        <f t="shared" si="0"/>
        <v>722</v>
      </c>
      <c r="B8" s="53">
        <v>0</v>
      </c>
      <c r="C8" s="53">
        <v>1</v>
      </c>
      <c r="D8" s="53">
        <v>22</v>
      </c>
      <c r="E8" s="54" t="s">
        <v>135</v>
      </c>
      <c r="F8" s="65" t="s">
        <v>109</v>
      </c>
      <c r="G8" s="4" t="s">
        <v>670</v>
      </c>
      <c r="H8" s="4">
        <v>0</v>
      </c>
      <c r="I8" s="55">
        <v>0</v>
      </c>
      <c r="J8" s="55">
        <v>0</v>
      </c>
      <c r="K8" s="55">
        <v>0</v>
      </c>
      <c r="L8" s="55">
        <v>1</v>
      </c>
      <c r="M8" s="55">
        <v>200</v>
      </c>
      <c r="O8" s="4">
        <v>0</v>
      </c>
      <c r="P8" s="53" t="s">
        <v>1151</v>
      </c>
      <c r="Q8" s="48" t="s">
        <v>1284</v>
      </c>
      <c r="R8" s="48"/>
      <c r="T8" s="55">
        <v>7</v>
      </c>
    </row>
    <row r="9" spans="1:21" s="55" customFormat="1" ht="10.5" hidden="1" customHeight="1">
      <c r="A9" s="52" t="str">
        <f t="shared" si="0"/>
        <v>822</v>
      </c>
      <c r="B9" s="53">
        <v>0</v>
      </c>
      <c r="C9" s="53">
        <v>1</v>
      </c>
      <c r="D9" s="53">
        <v>22</v>
      </c>
      <c r="E9" s="54" t="s">
        <v>136</v>
      </c>
      <c r="F9" s="65" t="s">
        <v>110</v>
      </c>
      <c r="G9" s="4" t="s">
        <v>671</v>
      </c>
      <c r="H9" s="4">
        <v>0</v>
      </c>
      <c r="I9" s="55">
        <v>0</v>
      </c>
      <c r="J9" s="55">
        <v>0</v>
      </c>
      <c r="K9" s="55">
        <v>0</v>
      </c>
      <c r="L9" s="55">
        <v>1</v>
      </c>
      <c r="M9" s="55">
        <v>200</v>
      </c>
      <c r="O9" s="4">
        <v>0</v>
      </c>
      <c r="P9" s="53" t="s">
        <v>1066</v>
      </c>
      <c r="Q9" s="48" t="s">
        <v>1285</v>
      </c>
      <c r="R9" s="48"/>
      <c r="T9" s="55">
        <v>8</v>
      </c>
    </row>
    <row r="10" spans="1:21" s="55" customFormat="1" ht="13.5" hidden="1" customHeight="1">
      <c r="A10" s="52" t="str">
        <f t="shared" si="0"/>
        <v>922</v>
      </c>
      <c r="B10" s="53">
        <v>0</v>
      </c>
      <c r="C10" s="53">
        <v>1</v>
      </c>
      <c r="D10" s="53">
        <v>22</v>
      </c>
      <c r="E10" s="54" t="s">
        <v>137</v>
      </c>
      <c r="F10" s="65" t="s">
        <v>110</v>
      </c>
      <c r="G10" s="4" t="s">
        <v>672</v>
      </c>
      <c r="H10" s="4">
        <v>0</v>
      </c>
      <c r="I10" s="55">
        <v>0</v>
      </c>
      <c r="J10" s="55">
        <v>0</v>
      </c>
      <c r="K10" s="55">
        <v>0</v>
      </c>
      <c r="L10" s="55">
        <v>1</v>
      </c>
      <c r="M10" s="55">
        <v>200</v>
      </c>
      <c r="O10" s="4">
        <v>0</v>
      </c>
      <c r="P10" s="53" t="s">
        <v>1066</v>
      </c>
      <c r="Q10" s="48" t="s">
        <v>1286</v>
      </c>
      <c r="R10" s="48"/>
      <c r="T10" s="55">
        <v>9</v>
      </c>
    </row>
    <row r="11" spans="1:21" s="55" customFormat="1" ht="13.5" hidden="1" customHeight="1">
      <c r="A11" s="52" t="str">
        <f t="shared" si="0"/>
        <v>1022</v>
      </c>
      <c r="B11" s="53">
        <v>0</v>
      </c>
      <c r="C11" s="53">
        <v>1</v>
      </c>
      <c r="D11" s="53">
        <v>22</v>
      </c>
      <c r="E11" s="54" t="s">
        <v>138</v>
      </c>
      <c r="F11" s="65" t="s">
        <v>110</v>
      </c>
      <c r="G11" s="4" t="s">
        <v>673</v>
      </c>
      <c r="H11" s="4">
        <v>0</v>
      </c>
      <c r="I11" s="55">
        <v>0</v>
      </c>
      <c r="J11" s="55">
        <v>0</v>
      </c>
      <c r="K11" s="55">
        <v>0</v>
      </c>
      <c r="L11" s="55">
        <v>1</v>
      </c>
      <c r="M11" s="55">
        <v>200</v>
      </c>
      <c r="O11" s="4">
        <v>0</v>
      </c>
      <c r="P11" s="53" t="s">
        <v>1152</v>
      </c>
      <c r="Q11" s="48" t="s">
        <v>1287</v>
      </c>
      <c r="R11" s="48"/>
      <c r="T11" s="55">
        <v>10</v>
      </c>
    </row>
    <row r="12" spans="1:21" ht="12" hidden="1" customHeight="1">
      <c r="A12" s="12" t="str">
        <f t="shared" si="0"/>
        <v>1122</v>
      </c>
      <c r="B12" s="48">
        <v>0</v>
      </c>
      <c r="C12" s="48">
        <v>1</v>
      </c>
      <c r="D12" s="48">
        <v>22</v>
      </c>
      <c r="E12" s="49" t="s">
        <v>139</v>
      </c>
      <c r="F12" s="64" t="s">
        <v>111</v>
      </c>
      <c r="G12" s="50" t="s">
        <v>674</v>
      </c>
      <c r="H12" s="50">
        <v>0</v>
      </c>
      <c r="I12" s="50">
        <v>0</v>
      </c>
      <c r="J12" s="50">
        <v>0</v>
      </c>
      <c r="K12" s="50">
        <v>0</v>
      </c>
      <c r="L12" s="50">
        <v>1</v>
      </c>
      <c r="M12" s="50">
        <v>200</v>
      </c>
      <c r="O12" s="50">
        <v>0</v>
      </c>
      <c r="P12" s="48" t="s">
        <v>1066</v>
      </c>
      <c r="Q12" s="48" t="s">
        <v>1288</v>
      </c>
      <c r="R12" s="48"/>
      <c r="T12" s="2">
        <v>11</v>
      </c>
    </row>
    <row r="13" spans="1:21" ht="12" hidden="1" customHeight="1">
      <c r="A13" s="12" t="str">
        <f t="shared" si="0"/>
        <v>1222</v>
      </c>
      <c r="B13" s="48">
        <v>0</v>
      </c>
      <c r="C13" s="48">
        <v>1</v>
      </c>
      <c r="D13" s="48">
        <v>22</v>
      </c>
      <c r="E13" s="49" t="s">
        <v>140</v>
      </c>
      <c r="F13" s="64" t="s">
        <v>111</v>
      </c>
      <c r="G13" s="50" t="s">
        <v>675</v>
      </c>
      <c r="H13" s="50">
        <v>0</v>
      </c>
      <c r="I13" s="50">
        <v>0</v>
      </c>
      <c r="J13" s="50">
        <v>0</v>
      </c>
      <c r="K13" s="50">
        <v>0</v>
      </c>
      <c r="L13" s="50">
        <v>1</v>
      </c>
      <c r="M13" s="50">
        <v>200</v>
      </c>
      <c r="O13" s="50">
        <v>0</v>
      </c>
      <c r="P13" s="48" t="s">
        <v>1066</v>
      </c>
      <c r="Q13" s="48" t="s">
        <v>1289</v>
      </c>
      <c r="R13" s="48"/>
      <c r="T13" s="2">
        <v>12</v>
      </c>
    </row>
    <row r="14" spans="1:21" ht="12" hidden="1" customHeight="1">
      <c r="A14" s="12" t="str">
        <f t="shared" si="0"/>
        <v>1322</v>
      </c>
      <c r="B14" s="48">
        <v>0</v>
      </c>
      <c r="C14" s="48">
        <v>1</v>
      </c>
      <c r="D14" s="48">
        <v>22</v>
      </c>
      <c r="E14" s="49" t="s">
        <v>141</v>
      </c>
      <c r="F14" s="64" t="s">
        <v>112</v>
      </c>
      <c r="G14" s="50" t="s">
        <v>676</v>
      </c>
      <c r="H14" s="50">
        <v>0</v>
      </c>
      <c r="I14" s="50">
        <v>0</v>
      </c>
      <c r="J14" s="50">
        <v>0</v>
      </c>
      <c r="K14" s="50">
        <v>0</v>
      </c>
      <c r="L14" s="50">
        <v>1</v>
      </c>
      <c r="M14" s="50">
        <v>200</v>
      </c>
      <c r="O14" s="50">
        <v>0</v>
      </c>
      <c r="P14" s="48" t="s">
        <v>1066</v>
      </c>
      <c r="Q14" s="48" t="s">
        <v>1290</v>
      </c>
      <c r="R14" s="48"/>
      <c r="T14" s="2">
        <v>13</v>
      </c>
    </row>
    <row r="15" spans="1:21" ht="13.5" hidden="1" customHeight="1">
      <c r="A15" s="12" t="str">
        <f t="shared" si="0"/>
        <v>1422</v>
      </c>
      <c r="B15" s="48">
        <v>0</v>
      </c>
      <c r="C15" s="48">
        <v>1</v>
      </c>
      <c r="D15" s="48">
        <v>22</v>
      </c>
      <c r="E15" s="49" t="s">
        <v>142</v>
      </c>
      <c r="F15" s="64" t="s">
        <v>112</v>
      </c>
      <c r="G15" s="50" t="s">
        <v>677</v>
      </c>
      <c r="H15" s="50">
        <v>0</v>
      </c>
      <c r="I15" s="50">
        <v>0</v>
      </c>
      <c r="J15" s="50">
        <v>0</v>
      </c>
      <c r="K15" s="50">
        <v>0</v>
      </c>
      <c r="L15" s="50">
        <v>1</v>
      </c>
      <c r="M15" s="50">
        <v>200</v>
      </c>
      <c r="O15" s="50">
        <v>0</v>
      </c>
      <c r="P15" s="48" t="s">
        <v>1066</v>
      </c>
      <c r="Q15" s="48" t="s">
        <v>1291</v>
      </c>
      <c r="R15" s="48"/>
      <c r="T15" s="2">
        <v>14</v>
      </c>
    </row>
    <row r="16" spans="1:21" ht="12.75" hidden="1" customHeight="1">
      <c r="A16" s="12" t="str">
        <f t="shared" si="0"/>
        <v>1522</v>
      </c>
      <c r="B16" s="48">
        <v>0</v>
      </c>
      <c r="C16" s="48">
        <v>1</v>
      </c>
      <c r="D16" s="48">
        <v>22</v>
      </c>
      <c r="E16" s="49" t="s">
        <v>143</v>
      </c>
      <c r="F16" s="64" t="s">
        <v>112</v>
      </c>
      <c r="G16" s="50" t="s">
        <v>678</v>
      </c>
      <c r="H16" s="50">
        <v>0</v>
      </c>
      <c r="I16" s="50">
        <v>0</v>
      </c>
      <c r="J16" s="50">
        <v>0</v>
      </c>
      <c r="K16" s="50">
        <v>0</v>
      </c>
      <c r="L16" s="50">
        <v>1</v>
      </c>
      <c r="M16" s="50">
        <v>200</v>
      </c>
      <c r="O16" s="50">
        <v>0</v>
      </c>
      <c r="P16" s="48" t="s">
        <v>1066</v>
      </c>
      <c r="Q16" s="48" t="s">
        <v>1292</v>
      </c>
      <c r="R16" s="48"/>
      <c r="T16" s="2">
        <v>15</v>
      </c>
    </row>
    <row r="17" spans="1:20" s="55" customFormat="1" hidden="1">
      <c r="A17" s="52" t="str">
        <f t="shared" si="0"/>
        <v>1622</v>
      </c>
      <c r="B17" s="53">
        <v>0</v>
      </c>
      <c r="C17" s="53">
        <v>1</v>
      </c>
      <c r="D17" s="53">
        <v>22</v>
      </c>
      <c r="E17" s="54" t="s">
        <v>144</v>
      </c>
      <c r="F17" s="65" t="s">
        <v>113</v>
      </c>
      <c r="G17" s="55" t="s">
        <v>679</v>
      </c>
      <c r="H17" s="55">
        <v>0</v>
      </c>
      <c r="I17" s="55">
        <v>0</v>
      </c>
      <c r="J17" s="55">
        <v>0</v>
      </c>
      <c r="K17" s="55">
        <v>0</v>
      </c>
      <c r="L17" s="55">
        <v>1</v>
      </c>
      <c r="M17" s="55">
        <v>200</v>
      </c>
      <c r="O17" s="4">
        <v>0</v>
      </c>
      <c r="P17" s="53" t="s">
        <v>1150</v>
      </c>
      <c r="Q17" s="48" t="s">
        <v>1293</v>
      </c>
      <c r="R17" s="48"/>
      <c r="T17" s="55">
        <v>16</v>
      </c>
    </row>
    <row r="18" spans="1:20" s="55" customFormat="1" hidden="1">
      <c r="A18" s="52" t="str">
        <f t="shared" si="0"/>
        <v>1722</v>
      </c>
      <c r="B18" s="53">
        <v>0</v>
      </c>
      <c r="C18" s="53">
        <v>1</v>
      </c>
      <c r="D18" s="53">
        <v>22</v>
      </c>
      <c r="E18" s="54" t="s">
        <v>145</v>
      </c>
      <c r="F18" s="65" t="s">
        <v>113</v>
      </c>
      <c r="G18" s="55" t="s">
        <v>680</v>
      </c>
      <c r="H18" s="55">
        <v>0</v>
      </c>
      <c r="I18" s="55">
        <v>0</v>
      </c>
      <c r="J18" s="55">
        <v>0</v>
      </c>
      <c r="K18" s="55">
        <v>0</v>
      </c>
      <c r="L18" s="55">
        <v>1</v>
      </c>
      <c r="M18" s="55">
        <v>200</v>
      </c>
      <c r="O18" s="4">
        <v>0</v>
      </c>
      <c r="P18" s="53" t="s">
        <v>1151</v>
      </c>
      <c r="Q18" s="48" t="s">
        <v>1294</v>
      </c>
      <c r="R18" s="48"/>
      <c r="T18" s="55">
        <v>17</v>
      </c>
    </row>
    <row r="19" spans="1:20" s="55" customFormat="1" hidden="1">
      <c r="A19" s="52" t="str">
        <f t="shared" si="0"/>
        <v>1822</v>
      </c>
      <c r="B19" s="53">
        <v>0</v>
      </c>
      <c r="C19" s="53">
        <v>1</v>
      </c>
      <c r="D19" s="53">
        <v>22</v>
      </c>
      <c r="E19" s="54" t="s">
        <v>146</v>
      </c>
      <c r="F19" s="65" t="s">
        <v>113</v>
      </c>
      <c r="G19" s="55" t="s">
        <v>681</v>
      </c>
      <c r="H19" s="55">
        <v>0</v>
      </c>
      <c r="I19" s="55">
        <v>0</v>
      </c>
      <c r="J19" s="55">
        <v>0</v>
      </c>
      <c r="K19" s="55">
        <v>0</v>
      </c>
      <c r="L19" s="55">
        <v>1</v>
      </c>
      <c r="M19" s="55">
        <v>200</v>
      </c>
      <c r="O19" s="4">
        <v>0</v>
      </c>
      <c r="P19" s="53" t="s">
        <v>1066</v>
      </c>
      <c r="Q19" s="48" t="s">
        <v>1295</v>
      </c>
      <c r="R19" s="48"/>
      <c r="T19" s="55">
        <v>18</v>
      </c>
    </row>
    <row r="20" spans="1:20" s="55" customFormat="1" hidden="1">
      <c r="A20" s="52" t="str">
        <f t="shared" si="0"/>
        <v>1922</v>
      </c>
      <c r="B20" s="53">
        <v>0</v>
      </c>
      <c r="C20" s="53">
        <v>1</v>
      </c>
      <c r="D20" s="53">
        <v>22</v>
      </c>
      <c r="E20" s="54" t="s">
        <v>147</v>
      </c>
      <c r="F20" s="65" t="s">
        <v>113</v>
      </c>
      <c r="G20" s="55" t="s">
        <v>682</v>
      </c>
      <c r="H20" s="55">
        <v>0</v>
      </c>
      <c r="I20" s="55">
        <v>0</v>
      </c>
      <c r="J20" s="55">
        <v>0</v>
      </c>
      <c r="K20" s="55">
        <v>0</v>
      </c>
      <c r="L20" s="55">
        <v>1</v>
      </c>
      <c r="M20" s="55">
        <v>200</v>
      </c>
      <c r="O20" s="4">
        <v>0</v>
      </c>
      <c r="P20" s="53" t="s">
        <v>1066</v>
      </c>
      <c r="Q20" s="48" t="s">
        <v>1296</v>
      </c>
      <c r="R20" s="48"/>
      <c r="T20" s="55">
        <v>19</v>
      </c>
    </row>
    <row r="21" spans="1:20" s="55" customFormat="1" hidden="1">
      <c r="A21" s="52" t="str">
        <f t="shared" si="0"/>
        <v>2022</v>
      </c>
      <c r="B21" s="53">
        <v>0</v>
      </c>
      <c r="C21" s="53">
        <v>1</v>
      </c>
      <c r="D21" s="53">
        <v>22</v>
      </c>
      <c r="E21" s="54" t="s">
        <v>148</v>
      </c>
      <c r="F21" s="65" t="s">
        <v>113</v>
      </c>
      <c r="G21" s="55" t="s">
        <v>683</v>
      </c>
      <c r="H21" s="55">
        <v>0</v>
      </c>
      <c r="I21" s="55">
        <v>0</v>
      </c>
      <c r="J21" s="55">
        <v>0</v>
      </c>
      <c r="K21" s="55">
        <v>0</v>
      </c>
      <c r="L21" s="55">
        <v>1</v>
      </c>
      <c r="M21" s="55">
        <v>200</v>
      </c>
      <c r="O21" s="4">
        <v>0</v>
      </c>
      <c r="P21" s="53" t="s">
        <v>1152</v>
      </c>
      <c r="Q21" s="48" t="s">
        <v>1297</v>
      </c>
      <c r="R21" s="48"/>
      <c r="T21" s="55">
        <v>20</v>
      </c>
    </row>
    <row r="22" spans="1:20" hidden="1">
      <c r="A22" s="12" t="str">
        <f t="shared" si="0"/>
        <v>2122</v>
      </c>
      <c r="B22" s="48">
        <v>0</v>
      </c>
      <c r="C22" s="48">
        <v>1</v>
      </c>
      <c r="D22" s="48">
        <v>22</v>
      </c>
      <c r="E22" s="49" t="s">
        <v>149</v>
      </c>
      <c r="F22" s="64" t="s">
        <v>114</v>
      </c>
      <c r="G22" s="50" t="s">
        <v>684</v>
      </c>
      <c r="H22" s="50">
        <v>0</v>
      </c>
      <c r="I22" s="50">
        <v>0</v>
      </c>
      <c r="J22" s="50">
        <v>0</v>
      </c>
      <c r="K22" s="50">
        <v>0</v>
      </c>
      <c r="L22" s="50">
        <v>1</v>
      </c>
      <c r="M22" s="50">
        <v>200</v>
      </c>
      <c r="O22" s="50">
        <v>0</v>
      </c>
      <c r="P22" s="48" t="s">
        <v>1066</v>
      </c>
      <c r="Q22" s="48" t="s">
        <v>1298</v>
      </c>
      <c r="R22" s="48"/>
      <c r="T22" s="2">
        <v>21</v>
      </c>
    </row>
    <row r="23" spans="1:20" hidden="1">
      <c r="A23" s="12" t="str">
        <f t="shared" si="0"/>
        <v>2222</v>
      </c>
      <c r="B23" s="48">
        <v>0</v>
      </c>
      <c r="C23" s="48">
        <v>1</v>
      </c>
      <c r="D23" s="48">
        <v>22</v>
      </c>
      <c r="E23" s="49" t="s">
        <v>150</v>
      </c>
      <c r="F23" s="64" t="s">
        <v>115</v>
      </c>
      <c r="G23" s="50" t="s">
        <v>685</v>
      </c>
      <c r="H23" s="50">
        <v>0</v>
      </c>
      <c r="I23" s="50">
        <v>0</v>
      </c>
      <c r="J23" s="50">
        <v>0</v>
      </c>
      <c r="K23" s="50">
        <v>0</v>
      </c>
      <c r="L23" s="50">
        <v>1</v>
      </c>
      <c r="M23" s="50">
        <v>200</v>
      </c>
      <c r="O23" s="50">
        <v>0</v>
      </c>
      <c r="P23" s="48" t="s">
        <v>1066</v>
      </c>
      <c r="Q23" s="48" t="s">
        <v>1299</v>
      </c>
      <c r="R23" s="48"/>
      <c r="T23" s="2">
        <v>22</v>
      </c>
    </row>
    <row r="24" spans="1:20" hidden="1">
      <c r="A24" s="12" t="str">
        <f t="shared" si="0"/>
        <v>2322</v>
      </c>
      <c r="B24" s="48">
        <v>0</v>
      </c>
      <c r="C24" s="48">
        <v>1</v>
      </c>
      <c r="D24" s="48">
        <v>22</v>
      </c>
      <c r="E24" s="49" t="s">
        <v>151</v>
      </c>
      <c r="F24" s="64" t="s">
        <v>116</v>
      </c>
      <c r="G24" s="50" t="s">
        <v>686</v>
      </c>
      <c r="H24" s="50">
        <v>0</v>
      </c>
      <c r="I24" s="50">
        <v>0</v>
      </c>
      <c r="J24" s="50">
        <v>0</v>
      </c>
      <c r="K24" s="50">
        <v>0</v>
      </c>
      <c r="L24" s="50">
        <v>1</v>
      </c>
      <c r="M24" s="50">
        <v>200</v>
      </c>
      <c r="O24" s="50">
        <v>0</v>
      </c>
      <c r="P24" s="48" t="s">
        <v>1066</v>
      </c>
      <c r="Q24" s="48" t="s">
        <v>1300</v>
      </c>
      <c r="R24" s="48"/>
      <c r="T24" s="2">
        <v>23</v>
      </c>
    </row>
    <row r="25" spans="1:20" hidden="1">
      <c r="A25" s="12" t="str">
        <f t="shared" si="0"/>
        <v>2422</v>
      </c>
      <c r="B25" s="48">
        <v>0</v>
      </c>
      <c r="C25" s="48">
        <v>1</v>
      </c>
      <c r="D25" s="48">
        <v>22</v>
      </c>
      <c r="E25" s="49" t="s">
        <v>152</v>
      </c>
      <c r="F25" s="64" t="s">
        <v>117</v>
      </c>
      <c r="G25" s="50" t="s">
        <v>687</v>
      </c>
      <c r="H25" s="50">
        <v>0</v>
      </c>
      <c r="I25" s="50">
        <v>0</v>
      </c>
      <c r="J25" s="50">
        <v>0</v>
      </c>
      <c r="K25" s="50">
        <v>0</v>
      </c>
      <c r="L25" s="50">
        <v>1</v>
      </c>
      <c r="M25" s="50">
        <v>200</v>
      </c>
      <c r="O25" s="50">
        <v>0</v>
      </c>
      <c r="P25" s="48" t="s">
        <v>1066</v>
      </c>
      <c r="Q25" s="48" t="s">
        <v>1301</v>
      </c>
      <c r="R25" s="48"/>
      <c r="T25" s="2">
        <v>24</v>
      </c>
    </row>
    <row r="26" spans="1:20" ht="15" hidden="1" customHeight="1">
      <c r="A26" s="12" t="str">
        <f t="shared" si="0"/>
        <v>2522</v>
      </c>
      <c r="B26" s="48">
        <v>0</v>
      </c>
      <c r="C26" s="48">
        <v>1</v>
      </c>
      <c r="D26" s="48">
        <v>22</v>
      </c>
      <c r="E26" s="49" t="s">
        <v>153</v>
      </c>
      <c r="F26" s="64" t="s">
        <v>118</v>
      </c>
      <c r="G26" s="50" t="s">
        <v>688</v>
      </c>
      <c r="H26" s="50">
        <v>0</v>
      </c>
      <c r="I26" s="50">
        <v>0</v>
      </c>
      <c r="J26" s="50">
        <v>0</v>
      </c>
      <c r="K26" s="50">
        <v>0</v>
      </c>
      <c r="L26" s="50">
        <v>1</v>
      </c>
      <c r="M26" s="50">
        <v>200</v>
      </c>
      <c r="O26" s="50">
        <v>0</v>
      </c>
      <c r="P26" s="48" t="s">
        <v>1066</v>
      </c>
      <c r="Q26" s="48" t="s">
        <v>1302</v>
      </c>
      <c r="R26" s="48"/>
      <c r="T26" s="2">
        <v>25</v>
      </c>
    </row>
    <row r="27" spans="1:20" s="55" customFormat="1" ht="15" hidden="1" customHeight="1">
      <c r="A27" s="52" t="str">
        <f t="shared" si="0"/>
        <v>2622</v>
      </c>
      <c r="B27" s="53">
        <v>0</v>
      </c>
      <c r="C27" s="53">
        <v>2</v>
      </c>
      <c r="D27" s="53">
        <v>22</v>
      </c>
      <c r="E27" s="56" t="s">
        <v>460</v>
      </c>
      <c r="F27" s="65" t="s">
        <v>119</v>
      </c>
      <c r="G27" s="55" t="s">
        <v>689</v>
      </c>
      <c r="H27" s="55">
        <v>0</v>
      </c>
      <c r="I27" s="55">
        <v>0</v>
      </c>
      <c r="J27" s="55">
        <v>0</v>
      </c>
      <c r="K27" s="55">
        <v>0</v>
      </c>
      <c r="L27" s="55">
        <v>1</v>
      </c>
      <c r="M27" s="55">
        <v>200</v>
      </c>
      <c r="O27" s="4">
        <v>0</v>
      </c>
      <c r="P27" s="53" t="s">
        <v>1150</v>
      </c>
      <c r="Q27" s="48" t="s">
        <v>1303</v>
      </c>
      <c r="R27" s="48"/>
      <c r="T27" s="55">
        <v>26</v>
      </c>
    </row>
    <row r="28" spans="1:20" s="55" customFormat="1" ht="11.25" hidden="1" customHeight="1">
      <c r="A28" s="52" t="str">
        <f t="shared" si="0"/>
        <v>2722</v>
      </c>
      <c r="B28" s="53">
        <v>0</v>
      </c>
      <c r="C28" s="53">
        <v>2</v>
      </c>
      <c r="D28" s="53">
        <v>22</v>
      </c>
      <c r="E28" s="54" t="s">
        <v>154</v>
      </c>
      <c r="F28" s="65" t="s">
        <v>120</v>
      </c>
      <c r="G28" s="55" t="s">
        <v>690</v>
      </c>
      <c r="H28" s="55">
        <v>0</v>
      </c>
      <c r="I28" s="55">
        <v>0</v>
      </c>
      <c r="J28" s="55">
        <v>0</v>
      </c>
      <c r="K28" s="55">
        <v>0</v>
      </c>
      <c r="L28" s="55">
        <v>1</v>
      </c>
      <c r="M28" s="55">
        <v>200</v>
      </c>
      <c r="O28" s="4">
        <v>0</v>
      </c>
      <c r="P28" s="53" t="s">
        <v>1151</v>
      </c>
      <c r="Q28" s="48" t="s">
        <v>1304</v>
      </c>
      <c r="R28" s="48"/>
      <c r="T28" s="55">
        <v>27</v>
      </c>
    </row>
    <row r="29" spans="1:20" s="55" customFormat="1" ht="12.75" hidden="1" customHeight="1">
      <c r="A29" s="52" t="str">
        <f t="shared" si="0"/>
        <v>2822</v>
      </c>
      <c r="B29" s="53">
        <v>0</v>
      </c>
      <c r="C29" s="53">
        <v>2</v>
      </c>
      <c r="D29" s="53">
        <v>22</v>
      </c>
      <c r="E29" s="54" t="s">
        <v>155</v>
      </c>
      <c r="F29" s="65" t="s">
        <v>121</v>
      </c>
      <c r="G29" s="55" t="s">
        <v>691</v>
      </c>
      <c r="H29" s="55">
        <v>0</v>
      </c>
      <c r="I29" s="55">
        <v>0</v>
      </c>
      <c r="J29" s="55">
        <v>0</v>
      </c>
      <c r="K29" s="55">
        <v>0</v>
      </c>
      <c r="L29" s="55">
        <v>1</v>
      </c>
      <c r="M29" s="55">
        <v>200</v>
      </c>
      <c r="O29" s="4">
        <v>0</v>
      </c>
      <c r="P29" s="53" t="s">
        <v>1066</v>
      </c>
      <c r="Q29" s="48" t="s">
        <v>1305</v>
      </c>
      <c r="R29" s="48"/>
      <c r="T29" s="55">
        <v>28</v>
      </c>
    </row>
    <row r="30" spans="1:20" s="55" customFormat="1" ht="10.5" hidden="1" customHeight="1">
      <c r="A30" s="52" t="str">
        <f t="shared" si="0"/>
        <v>2922</v>
      </c>
      <c r="B30" s="53">
        <v>0</v>
      </c>
      <c r="C30" s="53">
        <v>2</v>
      </c>
      <c r="D30" s="53">
        <v>22</v>
      </c>
      <c r="E30" s="54" t="s">
        <v>156</v>
      </c>
      <c r="F30" s="65" t="s">
        <v>122</v>
      </c>
      <c r="G30" s="55" t="s">
        <v>692</v>
      </c>
      <c r="H30" s="55">
        <v>0</v>
      </c>
      <c r="I30" s="55">
        <v>0</v>
      </c>
      <c r="J30" s="55">
        <v>0</v>
      </c>
      <c r="K30" s="55">
        <v>0</v>
      </c>
      <c r="L30" s="55">
        <v>1</v>
      </c>
      <c r="M30" s="55">
        <v>200</v>
      </c>
      <c r="O30" s="4">
        <v>0</v>
      </c>
      <c r="P30" s="53" t="s">
        <v>1066</v>
      </c>
      <c r="Q30" s="48" t="s">
        <v>1306</v>
      </c>
      <c r="R30" s="48"/>
      <c r="T30" s="55">
        <v>29</v>
      </c>
    </row>
    <row r="31" spans="1:20" s="55" customFormat="1" ht="11.25" hidden="1" customHeight="1">
      <c r="A31" s="52" t="str">
        <f t="shared" si="0"/>
        <v>3022</v>
      </c>
      <c r="B31" s="53">
        <v>0</v>
      </c>
      <c r="C31" s="53">
        <v>2</v>
      </c>
      <c r="D31" s="53">
        <v>22</v>
      </c>
      <c r="E31" s="54" t="s">
        <v>157</v>
      </c>
      <c r="F31" s="65" t="s">
        <v>123</v>
      </c>
      <c r="G31" s="55" t="s">
        <v>693</v>
      </c>
      <c r="H31" s="55">
        <v>0</v>
      </c>
      <c r="I31" s="55">
        <v>0</v>
      </c>
      <c r="J31" s="55">
        <v>0</v>
      </c>
      <c r="K31" s="55">
        <v>0</v>
      </c>
      <c r="L31" s="55">
        <v>1</v>
      </c>
      <c r="M31" s="55">
        <v>200</v>
      </c>
      <c r="O31" s="4">
        <v>0</v>
      </c>
      <c r="P31" s="53" t="s">
        <v>1152</v>
      </c>
      <c r="Q31" s="48" t="s">
        <v>1307</v>
      </c>
      <c r="R31" s="48"/>
      <c r="T31" s="55">
        <v>30</v>
      </c>
    </row>
    <row r="32" spans="1:20" ht="13.5" hidden="1" customHeight="1">
      <c r="A32" s="12" t="str">
        <f t="shared" si="0"/>
        <v>3122</v>
      </c>
      <c r="B32" s="48">
        <v>0</v>
      </c>
      <c r="C32" s="48">
        <v>2</v>
      </c>
      <c r="D32" s="48">
        <v>22</v>
      </c>
      <c r="E32" s="49" t="s">
        <v>158</v>
      </c>
      <c r="F32" s="64" t="s">
        <v>109</v>
      </c>
      <c r="G32" s="50" t="s">
        <v>694</v>
      </c>
      <c r="H32" s="50">
        <v>0</v>
      </c>
      <c r="I32" s="50">
        <v>0</v>
      </c>
      <c r="J32" s="50">
        <v>0</v>
      </c>
      <c r="K32" s="50">
        <v>0</v>
      </c>
      <c r="L32" s="50">
        <v>1</v>
      </c>
      <c r="M32" s="50">
        <v>200</v>
      </c>
      <c r="O32" s="50">
        <v>0</v>
      </c>
      <c r="P32" s="48" t="s">
        <v>1066</v>
      </c>
      <c r="Q32" s="48" t="s">
        <v>1308</v>
      </c>
      <c r="R32" s="48"/>
      <c r="T32" s="2">
        <v>31</v>
      </c>
    </row>
    <row r="33" spans="1:20" ht="11.25" hidden="1" customHeight="1">
      <c r="A33" s="12" t="str">
        <f t="shared" si="0"/>
        <v>3222</v>
      </c>
      <c r="B33" s="48">
        <v>0</v>
      </c>
      <c r="C33" s="48">
        <v>2</v>
      </c>
      <c r="D33" s="48">
        <v>22</v>
      </c>
      <c r="E33" s="49" t="s">
        <v>159</v>
      </c>
      <c r="F33" s="64" t="s">
        <v>109</v>
      </c>
      <c r="G33" s="50" t="s">
        <v>695</v>
      </c>
      <c r="H33" s="50">
        <v>0</v>
      </c>
      <c r="I33" s="50">
        <v>0</v>
      </c>
      <c r="J33" s="50">
        <v>0</v>
      </c>
      <c r="K33" s="50">
        <v>0</v>
      </c>
      <c r="L33" s="50">
        <v>1</v>
      </c>
      <c r="M33" s="50">
        <v>200</v>
      </c>
      <c r="O33" s="50">
        <v>0</v>
      </c>
      <c r="P33" s="48" t="s">
        <v>1066</v>
      </c>
      <c r="Q33" s="48" t="s">
        <v>1309</v>
      </c>
      <c r="R33" s="48"/>
      <c r="T33" s="2">
        <v>32</v>
      </c>
    </row>
    <row r="34" spans="1:20" ht="12.75" hidden="1" customHeight="1">
      <c r="A34" s="12" t="str">
        <f t="shared" si="0"/>
        <v>3322</v>
      </c>
      <c r="B34" s="48">
        <v>0</v>
      </c>
      <c r="C34" s="48">
        <v>2</v>
      </c>
      <c r="D34" s="48">
        <v>22</v>
      </c>
      <c r="E34" s="49" t="s">
        <v>160</v>
      </c>
      <c r="F34" s="64" t="s">
        <v>124</v>
      </c>
      <c r="G34" s="50" t="s">
        <v>696</v>
      </c>
      <c r="H34" s="50">
        <v>0</v>
      </c>
      <c r="I34" s="50">
        <v>0</v>
      </c>
      <c r="J34" s="50">
        <v>0</v>
      </c>
      <c r="K34" s="50">
        <v>0</v>
      </c>
      <c r="L34" s="50">
        <v>1</v>
      </c>
      <c r="M34" s="50">
        <v>200</v>
      </c>
      <c r="O34" s="50">
        <v>0</v>
      </c>
      <c r="P34" s="48" t="s">
        <v>1066</v>
      </c>
      <c r="Q34" s="48" t="s">
        <v>1310</v>
      </c>
      <c r="R34" s="48"/>
      <c r="T34" s="2">
        <v>33</v>
      </c>
    </row>
    <row r="35" spans="1:20" ht="13.5" hidden="1" customHeight="1">
      <c r="A35" s="12" t="str">
        <f t="shared" si="0"/>
        <v>3422</v>
      </c>
      <c r="B35" s="48">
        <v>0</v>
      </c>
      <c r="C35" s="48">
        <v>2</v>
      </c>
      <c r="D35" s="48">
        <v>22</v>
      </c>
      <c r="E35" s="49" t="s">
        <v>161</v>
      </c>
      <c r="F35" s="64" t="s">
        <v>124</v>
      </c>
      <c r="G35" s="50" t="s">
        <v>697</v>
      </c>
      <c r="H35" s="50">
        <v>0</v>
      </c>
      <c r="I35" s="50">
        <v>0</v>
      </c>
      <c r="J35" s="50">
        <v>0</v>
      </c>
      <c r="K35" s="50">
        <v>0</v>
      </c>
      <c r="L35" s="50">
        <v>1</v>
      </c>
      <c r="M35" s="50">
        <v>200</v>
      </c>
      <c r="O35" s="50">
        <v>0</v>
      </c>
      <c r="P35" s="48" t="s">
        <v>1066</v>
      </c>
      <c r="Q35" s="48" t="s">
        <v>1311</v>
      </c>
      <c r="R35" s="48"/>
      <c r="T35" s="2">
        <v>34</v>
      </c>
    </row>
    <row r="36" spans="1:20" ht="12.75" hidden="1" customHeight="1">
      <c r="A36" s="12" t="str">
        <f t="shared" si="0"/>
        <v>3522</v>
      </c>
      <c r="B36" s="48">
        <v>0</v>
      </c>
      <c r="C36" s="48">
        <v>2</v>
      </c>
      <c r="D36" s="48">
        <v>22</v>
      </c>
      <c r="E36" s="49" t="s">
        <v>162</v>
      </c>
      <c r="F36" s="64" t="s">
        <v>124</v>
      </c>
      <c r="G36" s="50" t="s">
        <v>698</v>
      </c>
      <c r="H36" s="50">
        <v>0</v>
      </c>
      <c r="I36" s="50">
        <v>0</v>
      </c>
      <c r="J36" s="50">
        <v>0</v>
      </c>
      <c r="K36" s="50">
        <v>0</v>
      </c>
      <c r="L36" s="50">
        <v>1</v>
      </c>
      <c r="M36" s="50">
        <v>200</v>
      </c>
      <c r="O36" s="50">
        <v>0</v>
      </c>
      <c r="P36" s="48" t="s">
        <v>1066</v>
      </c>
      <c r="Q36" s="48" t="s">
        <v>1346</v>
      </c>
      <c r="R36" s="48"/>
      <c r="T36" s="2">
        <v>35</v>
      </c>
    </row>
    <row r="37" spans="1:20" s="55" customFormat="1" ht="11.25" hidden="1" customHeight="1">
      <c r="A37" s="52" t="str">
        <f t="shared" si="0"/>
        <v>3622</v>
      </c>
      <c r="B37" s="53">
        <v>0</v>
      </c>
      <c r="C37" s="53">
        <v>2</v>
      </c>
      <c r="D37" s="53">
        <v>22</v>
      </c>
      <c r="E37" s="56" t="s">
        <v>461</v>
      </c>
      <c r="F37" s="65" t="s">
        <v>125</v>
      </c>
      <c r="G37" s="55" t="s">
        <v>699</v>
      </c>
      <c r="H37" s="55">
        <v>0</v>
      </c>
      <c r="I37" s="55">
        <v>0</v>
      </c>
      <c r="J37" s="55">
        <v>0</v>
      </c>
      <c r="K37" s="55">
        <v>0</v>
      </c>
      <c r="L37" s="55">
        <v>1</v>
      </c>
      <c r="M37" s="55">
        <v>200</v>
      </c>
      <c r="O37" s="4">
        <v>0</v>
      </c>
      <c r="P37" s="53" t="s">
        <v>1150</v>
      </c>
      <c r="Q37" s="48" t="s">
        <v>1342</v>
      </c>
      <c r="R37" s="48"/>
      <c r="T37" s="55">
        <v>36</v>
      </c>
    </row>
    <row r="38" spans="1:20" s="55" customFormat="1" ht="14.25" hidden="1" customHeight="1">
      <c r="A38" s="52" t="str">
        <f t="shared" si="0"/>
        <v>3722</v>
      </c>
      <c r="B38" s="53">
        <v>0</v>
      </c>
      <c r="C38" s="53">
        <v>2</v>
      </c>
      <c r="D38" s="53">
        <v>22</v>
      </c>
      <c r="E38" s="54" t="s">
        <v>462</v>
      </c>
      <c r="F38" s="65" t="s">
        <v>126</v>
      </c>
      <c r="G38" s="55" t="s">
        <v>700</v>
      </c>
      <c r="H38" s="55">
        <v>0</v>
      </c>
      <c r="I38" s="55">
        <v>0</v>
      </c>
      <c r="J38" s="55">
        <v>0</v>
      </c>
      <c r="K38" s="55">
        <v>0</v>
      </c>
      <c r="L38" s="55">
        <v>1</v>
      </c>
      <c r="M38" s="55">
        <v>200</v>
      </c>
      <c r="O38" s="4">
        <v>0</v>
      </c>
      <c r="P38" s="53" t="s">
        <v>1151</v>
      </c>
      <c r="Q38" s="48" t="s">
        <v>1343</v>
      </c>
      <c r="R38" s="48"/>
      <c r="T38" s="55">
        <v>37</v>
      </c>
    </row>
    <row r="39" spans="1:20" s="55" customFormat="1" ht="12" hidden="1" customHeight="1">
      <c r="A39" s="52" t="str">
        <f t="shared" si="0"/>
        <v>3822</v>
      </c>
      <c r="B39" s="53">
        <v>0</v>
      </c>
      <c r="C39" s="53">
        <v>2</v>
      </c>
      <c r="D39" s="53">
        <v>22</v>
      </c>
      <c r="E39" s="54" t="s">
        <v>463</v>
      </c>
      <c r="F39" s="65" t="s">
        <v>127</v>
      </c>
      <c r="G39" s="55" t="s">
        <v>701</v>
      </c>
      <c r="H39" s="55">
        <v>0</v>
      </c>
      <c r="I39" s="55">
        <v>0</v>
      </c>
      <c r="J39" s="55">
        <v>0</v>
      </c>
      <c r="K39" s="55">
        <v>0</v>
      </c>
      <c r="L39" s="55">
        <v>1</v>
      </c>
      <c r="M39" s="55">
        <v>200</v>
      </c>
      <c r="O39" s="4">
        <v>0</v>
      </c>
      <c r="P39" s="53" t="s">
        <v>1066</v>
      </c>
      <c r="Q39" s="48" t="s">
        <v>1344</v>
      </c>
      <c r="R39" s="48"/>
      <c r="T39" s="55">
        <v>38</v>
      </c>
    </row>
    <row r="40" spans="1:20" s="55" customFormat="1" ht="12" hidden="1" customHeight="1">
      <c r="A40" s="52" t="str">
        <f t="shared" si="0"/>
        <v>3922</v>
      </c>
      <c r="B40" s="53">
        <v>0</v>
      </c>
      <c r="C40" s="53">
        <v>2</v>
      </c>
      <c r="D40" s="53">
        <v>22</v>
      </c>
      <c r="E40" s="54" t="s">
        <v>464</v>
      </c>
      <c r="F40" s="65" t="s">
        <v>128</v>
      </c>
      <c r="G40" s="55" t="s">
        <v>702</v>
      </c>
      <c r="H40" s="55">
        <v>0</v>
      </c>
      <c r="I40" s="55">
        <v>0</v>
      </c>
      <c r="J40" s="55">
        <v>0</v>
      </c>
      <c r="K40" s="55">
        <v>0</v>
      </c>
      <c r="L40" s="55">
        <v>1</v>
      </c>
      <c r="M40" s="55">
        <v>200</v>
      </c>
      <c r="O40" s="4">
        <v>0</v>
      </c>
      <c r="P40" s="53" t="s">
        <v>1066</v>
      </c>
      <c r="Q40" s="48" t="s">
        <v>1345</v>
      </c>
      <c r="R40" s="48"/>
      <c r="T40" s="55">
        <v>39</v>
      </c>
    </row>
    <row r="41" spans="1:20" s="55" customFormat="1" hidden="1">
      <c r="A41" s="52" t="str">
        <f t="shared" si="0"/>
        <v>4022</v>
      </c>
      <c r="B41" s="53">
        <v>0</v>
      </c>
      <c r="C41" s="53">
        <v>2</v>
      </c>
      <c r="D41" s="53">
        <v>22</v>
      </c>
      <c r="E41" s="54" t="s">
        <v>465</v>
      </c>
      <c r="F41" s="65" t="s">
        <v>129</v>
      </c>
      <c r="G41" s="55" t="s">
        <v>703</v>
      </c>
      <c r="H41" s="55">
        <v>0</v>
      </c>
      <c r="I41" s="55">
        <v>0</v>
      </c>
      <c r="J41" s="55">
        <v>0</v>
      </c>
      <c r="K41" s="55">
        <v>0</v>
      </c>
      <c r="L41" s="55">
        <v>1</v>
      </c>
      <c r="M41" s="55">
        <v>200</v>
      </c>
      <c r="O41" s="4">
        <v>0</v>
      </c>
      <c r="P41" s="53" t="s">
        <v>1152</v>
      </c>
      <c r="Q41" s="48" t="s">
        <v>1341</v>
      </c>
      <c r="R41" s="48"/>
      <c r="T41" s="55">
        <v>40</v>
      </c>
    </row>
    <row r="42" spans="1:20" ht="12" hidden="1" customHeight="1">
      <c r="A42" s="12" t="str">
        <f t="shared" si="0"/>
        <v>4122</v>
      </c>
      <c r="B42" s="48">
        <v>0</v>
      </c>
      <c r="C42" s="48">
        <v>2</v>
      </c>
      <c r="D42" s="48">
        <v>22</v>
      </c>
      <c r="E42" s="49" t="s">
        <v>466</v>
      </c>
      <c r="F42" s="64" t="s">
        <v>111</v>
      </c>
      <c r="G42" s="50" t="s">
        <v>704</v>
      </c>
      <c r="H42" s="50">
        <v>0</v>
      </c>
      <c r="I42" s="50">
        <v>0</v>
      </c>
      <c r="J42" s="50">
        <v>0</v>
      </c>
      <c r="K42" s="50">
        <v>0</v>
      </c>
      <c r="L42" s="50">
        <v>1</v>
      </c>
      <c r="M42" s="50">
        <v>200</v>
      </c>
      <c r="O42" s="50">
        <v>0</v>
      </c>
      <c r="P42" s="48" t="s">
        <v>1066</v>
      </c>
      <c r="Q42" s="48" t="s">
        <v>1337</v>
      </c>
      <c r="R42" s="48"/>
      <c r="T42" s="2">
        <v>41</v>
      </c>
    </row>
    <row r="43" spans="1:20" ht="11.25" hidden="1" customHeight="1">
      <c r="A43" s="12" t="str">
        <f t="shared" si="0"/>
        <v>4222</v>
      </c>
      <c r="B43" s="48">
        <v>0</v>
      </c>
      <c r="C43" s="48">
        <v>2</v>
      </c>
      <c r="D43" s="48">
        <v>22</v>
      </c>
      <c r="E43" s="49" t="s">
        <v>467</v>
      </c>
      <c r="F43" s="64" t="s">
        <v>111</v>
      </c>
      <c r="G43" s="50" t="s">
        <v>705</v>
      </c>
      <c r="H43" s="50">
        <v>0</v>
      </c>
      <c r="I43" s="50">
        <v>0</v>
      </c>
      <c r="J43" s="50">
        <v>0</v>
      </c>
      <c r="K43" s="50">
        <v>0</v>
      </c>
      <c r="L43" s="50">
        <v>1</v>
      </c>
      <c r="M43" s="50">
        <v>200</v>
      </c>
      <c r="O43" s="50">
        <v>0</v>
      </c>
      <c r="P43" s="48" t="s">
        <v>1066</v>
      </c>
      <c r="Q43" s="48" t="s">
        <v>1338</v>
      </c>
      <c r="R43" s="48"/>
      <c r="T43" s="2">
        <v>42</v>
      </c>
    </row>
    <row r="44" spans="1:20" ht="9.75" hidden="1" customHeight="1">
      <c r="A44" s="12" t="str">
        <f t="shared" si="0"/>
        <v>4322</v>
      </c>
      <c r="B44" s="48">
        <v>0</v>
      </c>
      <c r="C44" s="48">
        <v>2</v>
      </c>
      <c r="D44" s="48">
        <v>22</v>
      </c>
      <c r="E44" s="49" t="s">
        <v>468</v>
      </c>
      <c r="F44" s="64" t="s">
        <v>111</v>
      </c>
      <c r="G44" s="50" t="s">
        <v>706</v>
      </c>
      <c r="H44" s="50">
        <v>0</v>
      </c>
      <c r="I44" s="50">
        <v>0</v>
      </c>
      <c r="J44" s="50">
        <v>0</v>
      </c>
      <c r="K44" s="50">
        <v>0</v>
      </c>
      <c r="L44" s="50">
        <v>1</v>
      </c>
      <c r="M44" s="50">
        <v>200</v>
      </c>
      <c r="O44" s="50">
        <v>0</v>
      </c>
      <c r="P44" s="48" t="s">
        <v>1066</v>
      </c>
      <c r="Q44" s="48" t="s">
        <v>1339</v>
      </c>
      <c r="R44" s="48"/>
      <c r="T44" s="2">
        <v>43</v>
      </c>
    </row>
    <row r="45" spans="1:20" ht="10.5" hidden="1" customHeight="1">
      <c r="A45" s="12" t="str">
        <f t="shared" si="0"/>
        <v>4422</v>
      </c>
      <c r="B45" s="48">
        <v>0</v>
      </c>
      <c r="C45" s="48">
        <v>2</v>
      </c>
      <c r="D45" s="48">
        <v>22</v>
      </c>
      <c r="E45" s="49" t="s">
        <v>469</v>
      </c>
      <c r="F45" s="64" t="s">
        <v>111</v>
      </c>
      <c r="G45" s="50" t="s">
        <v>707</v>
      </c>
      <c r="H45" s="50">
        <v>0</v>
      </c>
      <c r="I45" s="50">
        <v>0</v>
      </c>
      <c r="J45" s="50">
        <v>0</v>
      </c>
      <c r="K45" s="50">
        <v>0</v>
      </c>
      <c r="L45" s="50">
        <v>1</v>
      </c>
      <c r="M45" s="50">
        <v>200</v>
      </c>
      <c r="O45" s="50">
        <v>0</v>
      </c>
      <c r="P45" s="48" t="s">
        <v>1066</v>
      </c>
      <c r="Q45" s="48" t="s">
        <v>1340</v>
      </c>
      <c r="R45" s="48"/>
      <c r="T45" s="2">
        <v>44</v>
      </c>
    </row>
    <row r="46" spans="1:20" ht="12" hidden="1" customHeight="1">
      <c r="A46" s="12" t="str">
        <f t="shared" si="0"/>
        <v>4522</v>
      </c>
      <c r="B46" s="48">
        <v>0</v>
      </c>
      <c r="C46" s="48">
        <v>2</v>
      </c>
      <c r="D46" s="48">
        <v>22</v>
      </c>
      <c r="E46" s="49" t="s">
        <v>470</v>
      </c>
      <c r="F46" s="64" t="s">
        <v>111</v>
      </c>
      <c r="G46" s="50" t="s">
        <v>708</v>
      </c>
      <c r="H46" s="50">
        <v>0</v>
      </c>
      <c r="I46" s="50">
        <v>0</v>
      </c>
      <c r="J46" s="50">
        <v>0</v>
      </c>
      <c r="K46" s="50">
        <v>0</v>
      </c>
      <c r="L46" s="50">
        <v>1</v>
      </c>
      <c r="M46" s="50">
        <v>200</v>
      </c>
      <c r="O46" s="50">
        <v>0</v>
      </c>
      <c r="P46" s="48" t="s">
        <v>1066</v>
      </c>
      <c r="Q46" s="48" t="s">
        <v>1336</v>
      </c>
      <c r="R46" s="48"/>
      <c r="T46" s="2">
        <v>45</v>
      </c>
    </row>
    <row r="47" spans="1:20" s="55" customFormat="1" ht="10.5" hidden="1" customHeight="1">
      <c r="A47" s="52" t="str">
        <f t="shared" si="0"/>
        <v>4622</v>
      </c>
      <c r="B47" s="53">
        <v>0</v>
      </c>
      <c r="C47" s="53">
        <v>2</v>
      </c>
      <c r="D47" s="53">
        <v>22</v>
      </c>
      <c r="E47" s="54" t="s">
        <v>163</v>
      </c>
      <c r="F47" s="65" t="s">
        <v>130</v>
      </c>
      <c r="G47" s="55" t="s">
        <v>709</v>
      </c>
      <c r="H47" s="55">
        <v>0</v>
      </c>
      <c r="I47" s="55">
        <v>0</v>
      </c>
      <c r="J47" s="55">
        <v>0</v>
      </c>
      <c r="K47" s="55">
        <v>0</v>
      </c>
      <c r="L47" s="55">
        <v>1</v>
      </c>
      <c r="M47" s="55">
        <v>200</v>
      </c>
      <c r="O47" s="4">
        <v>0</v>
      </c>
      <c r="P47" s="53" t="s">
        <v>1150</v>
      </c>
      <c r="Q47" s="48" t="s">
        <v>1332</v>
      </c>
      <c r="R47" s="48"/>
      <c r="T47" s="55">
        <v>46</v>
      </c>
    </row>
    <row r="48" spans="1:20" s="55" customFormat="1" ht="11.25" hidden="1" customHeight="1">
      <c r="A48" s="52" t="str">
        <f t="shared" si="0"/>
        <v>4722</v>
      </c>
      <c r="B48" s="53">
        <v>0</v>
      </c>
      <c r="C48" s="53">
        <v>2</v>
      </c>
      <c r="D48" s="53">
        <v>22</v>
      </c>
      <c r="E48" s="54" t="s">
        <v>164</v>
      </c>
      <c r="F48" s="65" t="s">
        <v>130</v>
      </c>
      <c r="G48" s="55" t="s">
        <v>710</v>
      </c>
      <c r="H48" s="55">
        <v>0</v>
      </c>
      <c r="I48" s="55">
        <v>0</v>
      </c>
      <c r="J48" s="55">
        <v>0</v>
      </c>
      <c r="K48" s="55">
        <v>0</v>
      </c>
      <c r="L48" s="55">
        <v>1</v>
      </c>
      <c r="M48" s="55">
        <v>200</v>
      </c>
      <c r="O48" s="4">
        <v>0</v>
      </c>
      <c r="P48" s="53" t="s">
        <v>1151</v>
      </c>
      <c r="Q48" s="48" t="s">
        <v>1333</v>
      </c>
      <c r="R48" s="48"/>
      <c r="T48" s="55">
        <v>47</v>
      </c>
    </row>
    <row r="49" spans="1:20" s="55" customFormat="1" ht="11.25" hidden="1" customHeight="1">
      <c r="A49" s="52" t="str">
        <f t="shared" si="0"/>
        <v>4822</v>
      </c>
      <c r="B49" s="53">
        <v>0</v>
      </c>
      <c r="C49" s="53">
        <v>2</v>
      </c>
      <c r="D49" s="53">
        <v>22</v>
      </c>
      <c r="E49" s="54" t="s">
        <v>165</v>
      </c>
      <c r="F49" s="65" t="s">
        <v>130</v>
      </c>
      <c r="G49" s="55" t="s">
        <v>711</v>
      </c>
      <c r="H49" s="55">
        <v>0</v>
      </c>
      <c r="I49" s="55">
        <v>0</v>
      </c>
      <c r="J49" s="55">
        <v>0</v>
      </c>
      <c r="K49" s="55">
        <v>0</v>
      </c>
      <c r="L49" s="55">
        <v>1</v>
      </c>
      <c r="M49" s="55">
        <v>200</v>
      </c>
      <c r="O49" s="4">
        <v>0</v>
      </c>
      <c r="P49" s="53" t="s">
        <v>1066</v>
      </c>
      <c r="Q49" s="48" t="s">
        <v>1334</v>
      </c>
      <c r="R49" s="48"/>
      <c r="T49" s="55">
        <v>48</v>
      </c>
    </row>
    <row r="50" spans="1:20" s="55" customFormat="1" ht="12" hidden="1" customHeight="1">
      <c r="A50" s="52" t="str">
        <f t="shared" si="0"/>
        <v>4922</v>
      </c>
      <c r="B50" s="53">
        <v>0</v>
      </c>
      <c r="C50" s="53">
        <v>2</v>
      </c>
      <c r="D50" s="53">
        <v>22</v>
      </c>
      <c r="E50" s="54" t="s">
        <v>166</v>
      </c>
      <c r="F50" s="65" t="s">
        <v>130</v>
      </c>
      <c r="G50" s="55" t="s">
        <v>712</v>
      </c>
      <c r="H50" s="55">
        <v>0</v>
      </c>
      <c r="I50" s="55">
        <v>0</v>
      </c>
      <c r="J50" s="55">
        <v>0</v>
      </c>
      <c r="K50" s="55">
        <v>0</v>
      </c>
      <c r="L50" s="55">
        <v>1</v>
      </c>
      <c r="M50" s="55">
        <v>200</v>
      </c>
      <c r="O50" s="4">
        <v>0</v>
      </c>
      <c r="P50" s="53" t="s">
        <v>1066</v>
      </c>
      <c r="Q50" s="48" t="s">
        <v>1335</v>
      </c>
      <c r="R50" s="48"/>
      <c r="T50" s="55">
        <v>49</v>
      </c>
    </row>
    <row r="51" spans="1:20" s="55" customFormat="1" ht="14.25" hidden="1" customHeight="1">
      <c r="A51" s="52" t="str">
        <f t="shared" si="0"/>
        <v>5022</v>
      </c>
      <c r="B51" s="53">
        <v>0</v>
      </c>
      <c r="C51" s="53">
        <v>2</v>
      </c>
      <c r="D51" s="53">
        <v>22</v>
      </c>
      <c r="E51" s="54" t="s">
        <v>167</v>
      </c>
      <c r="F51" s="65" t="s">
        <v>130</v>
      </c>
      <c r="G51" s="55" t="s">
        <v>713</v>
      </c>
      <c r="H51" s="55">
        <v>0</v>
      </c>
      <c r="I51" s="55">
        <v>0</v>
      </c>
      <c r="J51" s="55">
        <v>0</v>
      </c>
      <c r="K51" s="55">
        <v>0</v>
      </c>
      <c r="L51" s="55">
        <v>1</v>
      </c>
      <c r="M51" s="55">
        <v>200</v>
      </c>
      <c r="O51" s="4">
        <v>0</v>
      </c>
      <c r="P51" s="53" t="s">
        <v>1152</v>
      </c>
      <c r="Q51" s="48" t="s">
        <v>1331</v>
      </c>
      <c r="R51" s="48"/>
      <c r="T51" s="55">
        <v>50</v>
      </c>
    </row>
    <row r="52" spans="1:20" hidden="1">
      <c r="A52" s="12" t="str">
        <f t="shared" si="0"/>
        <v>5122</v>
      </c>
      <c r="B52" s="48">
        <v>0</v>
      </c>
      <c r="C52" s="48">
        <v>3</v>
      </c>
      <c r="D52" s="48">
        <v>22</v>
      </c>
      <c r="E52" s="49" t="s">
        <v>168</v>
      </c>
      <c r="F52" s="64" t="s">
        <v>131</v>
      </c>
      <c r="G52" s="50" t="s">
        <v>714</v>
      </c>
      <c r="H52" s="50">
        <v>0</v>
      </c>
      <c r="I52" s="50">
        <v>0</v>
      </c>
      <c r="J52" s="50">
        <v>0</v>
      </c>
      <c r="K52" s="50">
        <v>0</v>
      </c>
      <c r="L52" s="50">
        <v>1</v>
      </c>
      <c r="M52" s="50">
        <v>200</v>
      </c>
      <c r="O52" s="50">
        <v>0</v>
      </c>
      <c r="P52" s="48">
        <v>2</v>
      </c>
      <c r="Q52" s="48" t="s">
        <v>1327</v>
      </c>
      <c r="R52" s="48"/>
      <c r="T52" s="2">
        <v>51</v>
      </c>
    </row>
    <row r="53" spans="1:20" hidden="1">
      <c r="A53" s="12" t="str">
        <f t="shared" si="0"/>
        <v>5222</v>
      </c>
      <c r="B53" s="48">
        <v>0</v>
      </c>
      <c r="C53" s="48">
        <v>3</v>
      </c>
      <c r="D53" s="48">
        <v>22</v>
      </c>
      <c r="E53" s="49" t="s">
        <v>169</v>
      </c>
      <c r="F53" s="64" t="s">
        <v>131</v>
      </c>
      <c r="G53" s="50" t="s">
        <v>715</v>
      </c>
      <c r="H53" s="50">
        <v>0</v>
      </c>
      <c r="I53" s="50">
        <v>0</v>
      </c>
      <c r="J53" s="50">
        <v>0</v>
      </c>
      <c r="K53" s="50">
        <v>0</v>
      </c>
      <c r="L53" s="50">
        <v>1</v>
      </c>
      <c r="M53" s="50">
        <v>200</v>
      </c>
      <c r="O53" s="50">
        <v>0</v>
      </c>
      <c r="P53" s="48">
        <v>2</v>
      </c>
      <c r="Q53" s="48" t="s">
        <v>1328</v>
      </c>
      <c r="R53" s="48"/>
      <c r="T53" s="2">
        <v>52</v>
      </c>
    </row>
    <row r="54" spans="1:20" hidden="1">
      <c r="A54" s="12" t="str">
        <f t="shared" si="0"/>
        <v>5322</v>
      </c>
      <c r="B54" s="48">
        <v>0</v>
      </c>
      <c r="C54" s="48">
        <v>3</v>
      </c>
      <c r="D54" s="48">
        <v>22</v>
      </c>
      <c r="E54" s="49" t="s">
        <v>170</v>
      </c>
      <c r="F54" s="64" t="s">
        <v>131</v>
      </c>
      <c r="G54" s="50" t="s">
        <v>716</v>
      </c>
      <c r="H54" s="50">
        <v>0</v>
      </c>
      <c r="I54" s="50">
        <v>0</v>
      </c>
      <c r="J54" s="50">
        <v>0</v>
      </c>
      <c r="K54" s="50">
        <v>0</v>
      </c>
      <c r="L54" s="50">
        <v>1</v>
      </c>
      <c r="M54" s="50">
        <v>200</v>
      </c>
      <c r="O54" s="50">
        <v>0</v>
      </c>
      <c r="P54" s="48">
        <v>2</v>
      </c>
      <c r="Q54" s="48" t="s">
        <v>1329</v>
      </c>
      <c r="R54" s="48"/>
      <c r="T54" s="2">
        <v>53</v>
      </c>
    </row>
    <row r="55" spans="1:20" hidden="1">
      <c r="A55" s="12" t="str">
        <f t="shared" si="0"/>
        <v>5422</v>
      </c>
      <c r="B55" s="48">
        <v>0</v>
      </c>
      <c r="C55" s="48">
        <v>3</v>
      </c>
      <c r="D55" s="48">
        <v>22</v>
      </c>
      <c r="E55" s="49" t="s">
        <v>171</v>
      </c>
      <c r="F55" s="64" t="s">
        <v>131</v>
      </c>
      <c r="G55" s="50" t="s">
        <v>717</v>
      </c>
      <c r="H55" s="50">
        <v>0</v>
      </c>
      <c r="I55" s="50">
        <v>0</v>
      </c>
      <c r="J55" s="50">
        <v>0</v>
      </c>
      <c r="K55" s="50">
        <v>0</v>
      </c>
      <c r="L55" s="50">
        <v>1</v>
      </c>
      <c r="M55" s="50">
        <v>200</v>
      </c>
      <c r="O55" s="50">
        <v>0</v>
      </c>
      <c r="P55" s="48">
        <v>2</v>
      </c>
      <c r="Q55" s="48" t="s">
        <v>1330</v>
      </c>
      <c r="R55" s="48"/>
      <c r="T55" s="2">
        <v>54</v>
      </c>
    </row>
    <row r="56" spans="1:20" hidden="1">
      <c r="A56" s="12" t="str">
        <f t="shared" si="0"/>
        <v>5522</v>
      </c>
      <c r="B56" s="48">
        <v>0</v>
      </c>
      <c r="C56" s="48">
        <v>3</v>
      </c>
      <c r="D56" s="48">
        <v>22</v>
      </c>
      <c r="E56" s="49" t="s">
        <v>172</v>
      </c>
      <c r="F56" s="64" t="s">
        <v>131</v>
      </c>
      <c r="G56" s="50" t="s">
        <v>718</v>
      </c>
      <c r="H56" s="50">
        <v>0</v>
      </c>
      <c r="I56" s="50">
        <v>0</v>
      </c>
      <c r="J56" s="50">
        <v>0</v>
      </c>
      <c r="K56" s="50">
        <v>0</v>
      </c>
      <c r="L56" s="50">
        <v>1</v>
      </c>
      <c r="M56" s="50">
        <v>200</v>
      </c>
      <c r="O56" s="50">
        <v>0</v>
      </c>
      <c r="P56" s="48">
        <v>2</v>
      </c>
      <c r="Q56" s="48" t="s">
        <v>1326</v>
      </c>
      <c r="R56" s="48"/>
      <c r="T56" s="2">
        <v>55</v>
      </c>
    </row>
    <row r="57" spans="1:20" s="55" customFormat="1" hidden="1">
      <c r="A57" s="52" t="str">
        <f t="shared" si="0"/>
        <v>5622</v>
      </c>
      <c r="B57" s="53">
        <v>0</v>
      </c>
      <c r="C57" s="53">
        <v>3</v>
      </c>
      <c r="D57" s="53">
        <v>22</v>
      </c>
      <c r="E57" s="54" t="s">
        <v>471</v>
      </c>
      <c r="F57" s="65" t="s">
        <v>132</v>
      </c>
      <c r="G57" s="55" t="s">
        <v>719</v>
      </c>
      <c r="H57" s="55">
        <v>0</v>
      </c>
      <c r="I57" s="55">
        <v>0</v>
      </c>
      <c r="J57" s="55">
        <v>0</v>
      </c>
      <c r="K57" s="55">
        <v>0</v>
      </c>
      <c r="L57" s="55">
        <v>1</v>
      </c>
      <c r="M57" s="55">
        <v>200</v>
      </c>
      <c r="O57" s="4">
        <v>0</v>
      </c>
      <c r="P57" s="53" t="s">
        <v>1150</v>
      </c>
      <c r="Q57" s="48" t="s">
        <v>1322</v>
      </c>
      <c r="R57" s="48"/>
      <c r="T57" s="55">
        <v>56</v>
      </c>
    </row>
    <row r="58" spans="1:20" s="55" customFormat="1" ht="13.5" hidden="1" customHeight="1">
      <c r="A58" s="52" t="str">
        <f t="shared" si="0"/>
        <v>5722</v>
      </c>
      <c r="B58" s="53">
        <v>0</v>
      </c>
      <c r="C58" s="53">
        <v>3</v>
      </c>
      <c r="D58" s="53">
        <v>22</v>
      </c>
      <c r="E58" s="54" t="s">
        <v>472</v>
      </c>
      <c r="F58" s="65" t="s">
        <v>132</v>
      </c>
      <c r="G58" s="55" t="s">
        <v>720</v>
      </c>
      <c r="H58" s="55">
        <v>0</v>
      </c>
      <c r="I58" s="55">
        <v>0</v>
      </c>
      <c r="J58" s="55">
        <v>0</v>
      </c>
      <c r="K58" s="55">
        <v>0</v>
      </c>
      <c r="L58" s="55">
        <v>1</v>
      </c>
      <c r="M58" s="55">
        <v>200</v>
      </c>
      <c r="O58" s="4">
        <v>0</v>
      </c>
      <c r="P58" s="53" t="s">
        <v>1151</v>
      </c>
      <c r="Q58" s="48" t="s">
        <v>1323</v>
      </c>
      <c r="R58" s="48"/>
      <c r="T58" s="55">
        <v>57</v>
      </c>
    </row>
    <row r="59" spans="1:20" s="55" customFormat="1" ht="12" hidden="1" customHeight="1">
      <c r="A59" s="52" t="str">
        <f t="shared" si="0"/>
        <v>5822</v>
      </c>
      <c r="B59" s="53">
        <v>0</v>
      </c>
      <c r="C59" s="53">
        <v>3</v>
      </c>
      <c r="D59" s="53">
        <v>22</v>
      </c>
      <c r="E59" s="54" t="s">
        <v>473</v>
      </c>
      <c r="F59" s="65" t="s">
        <v>132</v>
      </c>
      <c r="G59" s="55" t="s">
        <v>721</v>
      </c>
      <c r="H59" s="55">
        <v>0</v>
      </c>
      <c r="I59" s="55">
        <v>0</v>
      </c>
      <c r="J59" s="55">
        <v>0</v>
      </c>
      <c r="K59" s="55">
        <v>0</v>
      </c>
      <c r="L59" s="55">
        <v>1</v>
      </c>
      <c r="M59" s="55">
        <v>200</v>
      </c>
      <c r="O59" s="4">
        <v>0</v>
      </c>
      <c r="P59" s="53" t="s">
        <v>1066</v>
      </c>
      <c r="Q59" s="48" t="s">
        <v>1324</v>
      </c>
      <c r="R59" s="48"/>
      <c r="T59" s="55">
        <v>58</v>
      </c>
    </row>
    <row r="60" spans="1:20" s="55" customFormat="1" ht="12" hidden="1" customHeight="1">
      <c r="A60" s="52" t="str">
        <f t="shared" si="0"/>
        <v>5922</v>
      </c>
      <c r="B60" s="53">
        <v>0</v>
      </c>
      <c r="C60" s="53">
        <v>3</v>
      </c>
      <c r="D60" s="53">
        <v>22</v>
      </c>
      <c r="E60" s="54" t="s">
        <v>474</v>
      </c>
      <c r="F60" s="65" t="s">
        <v>132</v>
      </c>
      <c r="G60" s="55" t="s">
        <v>722</v>
      </c>
      <c r="H60" s="55">
        <v>0</v>
      </c>
      <c r="I60" s="55">
        <v>0</v>
      </c>
      <c r="J60" s="55">
        <v>0</v>
      </c>
      <c r="K60" s="55">
        <v>0</v>
      </c>
      <c r="L60" s="55">
        <v>1</v>
      </c>
      <c r="M60" s="55">
        <v>200</v>
      </c>
      <c r="O60" s="4">
        <v>0</v>
      </c>
      <c r="P60" s="53" t="s">
        <v>1066</v>
      </c>
      <c r="Q60" s="48" t="s">
        <v>1325</v>
      </c>
      <c r="R60" s="48"/>
      <c r="T60" s="55">
        <v>59</v>
      </c>
    </row>
    <row r="61" spans="1:20" s="55" customFormat="1" hidden="1">
      <c r="A61" s="52" t="str">
        <f t="shared" si="0"/>
        <v>6022</v>
      </c>
      <c r="B61" s="53">
        <v>0</v>
      </c>
      <c r="C61" s="53">
        <v>3</v>
      </c>
      <c r="D61" s="53">
        <v>22</v>
      </c>
      <c r="E61" s="54" t="s">
        <v>475</v>
      </c>
      <c r="F61" s="65" t="s">
        <v>132</v>
      </c>
      <c r="G61" s="55" t="s">
        <v>723</v>
      </c>
      <c r="H61" s="55">
        <v>0</v>
      </c>
      <c r="I61" s="55">
        <v>0</v>
      </c>
      <c r="J61" s="55">
        <v>0</v>
      </c>
      <c r="K61" s="55">
        <v>0</v>
      </c>
      <c r="L61" s="55">
        <v>1</v>
      </c>
      <c r="M61" s="55">
        <v>200</v>
      </c>
      <c r="O61" s="4">
        <v>0</v>
      </c>
      <c r="P61" s="53" t="s">
        <v>1152</v>
      </c>
      <c r="Q61" s="48" t="s">
        <v>1321</v>
      </c>
      <c r="R61" s="48"/>
      <c r="T61" s="55">
        <v>60</v>
      </c>
    </row>
    <row r="62" spans="1:20" hidden="1">
      <c r="A62" s="12" t="str">
        <f t="shared" si="0"/>
        <v>6122</v>
      </c>
      <c r="B62" s="48">
        <v>0</v>
      </c>
      <c r="C62" s="48">
        <v>3</v>
      </c>
      <c r="D62" s="48">
        <v>22</v>
      </c>
      <c r="E62" s="49" t="s">
        <v>87</v>
      </c>
      <c r="F62" s="64" t="s">
        <v>133</v>
      </c>
      <c r="G62" s="50" t="s">
        <v>724</v>
      </c>
      <c r="H62" s="50">
        <v>0</v>
      </c>
      <c r="I62" s="50">
        <v>0</v>
      </c>
      <c r="J62" s="50">
        <v>0</v>
      </c>
      <c r="K62" s="50">
        <v>0</v>
      </c>
      <c r="L62" s="50">
        <v>1</v>
      </c>
      <c r="M62" s="50">
        <v>200</v>
      </c>
      <c r="O62" s="50">
        <v>0</v>
      </c>
      <c r="P62" s="48" t="s">
        <v>1066</v>
      </c>
      <c r="Q62" s="48" t="s">
        <v>1317</v>
      </c>
      <c r="R62" s="48"/>
      <c r="T62" s="2">
        <v>61</v>
      </c>
    </row>
    <row r="63" spans="1:20" hidden="1">
      <c r="A63" s="12" t="str">
        <f t="shared" si="0"/>
        <v>6222</v>
      </c>
      <c r="B63" s="48">
        <v>0</v>
      </c>
      <c r="C63" s="48">
        <v>3</v>
      </c>
      <c r="D63" s="48">
        <v>22</v>
      </c>
      <c r="E63" s="49" t="s">
        <v>88</v>
      </c>
      <c r="F63" s="64" t="s">
        <v>133</v>
      </c>
      <c r="G63" s="50" t="s">
        <v>725</v>
      </c>
      <c r="H63" s="50">
        <v>0</v>
      </c>
      <c r="I63" s="50">
        <v>0</v>
      </c>
      <c r="J63" s="50">
        <v>0</v>
      </c>
      <c r="K63" s="50">
        <v>0</v>
      </c>
      <c r="L63" s="50">
        <v>1</v>
      </c>
      <c r="M63" s="50">
        <v>200</v>
      </c>
      <c r="O63" s="50">
        <v>0</v>
      </c>
      <c r="P63" s="48" t="s">
        <v>1066</v>
      </c>
      <c r="Q63" s="48" t="s">
        <v>1318</v>
      </c>
      <c r="R63" s="48"/>
      <c r="T63" s="2">
        <v>62</v>
      </c>
    </row>
    <row r="64" spans="1:20" hidden="1">
      <c r="A64" s="12" t="str">
        <f t="shared" si="0"/>
        <v>6322</v>
      </c>
      <c r="B64" s="48">
        <v>0</v>
      </c>
      <c r="C64" s="48">
        <v>3</v>
      </c>
      <c r="D64" s="48">
        <v>22</v>
      </c>
      <c r="E64" s="49" t="s">
        <v>89</v>
      </c>
      <c r="F64" s="64" t="s">
        <v>133</v>
      </c>
      <c r="G64" s="50" t="s">
        <v>726</v>
      </c>
      <c r="H64" s="50">
        <v>0</v>
      </c>
      <c r="I64" s="50">
        <v>0</v>
      </c>
      <c r="J64" s="50">
        <v>0</v>
      </c>
      <c r="K64" s="50">
        <v>0</v>
      </c>
      <c r="L64" s="50">
        <v>1</v>
      </c>
      <c r="M64" s="50">
        <v>200</v>
      </c>
      <c r="O64" s="50">
        <v>0</v>
      </c>
      <c r="P64" s="48" t="s">
        <v>1066</v>
      </c>
      <c r="Q64" s="48" t="s">
        <v>1319</v>
      </c>
      <c r="R64" s="48"/>
      <c r="T64" s="2">
        <v>63</v>
      </c>
    </row>
    <row r="65" spans="1:20" hidden="1">
      <c r="A65" s="12" t="str">
        <f t="shared" si="0"/>
        <v>6422</v>
      </c>
      <c r="B65" s="48">
        <v>0</v>
      </c>
      <c r="C65" s="48">
        <v>3</v>
      </c>
      <c r="D65" s="48">
        <v>22</v>
      </c>
      <c r="E65" s="49" t="s">
        <v>90</v>
      </c>
      <c r="F65" s="64" t="s">
        <v>133</v>
      </c>
      <c r="G65" s="50" t="s">
        <v>727</v>
      </c>
      <c r="H65" s="50">
        <v>0</v>
      </c>
      <c r="I65" s="50">
        <v>0</v>
      </c>
      <c r="J65" s="50">
        <v>0</v>
      </c>
      <c r="K65" s="50">
        <v>0</v>
      </c>
      <c r="L65" s="50">
        <v>1</v>
      </c>
      <c r="M65" s="50">
        <v>200</v>
      </c>
      <c r="O65" s="50">
        <v>0</v>
      </c>
      <c r="P65" s="48" t="s">
        <v>1066</v>
      </c>
      <c r="Q65" s="48" t="s">
        <v>1320</v>
      </c>
      <c r="R65" s="48"/>
      <c r="T65" s="2">
        <v>64</v>
      </c>
    </row>
    <row r="66" spans="1:20" hidden="1">
      <c r="A66" s="12" t="str">
        <f t="shared" ref="A66:A129" si="1">CONCATENATE(T:T,D:D)</f>
        <v>6522</v>
      </c>
      <c r="B66" s="48">
        <v>0</v>
      </c>
      <c r="C66" s="48">
        <v>3</v>
      </c>
      <c r="D66" s="48">
        <v>22</v>
      </c>
      <c r="E66" s="49" t="s">
        <v>91</v>
      </c>
      <c r="F66" s="64" t="s">
        <v>133</v>
      </c>
      <c r="G66" s="50" t="s">
        <v>728</v>
      </c>
      <c r="H66" s="50">
        <v>0</v>
      </c>
      <c r="I66" s="50">
        <v>0</v>
      </c>
      <c r="J66" s="50">
        <v>0</v>
      </c>
      <c r="K66" s="50">
        <v>0</v>
      </c>
      <c r="L66" s="50">
        <v>1</v>
      </c>
      <c r="M66" s="50">
        <v>200</v>
      </c>
      <c r="O66" s="50">
        <v>0</v>
      </c>
      <c r="P66" s="48" t="s">
        <v>1066</v>
      </c>
      <c r="Q66" s="48" t="s">
        <v>1316</v>
      </c>
      <c r="R66" s="48"/>
      <c r="T66" s="2">
        <v>65</v>
      </c>
    </row>
    <row r="67" spans="1:20" s="55" customFormat="1" hidden="1">
      <c r="A67" s="52" t="str">
        <f t="shared" si="1"/>
        <v>6622</v>
      </c>
      <c r="B67" s="53">
        <v>0</v>
      </c>
      <c r="C67" s="53">
        <v>3</v>
      </c>
      <c r="D67" s="53">
        <v>22</v>
      </c>
      <c r="E67" s="54" t="s">
        <v>92</v>
      </c>
      <c r="F67" s="65" t="s">
        <v>657</v>
      </c>
      <c r="G67" s="55" t="s">
        <v>729</v>
      </c>
      <c r="H67" s="55">
        <v>0</v>
      </c>
      <c r="I67" s="55">
        <v>0</v>
      </c>
      <c r="J67" s="55">
        <v>0</v>
      </c>
      <c r="K67" s="55">
        <v>0</v>
      </c>
      <c r="L67" s="55">
        <v>1</v>
      </c>
      <c r="M67" s="55">
        <v>200</v>
      </c>
      <c r="O67" s="4">
        <v>0</v>
      </c>
      <c r="P67" s="53" t="s">
        <v>1150</v>
      </c>
      <c r="Q67" s="48" t="s">
        <v>1347</v>
      </c>
      <c r="R67" s="48"/>
      <c r="T67" s="55">
        <v>66</v>
      </c>
    </row>
    <row r="68" spans="1:20" s="55" customFormat="1" hidden="1">
      <c r="A68" s="52" t="str">
        <f t="shared" si="1"/>
        <v>6722</v>
      </c>
      <c r="B68" s="53">
        <v>0</v>
      </c>
      <c r="C68" s="53">
        <v>3</v>
      </c>
      <c r="D68" s="53">
        <v>22</v>
      </c>
      <c r="E68" s="54" t="s">
        <v>93</v>
      </c>
      <c r="F68" s="65" t="s">
        <v>657</v>
      </c>
      <c r="G68" s="55" t="s">
        <v>730</v>
      </c>
      <c r="H68" s="55">
        <v>0</v>
      </c>
      <c r="I68" s="55">
        <v>0</v>
      </c>
      <c r="J68" s="55">
        <v>0</v>
      </c>
      <c r="K68" s="55">
        <v>0</v>
      </c>
      <c r="L68" s="55">
        <v>1</v>
      </c>
      <c r="M68" s="55">
        <v>200</v>
      </c>
      <c r="O68" s="4">
        <v>0</v>
      </c>
      <c r="P68" s="53" t="s">
        <v>1151</v>
      </c>
      <c r="Q68" s="48" t="s">
        <v>1313</v>
      </c>
      <c r="R68" s="48"/>
      <c r="T68" s="55">
        <v>67</v>
      </c>
    </row>
    <row r="69" spans="1:20" s="55" customFormat="1" hidden="1">
      <c r="A69" s="52" t="str">
        <f t="shared" si="1"/>
        <v>6822</v>
      </c>
      <c r="B69" s="53">
        <v>0</v>
      </c>
      <c r="C69" s="53">
        <v>3</v>
      </c>
      <c r="D69" s="53">
        <v>22</v>
      </c>
      <c r="E69" s="54" t="s">
        <v>94</v>
      </c>
      <c r="F69" s="65" t="s">
        <v>657</v>
      </c>
      <c r="G69" s="55" t="s">
        <v>731</v>
      </c>
      <c r="H69" s="55">
        <v>0</v>
      </c>
      <c r="I69" s="55">
        <v>0</v>
      </c>
      <c r="J69" s="55">
        <v>0</v>
      </c>
      <c r="K69" s="55">
        <v>0</v>
      </c>
      <c r="L69" s="55">
        <v>1</v>
      </c>
      <c r="M69" s="55">
        <v>200</v>
      </c>
      <c r="O69" s="4">
        <v>0</v>
      </c>
      <c r="P69" s="53" t="s">
        <v>1066</v>
      </c>
      <c r="Q69" s="48" t="s">
        <v>1314</v>
      </c>
      <c r="R69" s="48"/>
      <c r="T69" s="55">
        <v>68</v>
      </c>
    </row>
    <row r="70" spans="1:20" s="55" customFormat="1" hidden="1">
      <c r="A70" s="52" t="str">
        <f t="shared" si="1"/>
        <v>6922</v>
      </c>
      <c r="B70" s="53">
        <v>0</v>
      </c>
      <c r="C70" s="53">
        <v>3</v>
      </c>
      <c r="D70" s="53">
        <v>22</v>
      </c>
      <c r="E70" s="54" t="s">
        <v>95</v>
      </c>
      <c r="F70" s="65" t="s">
        <v>657</v>
      </c>
      <c r="G70" s="55" t="s">
        <v>732</v>
      </c>
      <c r="H70" s="55">
        <v>0</v>
      </c>
      <c r="I70" s="55">
        <v>0</v>
      </c>
      <c r="J70" s="55">
        <v>0</v>
      </c>
      <c r="K70" s="55">
        <v>0</v>
      </c>
      <c r="L70" s="55">
        <v>1</v>
      </c>
      <c r="M70" s="55">
        <v>200</v>
      </c>
      <c r="O70" s="4">
        <v>0</v>
      </c>
      <c r="P70" s="53" t="s">
        <v>1066</v>
      </c>
      <c r="Q70" s="48" t="s">
        <v>1315</v>
      </c>
      <c r="R70" s="48"/>
      <c r="T70" s="55">
        <v>69</v>
      </c>
    </row>
    <row r="71" spans="1:20" s="55" customFormat="1" hidden="1">
      <c r="A71" s="52" t="str">
        <f t="shared" si="1"/>
        <v>7022</v>
      </c>
      <c r="B71" s="53">
        <v>0</v>
      </c>
      <c r="C71" s="53">
        <v>3</v>
      </c>
      <c r="D71" s="53">
        <v>22</v>
      </c>
      <c r="E71" s="54" t="s">
        <v>96</v>
      </c>
      <c r="F71" s="65" t="s">
        <v>657</v>
      </c>
      <c r="G71" s="55" t="s">
        <v>733</v>
      </c>
      <c r="H71" s="55">
        <v>0</v>
      </c>
      <c r="I71" s="55">
        <v>0</v>
      </c>
      <c r="J71" s="55">
        <v>0</v>
      </c>
      <c r="K71" s="55">
        <v>0</v>
      </c>
      <c r="L71" s="55">
        <v>1</v>
      </c>
      <c r="M71" s="55">
        <v>200</v>
      </c>
      <c r="O71" s="4">
        <v>0</v>
      </c>
      <c r="P71" s="53" t="s">
        <v>1152</v>
      </c>
      <c r="Q71" s="48" t="s">
        <v>1312</v>
      </c>
      <c r="R71" s="48"/>
      <c r="T71" s="55">
        <v>70</v>
      </c>
    </row>
    <row r="72" spans="1:20" hidden="1">
      <c r="A72" s="12" t="str">
        <f t="shared" si="1"/>
        <v>7122</v>
      </c>
      <c r="B72" s="48">
        <v>0</v>
      </c>
      <c r="C72" s="48" t="s">
        <v>39</v>
      </c>
      <c r="D72" s="48">
        <v>22</v>
      </c>
      <c r="E72" s="49" t="s">
        <v>97</v>
      </c>
      <c r="F72" s="64" t="s">
        <v>658</v>
      </c>
      <c r="G72" s="50" t="s">
        <v>734</v>
      </c>
      <c r="H72" s="50">
        <v>0</v>
      </c>
      <c r="I72" s="50">
        <v>0</v>
      </c>
      <c r="J72" s="50">
        <v>0</v>
      </c>
      <c r="K72" s="50">
        <v>0</v>
      </c>
      <c r="L72" s="50">
        <v>1</v>
      </c>
      <c r="M72" s="50">
        <v>200</v>
      </c>
      <c r="O72" s="50">
        <v>0</v>
      </c>
      <c r="P72" s="48" t="s">
        <v>1066</v>
      </c>
      <c r="Q72" s="48" t="s">
        <v>1354</v>
      </c>
      <c r="R72" s="48"/>
      <c r="T72" s="2">
        <v>71</v>
      </c>
    </row>
    <row r="73" spans="1:20" hidden="1">
      <c r="A73" s="12" t="str">
        <f t="shared" si="1"/>
        <v>7222</v>
      </c>
      <c r="B73" s="48">
        <v>0</v>
      </c>
      <c r="C73" s="48" t="s">
        <v>39</v>
      </c>
      <c r="D73" s="48">
        <v>22</v>
      </c>
      <c r="E73" s="49" t="s">
        <v>98</v>
      </c>
      <c r="F73" s="64" t="s">
        <v>658</v>
      </c>
      <c r="G73" s="50" t="s">
        <v>735</v>
      </c>
      <c r="H73" s="50">
        <v>0</v>
      </c>
      <c r="I73" s="50">
        <v>0</v>
      </c>
      <c r="J73" s="50">
        <v>0</v>
      </c>
      <c r="K73" s="50">
        <v>0</v>
      </c>
      <c r="L73" s="50">
        <v>1</v>
      </c>
      <c r="M73" s="50">
        <v>200</v>
      </c>
      <c r="O73" s="50">
        <v>0</v>
      </c>
      <c r="P73" s="48" t="s">
        <v>1066</v>
      </c>
      <c r="Q73" s="48" t="s">
        <v>1355</v>
      </c>
      <c r="R73" s="48"/>
      <c r="T73" s="2">
        <v>72</v>
      </c>
    </row>
    <row r="74" spans="1:20" hidden="1">
      <c r="A74" s="12" t="str">
        <f t="shared" si="1"/>
        <v>7322</v>
      </c>
      <c r="B74" s="48">
        <v>0</v>
      </c>
      <c r="C74" s="48" t="s">
        <v>39</v>
      </c>
      <c r="D74" s="48">
        <v>22</v>
      </c>
      <c r="E74" s="49" t="s">
        <v>99</v>
      </c>
      <c r="F74" s="64" t="s">
        <v>658</v>
      </c>
      <c r="G74" s="50" t="s">
        <v>736</v>
      </c>
      <c r="H74" s="50">
        <v>0</v>
      </c>
      <c r="I74" s="50">
        <v>0</v>
      </c>
      <c r="J74" s="50">
        <v>0</v>
      </c>
      <c r="K74" s="50">
        <v>0</v>
      </c>
      <c r="L74" s="50">
        <v>1</v>
      </c>
      <c r="M74" s="50">
        <v>200</v>
      </c>
      <c r="O74" s="50">
        <v>0</v>
      </c>
      <c r="P74" s="48" t="s">
        <v>1066</v>
      </c>
      <c r="Q74" s="48" t="s">
        <v>1356</v>
      </c>
      <c r="R74" s="48"/>
      <c r="T74" s="2">
        <v>73</v>
      </c>
    </row>
    <row r="75" spans="1:20" hidden="1">
      <c r="A75" s="12" t="str">
        <f t="shared" si="1"/>
        <v>7422</v>
      </c>
      <c r="B75" s="48">
        <v>0</v>
      </c>
      <c r="C75" s="48" t="s">
        <v>39</v>
      </c>
      <c r="D75" s="48">
        <v>22</v>
      </c>
      <c r="E75" s="49" t="s">
        <v>100</v>
      </c>
      <c r="F75" s="64" t="s">
        <v>658</v>
      </c>
      <c r="G75" s="50" t="s">
        <v>737</v>
      </c>
      <c r="H75" s="50">
        <v>0</v>
      </c>
      <c r="I75" s="50">
        <v>0</v>
      </c>
      <c r="J75" s="50">
        <v>0</v>
      </c>
      <c r="K75" s="50">
        <v>0</v>
      </c>
      <c r="L75" s="50">
        <v>1</v>
      </c>
      <c r="M75" s="50">
        <v>200</v>
      </c>
      <c r="O75" s="50">
        <v>0</v>
      </c>
      <c r="P75" s="48" t="s">
        <v>1066</v>
      </c>
      <c r="Q75" s="48" t="s">
        <v>1357</v>
      </c>
      <c r="R75" s="48"/>
      <c r="T75" s="2">
        <v>74</v>
      </c>
    </row>
    <row r="76" spans="1:20" hidden="1">
      <c r="A76" s="12" t="str">
        <f t="shared" si="1"/>
        <v>7522</v>
      </c>
      <c r="B76" s="48">
        <v>0</v>
      </c>
      <c r="C76" s="48" t="s">
        <v>39</v>
      </c>
      <c r="D76" s="48">
        <v>22</v>
      </c>
      <c r="E76" s="49" t="s">
        <v>101</v>
      </c>
      <c r="F76" s="64" t="s">
        <v>658</v>
      </c>
      <c r="G76" s="50" t="s">
        <v>738</v>
      </c>
      <c r="H76" s="50">
        <v>0</v>
      </c>
      <c r="I76" s="50">
        <v>0</v>
      </c>
      <c r="J76" s="50">
        <v>0</v>
      </c>
      <c r="K76" s="50">
        <v>0</v>
      </c>
      <c r="L76" s="50">
        <v>1</v>
      </c>
      <c r="M76" s="50">
        <v>200</v>
      </c>
      <c r="O76" s="50">
        <v>0</v>
      </c>
      <c r="P76" s="48" t="s">
        <v>1066</v>
      </c>
      <c r="Q76" s="48" t="s">
        <v>1353</v>
      </c>
      <c r="R76" s="48"/>
      <c r="T76" s="2">
        <v>75</v>
      </c>
    </row>
    <row r="77" spans="1:20" s="55" customFormat="1" hidden="1">
      <c r="A77" s="52" t="str">
        <f t="shared" si="1"/>
        <v>7622</v>
      </c>
      <c r="B77" s="53">
        <v>0</v>
      </c>
      <c r="C77" s="53" t="s">
        <v>39</v>
      </c>
      <c r="D77" s="53">
        <v>22</v>
      </c>
      <c r="E77" s="54" t="s">
        <v>102</v>
      </c>
      <c r="F77" s="65" t="s">
        <v>659</v>
      </c>
      <c r="G77" s="55" t="s">
        <v>739</v>
      </c>
      <c r="H77" s="55">
        <v>0</v>
      </c>
      <c r="I77" s="55">
        <v>0</v>
      </c>
      <c r="J77" s="55">
        <v>0</v>
      </c>
      <c r="K77" s="55">
        <v>0</v>
      </c>
      <c r="L77" s="55">
        <v>1</v>
      </c>
      <c r="M77" s="55">
        <v>200</v>
      </c>
      <c r="O77" s="4">
        <v>0</v>
      </c>
      <c r="P77" s="53" t="s">
        <v>1150</v>
      </c>
      <c r="Q77" s="48" t="s">
        <v>1349</v>
      </c>
      <c r="R77" s="48"/>
      <c r="T77" s="55">
        <v>76</v>
      </c>
    </row>
    <row r="78" spans="1:20" s="55" customFormat="1" ht="13.5" hidden="1" customHeight="1">
      <c r="A78" s="52" t="str">
        <f t="shared" si="1"/>
        <v>7722</v>
      </c>
      <c r="B78" s="53">
        <v>0</v>
      </c>
      <c r="C78" s="53" t="s">
        <v>39</v>
      </c>
      <c r="D78" s="53">
        <v>22</v>
      </c>
      <c r="E78" s="54" t="s">
        <v>103</v>
      </c>
      <c r="F78" s="65" t="s">
        <v>659</v>
      </c>
      <c r="G78" s="55" t="s">
        <v>740</v>
      </c>
      <c r="H78" s="55">
        <v>0</v>
      </c>
      <c r="I78" s="55">
        <v>0</v>
      </c>
      <c r="J78" s="55">
        <v>0</v>
      </c>
      <c r="K78" s="55">
        <v>0</v>
      </c>
      <c r="L78" s="55">
        <v>1</v>
      </c>
      <c r="M78" s="55">
        <v>200</v>
      </c>
      <c r="O78" s="4">
        <v>0</v>
      </c>
      <c r="P78" s="53" t="s">
        <v>1151</v>
      </c>
      <c r="Q78" s="48" t="s">
        <v>1350</v>
      </c>
      <c r="R78" s="48"/>
      <c r="T78" s="55">
        <v>77</v>
      </c>
    </row>
    <row r="79" spans="1:20" s="55" customFormat="1" ht="15.75" hidden="1" customHeight="1">
      <c r="A79" s="52" t="str">
        <f t="shared" si="1"/>
        <v>7822</v>
      </c>
      <c r="B79" s="53">
        <v>0</v>
      </c>
      <c r="C79" s="53" t="s">
        <v>39</v>
      </c>
      <c r="D79" s="53">
        <v>22</v>
      </c>
      <c r="E79" s="54" t="s">
        <v>104</v>
      </c>
      <c r="F79" s="65" t="s">
        <v>659</v>
      </c>
      <c r="G79" s="55" t="s">
        <v>741</v>
      </c>
      <c r="H79" s="55">
        <v>0</v>
      </c>
      <c r="I79" s="55">
        <v>0</v>
      </c>
      <c r="J79" s="55">
        <v>0</v>
      </c>
      <c r="K79" s="55">
        <v>0</v>
      </c>
      <c r="L79" s="55">
        <v>1</v>
      </c>
      <c r="M79" s="55">
        <v>200</v>
      </c>
      <c r="O79" s="4">
        <v>0</v>
      </c>
      <c r="P79" s="53" t="s">
        <v>1066</v>
      </c>
      <c r="Q79" s="48" t="s">
        <v>1351</v>
      </c>
      <c r="R79" s="48"/>
      <c r="T79" s="55">
        <v>78</v>
      </c>
    </row>
    <row r="80" spans="1:20" s="55" customFormat="1" ht="14.25" hidden="1" customHeight="1">
      <c r="A80" s="52" t="str">
        <f t="shared" si="1"/>
        <v>7922</v>
      </c>
      <c r="B80" s="53">
        <v>0</v>
      </c>
      <c r="C80" s="53" t="s">
        <v>39</v>
      </c>
      <c r="D80" s="53">
        <v>22</v>
      </c>
      <c r="E80" s="54" t="s">
        <v>105</v>
      </c>
      <c r="F80" s="65" t="s">
        <v>659</v>
      </c>
      <c r="G80" s="55" t="s">
        <v>742</v>
      </c>
      <c r="H80" s="55">
        <v>0</v>
      </c>
      <c r="I80" s="55">
        <v>0</v>
      </c>
      <c r="J80" s="55">
        <v>0</v>
      </c>
      <c r="K80" s="55">
        <v>0</v>
      </c>
      <c r="L80" s="55">
        <v>1</v>
      </c>
      <c r="M80" s="55">
        <v>200</v>
      </c>
      <c r="O80" s="4">
        <v>0</v>
      </c>
      <c r="P80" s="53" t="s">
        <v>1066</v>
      </c>
      <c r="Q80" s="48" t="s">
        <v>1352</v>
      </c>
      <c r="R80" s="48"/>
      <c r="T80" s="55">
        <v>79</v>
      </c>
    </row>
    <row r="81" spans="1:20" s="55" customFormat="1" ht="15.75" hidden="1" customHeight="1">
      <c r="A81" s="52" t="str">
        <f t="shared" si="1"/>
        <v>8022</v>
      </c>
      <c r="B81" s="53">
        <v>0</v>
      </c>
      <c r="C81" s="53" t="s">
        <v>39</v>
      </c>
      <c r="D81" s="53">
        <v>22</v>
      </c>
      <c r="E81" s="54" t="s">
        <v>106</v>
      </c>
      <c r="F81" s="65" t="s">
        <v>659</v>
      </c>
      <c r="G81" s="55" t="s">
        <v>743</v>
      </c>
      <c r="H81" s="55">
        <v>0</v>
      </c>
      <c r="I81" s="55">
        <v>0</v>
      </c>
      <c r="J81" s="55">
        <v>0</v>
      </c>
      <c r="K81" s="55">
        <v>0</v>
      </c>
      <c r="L81" s="55">
        <v>1</v>
      </c>
      <c r="M81" s="55">
        <v>200</v>
      </c>
      <c r="O81" s="4">
        <v>0</v>
      </c>
      <c r="P81" s="53" t="s">
        <v>1152</v>
      </c>
      <c r="Q81" s="48" t="s">
        <v>1348</v>
      </c>
      <c r="R81" s="48"/>
      <c r="T81" s="55">
        <v>80</v>
      </c>
    </row>
    <row r="82" spans="1:20" ht="12.75" customHeight="1">
      <c r="A82" s="12" t="str">
        <f t="shared" si="1"/>
        <v>8121</v>
      </c>
      <c r="B82" s="48">
        <f>书!A4</f>
        <v>5001</v>
      </c>
      <c r="C82" s="48">
        <v>1</v>
      </c>
      <c r="D82" s="48">
        <v>21</v>
      </c>
      <c r="E82" s="64" t="str">
        <f>E2</f>
        <v>火焰斩I</v>
      </c>
      <c r="F82" s="64" t="s">
        <v>476</v>
      </c>
      <c r="G82" s="50" t="s">
        <v>664</v>
      </c>
      <c r="H82" s="50">
        <v>0</v>
      </c>
      <c r="I82" s="50">
        <v>0</v>
      </c>
      <c r="J82" s="50">
        <v>0</v>
      </c>
      <c r="K82" s="50">
        <v>0</v>
      </c>
      <c r="L82" s="50">
        <v>1</v>
      </c>
      <c r="M82" s="55">
        <v>200</v>
      </c>
      <c r="N82" s="50"/>
      <c r="O82" s="50">
        <v>0</v>
      </c>
      <c r="P82" s="48">
        <v>2</v>
      </c>
      <c r="Q82" s="48"/>
      <c r="R82" s="48">
        <v>1</v>
      </c>
      <c r="T82" s="2">
        <v>81</v>
      </c>
    </row>
    <row r="83" spans="1:20">
      <c r="A83" s="12" t="str">
        <f t="shared" si="1"/>
        <v>8221</v>
      </c>
      <c r="B83" s="48">
        <f>书!A5</f>
        <v>5002</v>
      </c>
      <c r="C83" s="48">
        <v>1</v>
      </c>
      <c r="D83" s="48">
        <v>21</v>
      </c>
      <c r="E83" s="64" t="str">
        <f t="shared" ref="E83:E146" si="2">E3</f>
        <v>火焰斩II</v>
      </c>
      <c r="F83" s="64" t="s">
        <v>1358</v>
      </c>
      <c r="G83" s="50" t="s">
        <v>665</v>
      </c>
      <c r="H83" s="50">
        <v>0</v>
      </c>
      <c r="I83" s="50">
        <v>0</v>
      </c>
      <c r="J83" s="50">
        <v>0</v>
      </c>
      <c r="K83" s="50">
        <v>0</v>
      </c>
      <c r="L83" s="50">
        <v>1</v>
      </c>
      <c r="M83" s="55">
        <v>200</v>
      </c>
      <c r="N83" s="50"/>
      <c r="O83" s="50">
        <v>0</v>
      </c>
      <c r="P83" s="48">
        <v>2</v>
      </c>
      <c r="Q83" s="48"/>
      <c r="R83" s="48">
        <v>1</v>
      </c>
      <c r="T83" s="2">
        <v>82</v>
      </c>
    </row>
    <row r="84" spans="1:20">
      <c r="A84" s="12" t="str">
        <f t="shared" si="1"/>
        <v>8321</v>
      </c>
      <c r="B84" s="48">
        <f>书!A6</f>
        <v>5003</v>
      </c>
      <c r="C84" s="48">
        <v>1</v>
      </c>
      <c r="D84" s="48">
        <v>21</v>
      </c>
      <c r="E84" s="64" t="str">
        <f t="shared" si="2"/>
        <v>火焰斩III</v>
      </c>
      <c r="F84" s="64" t="s">
        <v>476</v>
      </c>
      <c r="G84" s="50" t="s">
        <v>666</v>
      </c>
      <c r="H84" s="50">
        <v>0</v>
      </c>
      <c r="I84" s="50">
        <v>0</v>
      </c>
      <c r="J84" s="50">
        <v>0</v>
      </c>
      <c r="K84" s="50">
        <v>0</v>
      </c>
      <c r="L84" s="50">
        <v>1</v>
      </c>
      <c r="M84" s="55">
        <v>200</v>
      </c>
      <c r="N84" s="50"/>
      <c r="O84" s="50">
        <v>0</v>
      </c>
      <c r="P84" s="48">
        <v>2</v>
      </c>
      <c r="Q84" s="48"/>
      <c r="R84" s="48">
        <v>1</v>
      </c>
      <c r="T84" s="2">
        <v>83</v>
      </c>
    </row>
    <row r="85" spans="1:20">
      <c r="A85" s="12" t="str">
        <f t="shared" si="1"/>
        <v>8421</v>
      </c>
      <c r="B85" s="48">
        <f>书!A7</f>
        <v>5004</v>
      </c>
      <c r="C85" s="48">
        <v>1</v>
      </c>
      <c r="D85" s="48">
        <v>21</v>
      </c>
      <c r="E85" s="64" t="str">
        <f t="shared" si="2"/>
        <v>火焰斩IV</v>
      </c>
      <c r="F85" s="64" t="s">
        <v>1358</v>
      </c>
      <c r="G85" s="50" t="s">
        <v>667</v>
      </c>
      <c r="H85" s="50">
        <v>0</v>
      </c>
      <c r="I85" s="50">
        <v>0</v>
      </c>
      <c r="J85" s="50">
        <v>0</v>
      </c>
      <c r="K85" s="50">
        <v>0</v>
      </c>
      <c r="L85" s="50">
        <v>1</v>
      </c>
      <c r="M85" s="55">
        <v>200</v>
      </c>
      <c r="N85" s="50"/>
      <c r="O85" s="50">
        <v>0</v>
      </c>
      <c r="P85" s="48">
        <v>2</v>
      </c>
      <c r="Q85" s="48"/>
      <c r="R85" s="48">
        <v>1</v>
      </c>
      <c r="T85" s="2">
        <v>84</v>
      </c>
    </row>
    <row r="86" spans="1:20">
      <c r="A86" s="12" t="str">
        <f t="shared" si="1"/>
        <v>8521</v>
      </c>
      <c r="B86" s="48">
        <f>书!A8</f>
        <v>5005</v>
      </c>
      <c r="C86" s="48">
        <v>1</v>
      </c>
      <c r="D86" s="48">
        <v>21</v>
      </c>
      <c r="E86" s="64" t="str">
        <f t="shared" si="2"/>
        <v>火焰斩V</v>
      </c>
      <c r="F86" s="64" t="s">
        <v>1358</v>
      </c>
      <c r="G86" s="50" t="s">
        <v>668</v>
      </c>
      <c r="H86" s="50">
        <v>0</v>
      </c>
      <c r="I86" s="50">
        <v>0</v>
      </c>
      <c r="J86" s="50">
        <v>0</v>
      </c>
      <c r="K86" s="50">
        <v>0</v>
      </c>
      <c r="L86" s="50">
        <v>1</v>
      </c>
      <c r="M86" s="55">
        <v>200</v>
      </c>
      <c r="N86" s="50"/>
      <c r="O86" s="50">
        <v>0</v>
      </c>
      <c r="P86" s="48">
        <v>2</v>
      </c>
      <c r="Q86" s="48"/>
      <c r="R86" s="48">
        <v>1</v>
      </c>
      <c r="T86" s="2">
        <v>85</v>
      </c>
    </row>
    <row r="87" spans="1:20" s="55" customFormat="1">
      <c r="A87" s="52" t="str">
        <f t="shared" si="1"/>
        <v>8621</v>
      </c>
      <c r="B87" s="53">
        <f>书!A9</f>
        <v>5006</v>
      </c>
      <c r="C87" s="53">
        <v>1</v>
      </c>
      <c r="D87" s="53">
        <v>21</v>
      </c>
      <c r="E87" s="65" t="str">
        <f t="shared" si="2"/>
        <v>一字斩I</v>
      </c>
      <c r="F87" s="65" t="s">
        <v>476</v>
      </c>
      <c r="G87" s="55" t="s">
        <v>744</v>
      </c>
      <c r="H87" s="55">
        <v>0</v>
      </c>
      <c r="I87" s="55">
        <v>0</v>
      </c>
      <c r="J87" s="55">
        <v>0</v>
      </c>
      <c r="K87" s="55">
        <v>0</v>
      </c>
      <c r="L87" s="55">
        <v>1</v>
      </c>
      <c r="M87" s="55">
        <v>200</v>
      </c>
      <c r="O87" s="4">
        <v>0</v>
      </c>
      <c r="P87" s="53" t="s">
        <v>1150</v>
      </c>
      <c r="Q87" s="48"/>
      <c r="R87" s="48">
        <v>1</v>
      </c>
      <c r="T87" s="55">
        <v>86</v>
      </c>
    </row>
    <row r="88" spans="1:20" s="55" customFormat="1">
      <c r="A88" s="52" t="str">
        <f t="shared" si="1"/>
        <v>8721</v>
      </c>
      <c r="B88" s="53">
        <f>书!A10</f>
        <v>5007</v>
      </c>
      <c r="C88" s="53">
        <v>1</v>
      </c>
      <c r="D88" s="53">
        <v>21</v>
      </c>
      <c r="E88" s="65" t="str">
        <f t="shared" si="2"/>
        <v>一字斩II</v>
      </c>
      <c r="F88" s="65" t="s">
        <v>476</v>
      </c>
      <c r="G88" s="55" t="s">
        <v>745</v>
      </c>
      <c r="H88" s="55">
        <v>0</v>
      </c>
      <c r="I88" s="55">
        <v>0</v>
      </c>
      <c r="J88" s="55">
        <v>0</v>
      </c>
      <c r="K88" s="55">
        <v>0</v>
      </c>
      <c r="L88" s="55">
        <v>1</v>
      </c>
      <c r="M88" s="55">
        <v>200</v>
      </c>
      <c r="O88" s="4">
        <v>0</v>
      </c>
      <c r="P88" s="53" t="s">
        <v>1151</v>
      </c>
      <c r="Q88" s="48"/>
      <c r="R88" s="48">
        <v>1</v>
      </c>
      <c r="T88" s="55">
        <v>87</v>
      </c>
    </row>
    <row r="89" spans="1:20" s="55" customFormat="1">
      <c r="A89" s="52" t="str">
        <f t="shared" si="1"/>
        <v>8821</v>
      </c>
      <c r="B89" s="53">
        <f>书!A11</f>
        <v>5008</v>
      </c>
      <c r="C89" s="53">
        <v>1</v>
      </c>
      <c r="D89" s="53">
        <v>21</v>
      </c>
      <c r="E89" s="65" t="str">
        <f t="shared" si="2"/>
        <v>一字斩III</v>
      </c>
      <c r="F89" s="65" t="s">
        <v>476</v>
      </c>
      <c r="G89" s="55" t="s">
        <v>746</v>
      </c>
      <c r="H89" s="55">
        <v>0</v>
      </c>
      <c r="I89" s="55">
        <v>0</v>
      </c>
      <c r="J89" s="55">
        <v>0</v>
      </c>
      <c r="K89" s="55">
        <v>0</v>
      </c>
      <c r="L89" s="55">
        <v>1</v>
      </c>
      <c r="M89" s="55">
        <v>200</v>
      </c>
      <c r="O89" s="4">
        <v>0</v>
      </c>
      <c r="P89" s="53" t="s">
        <v>1066</v>
      </c>
      <c r="Q89" s="48"/>
      <c r="R89" s="48">
        <v>1</v>
      </c>
      <c r="T89" s="55">
        <v>88</v>
      </c>
    </row>
    <row r="90" spans="1:20" s="55" customFormat="1">
      <c r="A90" s="52" t="str">
        <f t="shared" si="1"/>
        <v>8921</v>
      </c>
      <c r="B90" s="53">
        <f>书!A12</f>
        <v>5009</v>
      </c>
      <c r="C90" s="53">
        <v>1</v>
      </c>
      <c r="D90" s="53">
        <v>21</v>
      </c>
      <c r="E90" s="65" t="str">
        <f t="shared" si="2"/>
        <v>一字斩IV</v>
      </c>
      <c r="F90" s="65" t="s">
        <v>476</v>
      </c>
      <c r="G90" s="55" t="s">
        <v>747</v>
      </c>
      <c r="H90" s="55">
        <v>0</v>
      </c>
      <c r="I90" s="55">
        <v>0</v>
      </c>
      <c r="J90" s="55">
        <v>0</v>
      </c>
      <c r="K90" s="55">
        <v>0</v>
      </c>
      <c r="L90" s="55">
        <v>1</v>
      </c>
      <c r="M90" s="55">
        <v>200</v>
      </c>
      <c r="O90" s="4">
        <v>0</v>
      </c>
      <c r="P90" s="53" t="s">
        <v>1066</v>
      </c>
      <c r="Q90" s="48"/>
      <c r="R90" s="48">
        <v>1</v>
      </c>
      <c r="T90" s="55">
        <v>89</v>
      </c>
    </row>
    <row r="91" spans="1:20" s="55" customFormat="1">
      <c r="A91" s="52" t="str">
        <f t="shared" si="1"/>
        <v>9021</v>
      </c>
      <c r="B91" s="53">
        <f>书!A13</f>
        <v>5010</v>
      </c>
      <c r="C91" s="53">
        <v>1</v>
      </c>
      <c r="D91" s="53">
        <v>21</v>
      </c>
      <c r="E91" s="65" t="str">
        <f t="shared" si="2"/>
        <v>一字斩V</v>
      </c>
      <c r="F91" s="65" t="s">
        <v>476</v>
      </c>
      <c r="G91" s="55" t="s">
        <v>748</v>
      </c>
      <c r="H91" s="55">
        <v>0</v>
      </c>
      <c r="I91" s="55">
        <v>0</v>
      </c>
      <c r="J91" s="55">
        <v>0</v>
      </c>
      <c r="K91" s="55">
        <v>0</v>
      </c>
      <c r="L91" s="55">
        <v>1</v>
      </c>
      <c r="M91" s="55">
        <v>200</v>
      </c>
      <c r="O91" s="4">
        <v>0</v>
      </c>
      <c r="P91" s="53" t="s">
        <v>1152</v>
      </c>
      <c r="Q91" s="48"/>
      <c r="R91" s="48">
        <v>1</v>
      </c>
      <c r="T91" s="55">
        <v>90</v>
      </c>
    </row>
    <row r="92" spans="1:20">
      <c r="A92" s="12" t="str">
        <f t="shared" si="1"/>
        <v>9121</v>
      </c>
      <c r="B92" s="48">
        <f>书!A14</f>
        <v>5011</v>
      </c>
      <c r="C92" s="48">
        <v>1</v>
      </c>
      <c r="D92" s="48">
        <v>21</v>
      </c>
      <c r="E92" s="64" t="str">
        <f t="shared" si="2"/>
        <v>贯通斩I</v>
      </c>
      <c r="F92" s="64" t="s">
        <v>476</v>
      </c>
      <c r="G92" s="50" t="s">
        <v>749</v>
      </c>
      <c r="H92" s="50">
        <v>0</v>
      </c>
      <c r="I92" s="50">
        <v>0</v>
      </c>
      <c r="J92" s="50">
        <v>0</v>
      </c>
      <c r="K92" s="50">
        <v>0</v>
      </c>
      <c r="L92" s="50">
        <v>1</v>
      </c>
      <c r="M92" s="55">
        <v>200</v>
      </c>
      <c r="O92" s="50">
        <v>0</v>
      </c>
      <c r="P92" s="48" t="s">
        <v>1066</v>
      </c>
      <c r="Q92" s="48"/>
      <c r="R92" s="48">
        <v>1</v>
      </c>
      <c r="T92" s="2">
        <v>91</v>
      </c>
    </row>
    <row r="93" spans="1:20">
      <c r="A93" s="12" t="str">
        <f t="shared" si="1"/>
        <v>9221</v>
      </c>
      <c r="B93" s="48">
        <f>书!A15</f>
        <v>5012</v>
      </c>
      <c r="C93" s="48">
        <v>1</v>
      </c>
      <c r="D93" s="48">
        <v>21</v>
      </c>
      <c r="E93" s="64" t="str">
        <f t="shared" si="2"/>
        <v>贯通斩II</v>
      </c>
      <c r="F93" s="64" t="s">
        <v>476</v>
      </c>
      <c r="G93" s="50" t="s">
        <v>750</v>
      </c>
      <c r="H93" s="50">
        <v>0</v>
      </c>
      <c r="I93" s="50">
        <v>0</v>
      </c>
      <c r="J93" s="50">
        <v>0</v>
      </c>
      <c r="K93" s="50">
        <v>0</v>
      </c>
      <c r="L93" s="50">
        <v>1</v>
      </c>
      <c r="M93" s="55">
        <v>200</v>
      </c>
      <c r="O93" s="50">
        <v>0</v>
      </c>
      <c r="P93" s="48" t="s">
        <v>1066</v>
      </c>
      <c r="Q93" s="48"/>
      <c r="R93" s="48">
        <v>1</v>
      </c>
      <c r="T93" s="2">
        <v>92</v>
      </c>
    </row>
    <row r="94" spans="1:20">
      <c r="A94" s="12" t="str">
        <f t="shared" si="1"/>
        <v>9321</v>
      </c>
      <c r="B94" s="48">
        <f>书!A16</f>
        <v>5013</v>
      </c>
      <c r="C94" s="48">
        <v>1</v>
      </c>
      <c r="D94" s="48">
        <v>21</v>
      </c>
      <c r="E94" s="64" t="str">
        <f t="shared" si="2"/>
        <v>贯通斩III</v>
      </c>
      <c r="F94" s="64" t="s">
        <v>476</v>
      </c>
      <c r="G94" s="50" t="s">
        <v>751</v>
      </c>
      <c r="H94" s="50">
        <v>0</v>
      </c>
      <c r="I94" s="50">
        <v>0</v>
      </c>
      <c r="J94" s="50">
        <v>0</v>
      </c>
      <c r="K94" s="50">
        <v>0</v>
      </c>
      <c r="L94" s="50">
        <v>1</v>
      </c>
      <c r="M94" s="55">
        <v>200</v>
      </c>
      <c r="O94" s="50">
        <v>0</v>
      </c>
      <c r="P94" s="48" t="s">
        <v>1066</v>
      </c>
      <c r="Q94" s="48"/>
      <c r="R94" s="48">
        <v>1</v>
      </c>
      <c r="T94" s="2">
        <v>93</v>
      </c>
    </row>
    <row r="95" spans="1:20">
      <c r="A95" s="12" t="str">
        <f t="shared" si="1"/>
        <v>9421</v>
      </c>
      <c r="B95" s="48">
        <f>书!A17</f>
        <v>5014</v>
      </c>
      <c r="C95" s="48">
        <v>1</v>
      </c>
      <c r="D95" s="48">
        <v>21</v>
      </c>
      <c r="E95" s="64" t="str">
        <f t="shared" si="2"/>
        <v>贯通斩IV</v>
      </c>
      <c r="F95" s="64" t="s">
        <v>476</v>
      </c>
      <c r="G95" s="50" t="s">
        <v>752</v>
      </c>
      <c r="H95" s="50">
        <v>0</v>
      </c>
      <c r="I95" s="50">
        <v>0</v>
      </c>
      <c r="J95" s="50">
        <v>0</v>
      </c>
      <c r="K95" s="50">
        <v>0</v>
      </c>
      <c r="L95" s="50">
        <v>1</v>
      </c>
      <c r="M95" s="55">
        <v>200</v>
      </c>
      <c r="O95" s="50">
        <v>0</v>
      </c>
      <c r="P95" s="48" t="s">
        <v>1066</v>
      </c>
      <c r="Q95" s="48"/>
      <c r="R95" s="48">
        <v>1</v>
      </c>
      <c r="T95" s="2">
        <v>94</v>
      </c>
    </row>
    <row r="96" spans="1:20">
      <c r="A96" s="12" t="str">
        <f t="shared" si="1"/>
        <v>9521</v>
      </c>
      <c r="B96" s="48">
        <f>书!A18</f>
        <v>5015</v>
      </c>
      <c r="C96" s="48">
        <v>1</v>
      </c>
      <c r="D96" s="48">
        <v>21</v>
      </c>
      <c r="E96" s="64" t="str">
        <f t="shared" si="2"/>
        <v>贯通斩V</v>
      </c>
      <c r="F96" s="64" t="s">
        <v>476</v>
      </c>
      <c r="G96" s="50" t="s">
        <v>753</v>
      </c>
      <c r="H96" s="50">
        <v>0</v>
      </c>
      <c r="I96" s="50">
        <v>0</v>
      </c>
      <c r="J96" s="50">
        <v>0</v>
      </c>
      <c r="K96" s="50">
        <v>0</v>
      </c>
      <c r="L96" s="50">
        <v>1</v>
      </c>
      <c r="M96" s="55">
        <v>200</v>
      </c>
      <c r="O96" s="50">
        <v>0</v>
      </c>
      <c r="P96" s="48" t="s">
        <v>1066</v>
      </c>
      <c r="Q96" s="48"/>
      <c r="R96" s="48">
        <v>1</v>
      </c>
      <c r="T96" s="2">
        <v>95</v>
      </c>
    </row>
    <row r="97" spans="1:20" s="55" customFormat="1">
      <c r="A97" s="52" t="str">
        <f t="shared" si="1"/>
        <v>9621</v>
      </c>
      <c r="B97" s="53">
        <f>书!A19</f>
        <v>5016</v>
      </c>
      <c r="C97" s="53">
        <v>1</v>
      </c>
      <c r="D97" s="53">
        <v>21</v>
      </c>
      <c r="E97" s="65" t="str">
        <f t="shared" si="2"/>
        <v>十字斩I</v>
      </c>
      <c r="F97" s="65" t="s">
        <v>476</v>
      </c>
      <c r="G97" s="55" t="s">
        <v>754</v>
      </c>
      <c r="H97" s="55">
        <v>0</v>
      </c>
      <c r="I97" s="55">
        <v>0</v>
      </c>
      <c r="J97" s="55">
        <v>0</v>
      </c>
      <c r="K97" s="55">
        <v>0</v>
      </c>
      <c r="L97" s="55">
        <v>1</v>
      </c>
      <c r="M97" s="55">
        <v>200</v>
      </c>
      <c r="O97" s="4">
        <v>0</v>
      </c>
      <c r="P97" s="53" t="s">
        <v>1150</v>
      </c>
      <c r="Q97" s="48"/>
      <c r="R97" s="48">
        <v>1</v>
      </c>
      <c r="T97" s="55">
        <v>96</v>
      </c>
    </row>
    <row r="98" spans="1:20" s="55" customFormat="1">
      <c r="A98" s="52" t="str">
        <f t="shared" si="1"/>
        <v>9721</v>
      </c>
      <c r="B98" s="53">
        <f>书!A20</f>
        <v>5017</v>
      </c>
      <c r="C98" s="53">
        <v>1</v>
      </c>
      <c r="D98" s="53">
        <v>21</v>
      </c>
      <c r="E98" s="65" t="str">
        <f t="shared" si="2"/>
        <v>十字斩II</v>
      </c>
      <c r="F98" s="65" t="s">
        <v>476</v>
      </c>
      <c r="G98" s="55" t="s">
        <v>755</v>
      </c>
      <c r="H98" s="55">
        <v>0</v>
      </c>
      <c r="I98" s="55">
        <v>0</v>
      </c>
      <c r="J98" s="55">
        <v>0</v>
      </c>
      <c r="K98" s="55">
        <v>0</v>
      </c>
      <c r="L98" s="55">
        <v>1</v>
      </c>
      <c r="M98" s="55">
        <v>200</v>
      </c>
      <c r="O98" s="4">
        <v>0</v>
      </c>
      <c r="P98" s="53" t="s">
        <v>1151</v>
      </c>
      <c r="Q98" s="48"/>
      <c r="R98" s="48">
        <v>1</v>
      </c>
      <c r="T98" s="55">
        <v>97</v>
      </c>
    </row>
    <row r="99" spans="1:20" s="55" customFormat="1">
      <c r="A99" s="52" t="str">
        <f t="shared" si="1"/>
        <v>9821</v>
      </c>
      <c r="B99" s="53">
        <f>书!A21</f>
        <v>5018</v>
      </c>
      <c r="C99" s="53">
        <v>1</v>
      </c>
      <c r="D99" s="53">
        <v>21</v>
      </c>
      <c r="E99" s="65" t="str">
        <f t="shared" si="2"/>
        <v>十字斩III</v>
      </c>
      <c r="F99" s="65" t="s">
        <v>476</v>
      </c>
      <c r="G99" s="55" t="s">
        <v>756</v>
      </c>
      <c r="H99" s="55">
        <v>0</v>
      </c>
      <c r="I99" s="55">
        <v>0</v>
      </c>
      <c r="J99" s="55">
        <v>0</v>
      </c>
      <c r="K99" s="55">
        <v>0</v>
      </c>
      <c r="L99" s="55">
        <v>1</v>
      </c>
      <c r="M99" s="55">
        <v>200</v>
      </c>
      <c r="O99" s="4">
        <v>0</v>
      </c>
      <c r="P99" s="53" t="s">
        <v>1066</v>
      </c>
      <c r="Q99" s="48"/>
      <c r="R99" s="48">
        <v>1</v>
      </c>
      <c r="T99" s="55">
        <v>98</v>
      </c>
    </row>
    <row r="100" spans="1:20" s="55" customFormat="1">
      <c r="A100" s="52" t="str">
        <f t="shared" si="1"/>
        <v>9921</v>
      </c>
      <c r="B100" s="53">
        <f>书!A22</f>
        <v>5019</v>
      </c>
      <c r="C100" s="53">
        <v>1</v>
      </c>
      <c r="D100" s="53">
        <v>21</v>
      </c>
      <c r="E100" s="65" t="str">
        <f t="shared" si="2"/>
        <v>十字斩IV</v>
      </c>
      <c r="F100" s="65" t="s">
        <v>476</v>
      </c>
      <c r="G100" s="55" t="s">
        <v>757</v>
      </c>
      <c r="H100" s="55">
        <v>0</v>
      </c>
      <c r="I100" s="55">
        <v>0</v>
      </c>
      <c r="J100" s="55">
        <v>0</v>
      </c>
      <c r="K100" s="55">
        <v>0</v>
      </c>
      <c r="L100" s="55">
        <v>1</v>
      </c>
      <c r="M100" s="55">
        <v>200</v>
      </c>
      <c r="O100" s="4">
        <v>0</v>
      </c>
      <c r="P100" s="53" t="s">
        <v>1066</v>
      </c>
      <c r="Q100" s="48"/>
      <c r="R100" s="48">
        <v>1</v>
      </c>
      <c r="T100" s="55">
        <v>99</v>
      </c>
    </row>
    <row r="101" spans="1:20" s="55" customFormat="1">
      <c r="A101" s="52" t="str">
        <f t="shared" si="1"/>
        <v>10021</v>
      </c>
      <c r="B101" s="53">
        <f>书!A23</f>
        <v>5020</v>
      </c>
      <c r="C101" s="53">
        <v>1</v>
      </c>
      <c r="D101" s="53">
        <v>21</v>
      </c>
      <c r="E101" s="65" t="str">
        <f t="shared" si="2"/>
        <v>十字斩V</v>
      </c>
      <c r="F101" s="65" t="s">
        <v>476</v>
      </c>
      <c r="G101" s="55" t="s">
        <v>758</v>
      </c>
      <c r="H101" s="55">
        <v>0</v>
      </c>
      <c r="I101" s="55">
        <v>0</v>
      </c>
      <c r="J101" s="55">
        <v>0</v>
      </c>
      <c r="K101" s="55">
        <v>0</v>
      </c>
      <c r="L101" s="55">
        <v>1</v>
      </c>
      <c r="M101" s="55">
        <v>200</v>
      </c>
      <c r="O101" s="4">
        <v>0</v>
      </c>
      <c r="P101" s="53" t="s">
        <v>1152</v>
      </c>
      <c r="Q101" s="48"/>
      <c r="R101" s="48">
        <v>1</v>
      </c>
      <c r="T101" s="55">
        <v>100</v>
      </c>
    </row>
    <row r="102" spans="1:20">
      <c r="A102" s="12" t="str">
        <f t="shared" si="1"/>
        <v>10121</v>
      </c>
      <c r="B102" s="48">
        <f>书!A24</f>
        <v>5021</v>
      </c>
      <c r="C102" s="48">
        <v>1</v>
      </c>
      <c r="D102" s="48">
        <v>21</v>
      </c>
      <c r="E102" s="64" t="str">
        <f t="shared" si="2"/>
        <v>怒气I</v>
      </c>
      <c r="F102" s="64" t="s">
        <v>476</v>
      </c>
      <c r="G102" s="50" t="s">
        <v>759</v>
      </c>
      <c r="H102" s="50">
        <v>0</v>
      </c>
      <c r="I102" s="50">
        <v>0</v>
      </c>
      <c r="J102" s="50">
        <v>0</v>
      </c>
      <c r="K102" s="50">
        <v>0</v>
      </c>
      <c r="L102" s="50">
        <v>1</v>
      </c>
      <c r="M102" s="55">
        <v>200</v>
      </c>
      <c r="O102" s="50">
        <v>0</v>
      </c>
      <c r="P102" s="48" t="s">
        <v>1066</v>
      </c>
      <c r="Q102" s="48"/>
      <c r="R102" s="48">
        <v>1</v>
      </c>
      <c r="T102" s="2">
        <v>101</v>
      </c>
    </row>
    <row r="103" spans="1:20">
      <c r="A103" s="12" t="str">
        <f t="shared" si="1"/>
        <v>10221</v>
      </c>
      <c r="B103" s="48">
        <f>书!A25</f>
        <v>5022</v>
      </c>
      <c r="C103" s="48">
        <v>1</v>
      </c>
      <c r="D103" s="48">
        <v>21</v>
      </c>
      <c r="E103" s="64" t="str">
        <f t="shared" si="2"/>
        <v>怒气II</v>
      </c>
      <c r="F103" s="64" t="s">
        <v>476</v>
      </c>
      <c r="G103" s="50" t="s">
        <v>760</v>
      </c>
      <c r="H103" s="50">
        <v>0</v>
      </c>
      <c r="I103" s="50">
        <v>0</v>
      </c>
      <c r="J103" s="50">
        <v>0</v>
      </c>
      <c r="K103" s="50">
        <v>0</v>
      </c>
      <c r="L103" s="50">
        <v>1</v>
      </c>
      <c r="M103" s="55">
        <v>200</v>
      </c>
      <c r="O103" s="50">
        <v>0</v>
      </c>
      <c r="P103" s="48" t="s">
        <v>1066</v>
      </c>
      <c r="Q103" s="48"/>
      <c r="R103" s="48">
        <v>1</v>
      </c>
      <c r="T103" s="2">
        <v>102</v>
      </c>
    </row>
    <row r="104" spans="1:20">
      <c r="A104" s="12" t="str">
        <f t="shared" si="1"/>
        <v>10321</v>
      </c>
      <c r="B104" s="48">
        <f>书!A26</f>
        <v>5023</v>
      </c>
      <c r="C104" s="48">
        <v>1</v>
      </c>
      <c r="D104" s="48">
        <v>21</v>
      </c>
      <c r="E104" s="64" t="str">
        <f t="shared" si="2"/>
        <v>怒气III</v>
      </c>
      <c r="F104" s="64" t="s">
        <v>476</v>
      </c>
      <c r="G104" s="50" t="s">
        <v>761</v>
      </c>
      <c r="H104" s="50">
        <v>0</v>
      </c>
      <c r="I104" s="50">
        <v>0</v>
      </c>
      <c r="J104" s="50">
        <v>0</v>
      </c>
      <c r="K104" s="50">
        <v>0</v>
      </c>
      <c r="L104" s="50">
        <v>1</v>
      </c>
      <c r="M104" s="55">
        <v>200</v>
      </c>
      <c r="O104" s="50">
        <v>0</v>
      </c>
      <c r="P104" s="48" t="s">
        <v>1066</v>
      </c>
      <c r="Q104" s="48"/>
      <c r="R104" s="48">
        <v>1</v>
      </c>
      <c r="T104" s="2">
        <v>103</v>
      </c>
    </row>
    <row r="105" spans="1:20">
      <c r="A105" s="12" t="str">
        <f t="shared" si="1"/>
        <v>10421</v>
      </c>
      <c r="B105" s="48">
        <f>书!A27</f>
        <v>5024</v>
      </c>
      <c r="C105" s="48">
        <v>1</v>
      </c>
      <c r="D105" s="48">
        <v>21</v>
      </c>
      <c r="E105" s="64" t="str">
        <f t="shared" si="2"/>
        <v>怒气IV</v>
      </c>
      <c r="F105" s="64" t="s">
        <v>476</v>
      </c>
      <c r="G105" s="50" t="s">
        <v>762</v>
      </c>
      <c r="H105" s="50">
        <v>0</v>
      </c>
      <c r="I105" s="50">
        <v>0</v>
      </c>
      <c r="J105" s="50">
        <v>0</v>
      </c>
      <c r="K105" s="50">
        <v>0</v>
      </c>
      <c r="L105" s="50">
        <v>1</v>
      </c>
      <c r="M105" s="55">
        <v>200</v>
      </c>
      <c r="O105" s="50">
        <v>0</v>
      </c>
      <c r="P105" s="48" t="s">
        <v>1066</v>
      </c>
      <c r="Q105" s="48"/>
      <c r="R105" s="48">
        <v>1</v>
      </c>
      <c r="T105" s="2">
        <v>104</v>
      </c>
    </row>
    <row r="106" spans="1:20">
      <c r="A106" s="12" t="str">
        <f t="shared" si="1"/>
        <v>10521</v>
      </c>
      <c r="B106" s="48">
        <f>书!A28</f>
        <v>5025</v>
      </c>
      <c r="C106" s="48">
        <v>1</v>
      </c>
      <c r="D106" s="48">
        <v>21</v>
      </c>
      <c r="E106" s="64" t="str">
        <f t="shared" si="2"/>
        <v>怒气V</v>
      </c>
      <c r="F106" s="64" t="s">
        <v>476</v>
      </c>
      <c r="G106" s="50" t="s">
        <v>763</v>
      </c>
      <c r="H106" s="50">
        <v>0</v>
      </c>
      <c r="I106" s="50">
        <v>0</v>
      </c>
      <c r="J106" s="50">
        <v>0</v>
      </c>
      <c r="K106" s="50">
        <v>0</v>
      </c>
      <c r="L106" s="50">
        <v>1</v>
      </c>
      <c r="M106" s="55">
        <v>200</v>
      </c>
      <c r="O106" s="50">
        <v>0</v>
      </c>
      <c r="P106" s="48" t="s">
        <v>1066</v>
      </c>
      <c r="Q106" s="48"/>
      <c r="R106" s="48">
        <v>1</v>
      </c>
      <c r="T106" s="2">
        <v>105</v>
      </c>
    </row>
    <row r="107" spans="1:20" s="55" customFormat="1">
      <c r="A107" s="52" t="str">
        <f t="shared" si="1"/>
        <v>10621</v>
      </c>
      <c r="B107" s="53">
        <f>书!A29</f>
        <v>5026</v>
      </c>
      <c r="C107" s="53">
        <v>2</v>
      </c>
      <c r="D107" s="53">
        <v>21</v>
      </c>
      <c r="E107" s="65" t="str">
        <f t="shared" si="2"/>
        <v>毒箭I</v>
      </c>
      <c r="F107" s="65" t="s">
        <v>476</v>
      </c>
      <c r="G107" s="55" t="s">
        <v>764</v>
      </c>
      <c r="H107" s="55">
        <v>0</v>
      </c>
      <c r="I107" s="55">
        <v>0</v>
      </c>
      <c r="J107" s="55">
        <v>0</v>
      </c>
      <c r="K107" s="55">
        <v>0</v>
      </c>
      <c r="L107" s="55">
        <v>1</v>
      </c>
      <c r="M107" s="55">
        <v>200</v>
      </c>
      <c r="O107" s="4">
        <v>0</v>
      </c>
      <c r="P107" s="53" t="s">
        <v>1150</v>
      </c>
      <c r="Q107" s="48"/>
      <c r="R107" s="48">
        <v>1</v>
      </c>
      <c r="T107" s="55">
        <v>106</v>
      </c>
    </row>
    <row r="108" spans="1:20" s="55" customFormat="1">
      <c r="A108" s="52" t="str">
        <f t="shared" si="1"/>
        <v>10721</v>
      </c>
      <c r="B108" s="53">
        <f>书!A30</f>
        <v>5027</v>
      </c>
      <c r="C108" s="53">
        <v>2</v>
      </c>
      <c r="D108" s="53">
        <v>21</v>
      </c>
      <c r="E108" s="65" t="str">
        <f t="shared" si="2"/>
        <v>毒箭II</v>
      </c>
      <c r="F108" s="65" t="s">
        <v>476</v>
      </c>
      <c r="G108" s="55" t="s">
        <v>765</v>
      </c>
      <c r="H108" s="55">
        <v>0</v>
      </c>
      <c r="I108" s="55">
        <v>0</v>
      </c>
      <c r="J108" s="55">
        <v>0</v>
      </c>
      <c r="K108" s="55">
        <v>0</v>
      </c>
      <c r="L108" s="55">
        <v>1</v>
      </c>
      <c r="M108" s="55">
        <v>200</v>
      </c>
      <c r="O108" s="4">
        <v>0</v>
      </c>
      <c r="P108" s="53" t="s">
        <v>1151</v>
      </c>
      <c r="Q108" s="48"/>
      <c r="R108" s="48">
        <v>1</v>
      </c>
      <c r="T108" s="55">
        <v>107</v>
      </c>
    </row>
    <row r="109" spans="1:20" s="55" customFormat="1">
      <c r="A109" s="52" t="str">
        <f t="shared" si="1"/>
        <v>10821</v>
      </c>
      <c r="B109" s="53">
        <f>书!A31</f>
        <v>5028</v>
      </c>
      <c r="C109" s="53">
        <v>2</v>
      </c>
      <c r="D109" s="53">
        <v>21</v>
      </c>
      <c r="E109" s="65" t="str">
        <f t="shared" si="2"/>
        <v>毒箭III</v>
      </c>
      <c r="F109" s="65" t="s">
        <v>476</v>
      </c>
      <c r="G109" s="55" t="s">
        <v>766</v>
      </c>
      <c r="H109" s="55">
        <v>0</v>
      </c>
      <c r="I109" s="55">
        <v>0</v>
      </c>
      <c r="J109" s="55">
        <v>0</v>
      </c>
      <c r="K109" s="55">
        <v>0</v>
      </c>
      <c r="L109" s="55">
        <v>1</v>
      </c>
      <c r="M109" s="55">
        <v>200</v>
      </c>
      <c r="O109" s="4">
        <v>0</v>
      </c>
      <c r="P109" s="53" t="s">
        <v>1066</v>
      </c>
      <c r="Q109" s="48"/>
      <c r="R109" s="48">
        <v>1</v>
      </c>
      <c r="T109" s="55">
        <v>108</v>
      </c>
    </row>
    <row r="110" spans="1:20" s="55" customFormat="1">
      <c r="A110" s="52" t="str">
        <f t="shared" si="1"/>
        <v>10921</v>
      </c>
      <c r="B110" s="53">
        <f>书!A32</f>
        <v>5029</v>
      </c>
      <c r="C110" s="53">
        <v>2</v>
      </c>
      <c r="D110" s="53">
        <v>21</v>
      </c>
      <c r="E110" s="65" t="str">
        <f t="shared" si="2"/>
        <v>毒箭IV</v>
      </c>
      <c r="F110" s="65" t="s">
        <v>476</v>
      </c>
      <c r="G110" s="55" t="s">
        <v>767</v>
      </c>
      <c r="H110" s="55">
        <v>0</v>
      </c>
      <c r="I110" s="55">
        <v>0</v>
      </c>
      <c r="J110" s="55">
        <v>0</v>
      </c>
      <c r="K110" s="55">
        <v>0</v>
      </c>
      <c r="L110" s="55">
        <v>1</v>
      </c>
      <c r="M110" s="55">
        <v>200</v>
      </c>
      <c r="O110" s="4">
        <v>0</v>
      </c>
      <c r="P110" s="53" t="s">
        <v>1066</v>
      </c>
      <c r="Q110" s="48"/>
      <c r="R110" s="48">
        <v>1</v>
      </c>
      <c r="T110" s="55">
        <v>109</v>
      </c>
    </row>
    <row r="111" spans="1:20" s="55" customFormat="1">
      <c r="A111" s="52" t="str">
        <f t="shared" si="1"/>
        <v>11021</v>
      </c>
      <c r="B111" s="53">
        <f>书!A33</f>
        <v>5030</v>
      </c>
      <c r="C111" s="53">
        <v>2</v>
      </c>
      <c r="D111" s="53">
        <v>21</v>
      </c>
      <c r="E111" s="65" t="str">
        <f t="shared" si="2"/>
        <v>毒箭V</v>
      </c>
      <c r="F111" s="65" t="s">
        <v>476</v>
      </c>
      <c r="G111" s="55" t="s">
        <v>768</v>
      </c>
      <c r="H111" s="55">
        <v>0</v>
      </c>
      <c r="I111" s="55">
        <v>0</v>
      </c>
      <c r="J111" s="55">
        <v>0</v>
      </c>
      <c r="K111" s="55">
        <v>0</v>
      </c>
      <c r="L111" s="55">
        <v>1</v>
      </c>
      <c r="M111" s="55">
        <v>200</v>
      </c>
      <c r="O111" s="4">
        <v>0</v>
      </c>
      <c r="P111" s="53" t="s">
        <v>1152</v>
      </c>
      <c r="Q111" s="48"/>
      <c r="R111" s="48">
        <v>1</v>
      </c>
      <c r="T111" s="55">
        <v>110</v>
      </c>
    </row>
    <row r="112" spans="1:20">
      <c r="A112" s="12" t="str">
        <f t="shared" si="1"/>
        <v>11121</v>
      </c>
      <c r="B112" s="48">
        <f>书!A34</f>
        <v>5031</v>
      </c>
      <c r="C112" s="48">
        <v>2</v>
      </c>
      <c r="D112" s="48">
        <v>21</v>
      </c>
      <c r="E112" s="64" t="str">
        <f t="shared" si="2"/>
        <v>散射I</v>
      </c>
      <c r="F112" s="64" t="s">
        <v>476</v>
      </c>
      <c r="G112" s="50" t="s">
        <v>769</v>
      </c>
      <c r="H112" s="50">
        <v>0</v>
      </c>
      <c r="I112" s="50">
        <v>0</v>
      </c>
      <c r="J112" s="50">
        <v>0</v>
      </c>
      <c r="K112" s="50">
        <v>0</v>
      </c>
      <c r="L112" s="50">
        <v>1</v>
      </c>
      <c r="M112" s="55">
        <v>200</v>
      </c>
      <c r="O112" s="50">
        <v>0</v>
      </c>
      <c r="P112" s="48" t="s">
        <v>1066</v>
      </c>
      <c r="Q112" s="48"/>
      <c r="R112" s="48">
        <v>1</v>
      </c>
      <c r="T112" s="2">
        <v>111</v>
      </c>
    </row>
    <row r="113" spans="1:20">
      <c r="A113" s="12" t="str">
        <f t="shared" si="1"/>
        <v>11221</v>
      </c>
      <c r="B113" s="48">
        <f>书!A35</f>
        <v>5032</v>
      </c>
      <c r="C113" s="48">
        <v>2</v>
      </c>
      <c r="D113" s="48">
        <v>21</v>
      </c>
      <c r="E113" s="64" t="str">
        <f t="shared" si="2"/>
        <v>散射II</v>
      </c>
      <c r="F113" s="64" t="s">
        <v>476</v>
      </c>
      <c r="G113" s="50" t="s">
        <v>770</v>
      </c>
      <c r="H113" s="50">
        <v>0</v>
      </c>
      <c r="I113" s="50">
        <v>0</v>
      </c>
      <c r="J113" s="50">
        <v>0</v>
      </c>
      <c r="K113" s="50">
        <v>0</v>
      </c>
      <c r="L113" s="50">
        <v>1</v>
      </c>
      <c r="M113" s="55">
        <v>200</v>
      </c>
      <c r="O113" s="50">
        <v>0</v>
      </c>
      <c r="P113" s="48" t="s">
        <v>1066</v>
      </c>
      <c r="Q113" s="48"/>
      <c r="R113" s="48">
        <v>1</v>
      </c>
      <c r="T113" s="2">
        <v>112</v>
      </c>
    </row>
    <row r="114" spans="1:20">
      <c r="A114" s="12" t="str">
        <f t="shared" si="1"/>
        <v>11321</v>
      </c>
      <c r="B114" s="48">
        <f>书!A36</f>
        <v>5033</v>
      </c>
      <c r="C114" s="48">
        <v>2</v>
      </c>
      <c r="D114" s="48">
        <v>21</v>
      </c>
      <c r="E114" s="64" t="str">
        <f t="shared" si="2"/>
        <v>散射III</v>
      </c>
      <c r="F114" s="64" t="s">
        <v>476</v>
      </c>
      <c r="G114" s="50" t="s">
        <v>771</v>
      </c>
      <c r="H114" s="50">
        <v>0</v>
      </c>
      <c r="I114" s="50">
        <v>0</v>
      </c>
      <c r="J114" s="50">
        <v>0</v>
      </c>
      <c r="K114" s="50">
        <v>0</v>
      </c>
      <c r="L114" s="50">
        <v>1</v>
      </c>
      <c r="M114" s="55">
        <v>200</v>
      </c>
      <c r="O114" s="50">
        <v>0</v>
      </c>
      <c r="P114" s="48" t="s">
        <v>1066</v>
      </c>
      <c r="Q114" s="48"/>
      <c r="R114" s="48">
        <v>1</v>
      </c>
      <c r="T114" s="2">
        <v>113</v>
      </c>
    </row>
    <row r="115" spans="1:20">
      <c r="A115" s="12" t="str">
        <f t="shared" si="1"/>
        <v>11421</v>
      </c>
      <c r="B115" s="48">
        <f>书!A37</f>
        <v>5034</v>
      </c>
      <c r="C115" s="48">
        <v>2</v>
      </c>
      <c r="D115" s="48">
        <v>21</v>
      </c>
      <c r="E115" s="64" t="str">
        <f t="shared" si="2"/>
        <v>散射IV</v>
      </c>
      <c r="F115" s="64" t="s">
        <v>476</v>
      </c>
      <c r="G115" s="50" t="s">
        <v>772</v>
      </c>
      <c r="H115" s="50">
        <v>0</v>
      </c>
      <c r="I115" s="50">
        <v>0</v>
      </c>
      <c r="J115" s="50">
        <v>0</v>
      </c>
      <c r="K115" s="50">
        <v>0</v>
      </c>
      <c r="L115" s="50">
        <v>1</v>
      </c>
      <c r="M115" s="55">
        <v>200</v>
      </c>
      <c r="O115" s="50">
        <v>0</v>
      </c>
      <c r="P115" s="48" t="s">
        <v>1066</v>
      </c>
      <c r="Q115" s="48"/>
      <c r="R115" s="48">
        <v>1</v>
      </c>
      <c r="T115" s="2">
        <v>114</v>
      </c>
    </row>
    <row r="116" spans="1:20">
      <c r="A116" s="12" t="str">
        <f t="shared" si="1"/>
        <v>11521</v>
      </c>
      <c r="B116" s="48">
        <f>书!A38</f>
        <v>5035</v>
      </c>
      <c r="C116" s="48">
        <v>2</v>
      </c>
      <c r="D116" s="48">
        <v>21</v>
      </c>
      <c r="E116" s="64" t="str">
        <f t="shared" si="2"/>
        <v>散射V</v>
      </c>
      <c r="F116" s="64" t="s">
        <v>476</v>
      </c>
      <c r="G116" s="50" t="s">
        <v>773</v>
      </c>
      <c r="H116" s="50">
        <v>0</v>
      </c>
      <c r="I116" s="50">
        <v>0</v>
      </c>
      <c r="J116" s="50">
        <v>0</v>
      </c>
      <c r="K116" s="50">
        <v>0</v>
      </c>
      <c r="L116" s="50">
        <v>1</v>
      </c>
      <c r="M116" s="55">
        <v>200</v>
      </c>
      <c r="O116" s="50">
        <v>0</v>
      </c>
      <c r="P116" s="48" t="s">
        <v>1066</v>
      </c>
      <c r="Q116" s="48"/>
      <c r="R116" s="48">
        <v>1</v>
      </c>
      <c r="T116" s="2">
        <v>115</v>
      </c>
    </row>
    <row r="117" spans="1:20" s="55" customFormat="1">
      <c r="A117" s="52" t="str">
        <f t="shared" si="1"/>
        <v>11621</v>
      </c>
      <c r="B117" s="53">
        <f>书!A39</f>
        <v>5036</v>
      </c>
      <c r="C117" s="53">
        <v>2</v>
      </c>
      <c r="D117" s="53">
        <v>21</v>
      </c>
      <c r="E117" s="65" t="str">
        <f t="shared" si="2"/>
        <v>迅驰I</v>
      </c>
      <c r="F117" s="65" t="s">
        <v>476</v>
      </c>
      <c r="G117" s="55" t="s">
        <v>774</v>
      </c>
      <c r="H117" s="55">
        <v>0</v>
      </c>
      <c r="I117" s="55">
        <v>0</v>
      </c>
      <c r="J117" s="55">
        <v>0</v>
      </c>
      <c r="K117" s="55">
        <v>0</v>
      </c>
      <c r="L117" s="55">
        <v>1</v>
      </c>
      <c r="M117" s="55">
        <v>200</v>
      </c>
      <c r="O117" s="4">
        <v>0</v>
      </c>
      <c r="P117" s="53" t="s">
        <v>1150</v>
      </c>
      <c r="Q117" s="48"/>
      <c r="R117" s="48">
        <v>1</v>
      </c>
      <c r="T117" s="55">
        <v>116</v>
      </c>
    </row>
    <row r="118" spans="1:20" s="55" customFormat="1">
      <c r="A118" s="52" t="str">
        <f t="shared" si="1"/>
        <v>11721</v>
      </c>
      <c r="B118" s="53">
        <f>书!A40</f>
        <v>5037</v>
      </c>
      <c r="C118" s="53">
        <v>2</v>
      </c>
      <c r="D118" s="53">
        <v>21</v>
      </c>
      <c r="E118" s="65" t="str">
        <f t="shared" si="2"/>
        <v>迅驰II</v>
      </c>
      <c r="F118" s="65" t="s">
        <v>476</v>
      </c>
      <c r="G118" s="55" t="s">
        <v>775</v>
      </c>
      <c r="H118" s="55">
        <v>0</v>
      </c>
      <c r="I118" s="55">
        <v>0</v>
      </c>
      <c r="J118" s="55">
        <v>0</v>
      </c>
      <c r="K118" s="55">
        <v>0</v>
      </c>
      <c r="L118" s="55">
        <v>1</v>
      </c>
      <c r="M118" s="55">
        <v>200</v>
      </c>
      <c r="O118" s="4">
        <v>0</v>
      </c>
      <c r="P118" s="53" t="s">
        <v>1151</v>
      </c>
      <c r="Q118" s="48"/>
      <c r="R118" s="48">
        <v>1</v>
      </c>
      <c r="T118" s="55">
        <v>117</v>
      </c>
    </row>
    <row r="119" spans="1:20" s="55" customFormat="1">
      <c r="A119" s="52" t="str">
        <f t="shared" si="1"/>
        <v>11821</v>
      </c>
      <c r="B119" s="53">
        <f>书!A41</f>
        <v>5038</v>
      </c>
      <c r="C119" s="53">
        <v>2</v>
      </c>
      <c r="D119" s="53">
        <v>21</v>
      </c>
      <c r="E119" s="65" t="str">
        <f t="shared" si="2"/>
        <v>迅驰III</v>
      </c>
      <c r="F119" s="65" t="s">
        <v>476</v>
      </c>
      <c r="G119" s="55" t="s">
        <v>776</v>
      </c>
      <c r="H119" s="55">
        <v>0</v>
      </c>
      <c r="I119" s="55">
        <v>0</v>
      </c>
      <c r="J119" s="55">
        <v>0</v>
      </c>
      <c r="K119" s="55">
        <v>0</v>
      </c>
      <c r="L119" s="55">
        <v>1</v>
      </c>
      <c r="M119" s="55">
        <v>200</v>
      </c>
      <c r="O119" s="4">
        <v>0</v>
      </c>
      <c r="P119" s="53" t="s">
        <v>1066</v>
      </c>
      <c r="Q119" s="48"/>
      <c r="R119" s="48">
        <v>1</v>
      </c>
      <c r="T119" s="55">
        <v>118</v>
      </c>
    </row>
    <row r="120" spans="1:20" s="55" customFormat="1">
      <c r="A120" s="52" t="str">
        <f t="shared" si="1"/>
        <v>11921</v>
      </c>
      <c r="B120" s="53">
        <f>书!A42</f>
        <v>5039</v>
      </c>
      <c r="C120" s="53">
        <v>2</v>
      </c>
      <c r="D120" s="53">
        <v>21</v>
      </c>
      <c r="E120" s="65" t="str">
        <f t="shared" si="2"/>
        <v>迅驰IV</v>
      </c>
      <c r="F120" s="65" t="s">
        <v>476</v>
      </c>
      <c r="G120" s="55" t="s">
        <v>777</v>
      </c>
      <c r="H120" s="55">
        <v>0</v>
      </c>
      <c r="I120" s="55">
        <v>0</v>
      </c>
      <c r="J120" s="55">
        <v>0</v>
      </c>
      <c r="K120" s="55">
        <v>0</v>
      </c>
      <c r="L120" s="55">
        <v>1</v>
      </c>
      <c r="M120" s="55">
        <v>200</v>
      </c>
      <c r="O120" s="4">
        <v>0</v>
      </c>
      <c r="P120" s="53" t="s">
        <v>1066</v>
      </c>
      <c r="Q120" s="48"/>
      <c r="R120" s="48">
        <v>1</v>
      </c>
      <c r="T120" s="55">
        <v>119</v>
      </c>
    </row>
    <row r="121" spans="1:20" s="55" customFormat="1">
      <c r="A121" s="52" t="str">
        <f t="shared" si="1"/>
        <v>12021</v>
      </c>
      <c r="B121" s="53">
        <f>书!A43</f>
        <v>5040</v>
      </c>
      <c r="C121" s="53">
        <v>2</v>
      </c>
      <c r="D121" s="53">
        <v>21</v>
      </c>
      <c r="E121" s="65" t="str">
        <f t="shared" si="2"/>
        <v>迅驰V</v>
      </c>
      <c r="F121" s="65" t="s">
        <v>476</v>
      </c>
      <c r="G121" s="55" t="s">
        <v>778</v>
      </c>
      <c r="H121" s="55">
        <v>0</v>
      </c>
      <c r="I121" s="55">
        <v>0</v>
      </c>
      <c r="J121" s="55">
        <v>0</v>
      </c>
      <c r="K121" s="55">
        <v>0</v>
      </c>
      <c r="L121" s="55">
        <v>1</v>
      </c>
      <c r="M121" s="55">
        <v>200</v>
      </c>
      <c r="O121" s="4">
        <v>0</v>
      </c>
      <c r="P121" s="53" t="s">
        <v>1152</v>
      </c>
      <c r="Q121" s="48"/>
      <c r="R121" s="48">
        <v>1</v>
      </c>
      <c r="T121" s="55">
        <v>120</v>
      </c>
    </row>
    <row r="122" spans="1:20">
      <c r="A122" s="12" t="str">
        <f t="shared" si="1"/>
        <v>12121</v>
      </c>
      <c r="B122" s="48">
        <f>书!A44</f>
        <v>5041</v>
      </c>
      <c r="C122" s="48">
        <v>2</v>
      </c>
      <c r="D122" s="48">
        <v>21</v>
      </c>
      <c r="E122" s="64" t="str">
        <f t="shared" si="2"/>
        <v>贯通射I</v>
      </c>
      <c r="F122" s="64" t="s">
        <v>476</v>
      </c>
      <c r="G122" s="50" t="s">
        <v>779</v>
      </c>
      <c r="H122" s="50">
        <v>0</v>
      </c>
      <c r="I122" s="50">
        <v>0</v>
      </c>
      <c r="J122" s="50">
        <v>0</v>
      </c>
      <c r="K122" s="50">
        <v>0</v>
      </c>
      <c r="L122" s="50">
        <v>1</v>
      </c>
      <c r="M122" s="55">
        <v>200</v>
      </c>
      <c r="O122" s="50">
        <v>0</v>
      </c>
      <c r="P122" s="48" t="s">
        <v>1066</v>
      </c>
      <c r="Q122" s="48"/>
      <c r="R122" s="48">
        <v>1</v>
      </c>
      <c r="T122" s="2">
        <v>121</v>
      </c>
    </row>
    <row r="123" spans="1:20">
      <c r="A123" s="12" t="str">
        <f t="shared" si="1"/>
        <v>12221</v>
      </c>
      <c r="B123" s="48">
        <f>书!A45</f>
        <v>5042</v>
      </c>
      <c r="C123" s="48">
        <v>2</v>
      </c>
      <c r="D123" s="48">
        <v>21</v>
      </c>
      <c r="E123" s="64" t="str">
        <f t="shared" si="2"/>
        <v>贯通射II</v>
      </c>
      <c r="F123" s="64" t="s">
        <v>476</v>
      </c>
      <c r="G123" s="50" t="s">
        <v>780</v>
      </c>
      <c r="H123" s="50">
        <v>0</v>
      </c>
      <c r="I123" s="50">
        <v>0</v>
      </c>
      <c r="J123" s="50">
        <v>0</v>
      </c>
      <c r="K123" s="50">
        <v>0</v>
      </c>
      <c r="L123" s="50">
        <v>1</v>
      </c>
      <c r="M123" s="55">
        <v>200</v>
      </c>
      <c r="O123" s="50">
        <v>0</v>
      </c>
      <c r="P123" s="48" t="s">
        <v>1066</v>
      </c>
      <c r="Q123" s="48"/>
      <c r="R123" s="48">
        <v>1</v>
      </c>
      <c r="T123" s="2">
        <v>122</v>
      </c>
    </row>
    <row r="124" spans="1:20">
      <c r="A124" s="12" t="str">
        <f t="shared" si="1"/>
        <v>12321</v>
      </c>
      <c r="B124" s="48">
        <f>书!A46</f>
        <v>5043</v>
      </c>
      <c r="C124" s="48">
        <v>2</v>
      </c>
      <c r="D124" s="48">
        <v>21</v>
      </c>
      <c r="E124" s="64" t="str">
        <f t="shared" si="2"/>
        <v>贯通射III</v>
      </c>
      <c r="F124" s="64" t="s">
        <v>476</v>
      </c>
      <c r="G124" s="50" t="s">
        <v>781</v>
      </c>
      <c r="H124" s="50">
        <v>0</v>
      </c>
      <c r="I124" s="50">
        <v>0</v>
      </c>
      <c r="J124" s="50">
        <v>0</v>
      </c>
      <c r="K124" s="50">
        <v>0</v>
      </c>
      <c r="L124" s="50">
        <v>1</v>
      </c>
      <c r="M124" s="55">
        <v>200</v>
      </c>
      <c r="O124" s="50">
        <v>0</v>
      </c>
      <c r="P124" s="48" t="s">
        <v>1066</v>
      </c>
      <c r="Q124" s="48"/>
      <c r="R124" s="48">
        <v>1</v>
      </c>
      <c r="T124" s="2">
        <v>123</v>
      </c>
    </row>
    <row r="125" spans="1:20">
      <c r="A125" s="12" t="str">
        <f t="shared" si="1"/>
        <v>12421</v>
      </c>
      <c r="B125" s="48">
        <f>书!A47</f>
        <v>5044</v>
      </c>
      <c r="C125" s="48">
        <v>2</v>
      </c>
      <c r="D125" s="48">
        <v>21</v>
      </c>
      <c r="E125" s="64" t="str">
        <f t="shared" si="2"/>
        <v>贯通射IV</v>
      </c>
      <c r="F125" s="64" t="s">
        <v>476</v>
      </c>
      <c r="G125" s="50" t="s">
        <v>782</v>
      </c>
      <c r="H125" s="50">
        <v>0</v>
      </c>
      <c r="I125" s="50">
        <v>0</v>
      </c>
      <c r="J125" s="50">
        <v>0</v>
      </c>
      <c r="K125" s="50">
        <v>0</v>
      </c>
      <c r="L125" s="50">
        <v>1</v>
      </c>
      <c r="M125" s="55">
        <v>200</v>
      </c>
      <c r="O125" s="50">
        <v>0</v>
      </c>
      <c r="P125" s="48" t="s">
        <v>1066</v>
      </c>
      <c r="Q125" s="48"/>
      <c r="R125" s="48">
        <v>1</v>
      </c>
      <c r="T125" s="2">
        <v>124</v>
      </c>
    </row>
    <row r="126" spans="1:20">
      <c r="A126" s="12" t="str">
        <f t="shared" si="1"/>
        <v>12521</v>
      </c>
      <c r="B126" s="48">
        <f>书!A48</f>
        <v>5045</v>
      </c>
      <c r="C126" s="48">
        <v>2</v>
      </c>
      <c r="D126" s="48">
        <v>21</v>
      </c>
      <c r="E126" s="64" t="str">
        <f t="shared" si="2"/>
        <v>贯通射V</v>
      </c>
      <c r="F126" s="64" t="s">
        <v>476</v>
      </c>
      <c r="G126" s="50" t="s">
        <v>783</v>
      </c>
      <c r="H126" s="50">
        <v>0</v>
      </c>
      <c r="I126" s="50">
        <v>0</v>
      </c>
      <c r="J126" s="50">
        <v>0</v>
      </c>
      <c r="K126" s="50">
        <v>0</v>
      </c>
      <c r="L126" s="50">
        <v>1</v>
      </c>
      <c r="M126" s="55">
        <v>200</v>
      </c>
      <c r="O126" s="50">
        <v>0</v>
      </c>
      <c r="P126" s="48" t="s">
        <v>1066</v>
      </c>
      <c r="Q126" s="48"/>
      <c r="R126" s="48">
        <v>1</v>
      </c>
      <c r="T126" s="2">
        <v>125</v>
      </c>
    </row>
    <row r="127" spans="1:20" s="55" customFormat="1">
      <c r="A127" s="52" t="str">
        <f t="shared" si="1"/>
        <v>12621</v>
      </c>
      <c r="B127" s="53">
        <f>书!A49</f>
        <v>5046</v>
      </c>
      <c r="C127" s="53">
        <v>2</v>
      </c>
      <c r="D127" s="53">
        <v>21</v>
      </c>
      <c r="E127" s="65" t="str">
        <f t="shared" si="2"/>
        <v>乱射I</v>
      </c>
      <c r="F127" s="65" t="s">
        <v>476</v>
      </c>
      <c r="G127" s="55" t="s">
        <v>784</v>
      </c>
      <c r="H127" s="55">
        <v>0</v>
      </c>
      <c r="I127" s="55">
        <v>0</v>
      </c>
      <c r="J127" s="55">
        <v>0</v>
      </c>
      <c r="K127" s="55">
        <v>0</v>
      </c>
      <c r="L127" s="55">
        <v>1</v>
      </c>
      <c r="M127" s="55">
        <v>200</v>
      </c>
      <c r="O127" s="4">
        <v>0</v>
      </c>
      <c r="P127" s="53" t="s">
        <v>1150</v>
      </c>
      <c r="Q127" s="48"/>
      <c r="R127" s="48">
        <v>1</v>
      </c>
      <c r="T127" s="55">
        <v>126</v>
      </c>
    </row>
    <row r="128" spans="1:20" s="55" customFormat="1">
      <c r="A128" s="52" t="str">
        <f t="shared" si="1"/>
        <v>12721</v>
      </c>
      <c r="B128" s="53">
        <f>书!A50</f>
        <v>5047</v>
      </c>
      <c r="C128" s="53">
        <v>2</v>
      </c>
      <c r="D128" s="53">
        <v>21</v>
      </c>
      <c r="E128" s="65" t="str">
        <f t="shared" si="2"/>
        <v>乱射II</v>
      </c>
      <c r="F128" s="65" t="s">
        <v>476</v>
      </c>
      <c r="G128" s="55" t="s">
        <v>785</v>
      </c>
      <c r="H128" s="55">
        <v>0</v>
      </c>
      <c r="I128" s="55">
        <v>0</v>
      </c>
      <c r="J128" s="55">
        <v>0</v>
      </c>
      <c r="K128" s="55">
        <v>0</v>
      </c>
      <c r="L128" s="55">
        <v>1</v>
      </c>
      <c r="M128" s="55">
        <v>200</v>
      </c>
      <c r="O128" s="4">
        <v>0</v>
      </c>
      <c r="P128" s="53" t="s">
        <v>1151</v>
      </c>
      <c r="Q128" s="48"/>
      <c r="R128" s="48">
        <v>1</v>
      </c>
      <c r="T128" s="55">
        <v>127</v>
      </c>
    </row>
    <row r="129" spans="1:20" s="55" customFormat="1">
      <c r="A129" s="52" t="str">
        <f t="shared" si="1"/>
        <v>12821</v>
      </c>
      <c r="B129" s="53">
        <f>书!A51</f>
        <v>5048</v>
      </c>
      <c r="C129" s="53">
        <v>2</v>
      </c>
      <c r="D129" s="53">
        <v>21</v>
      </c>
      <c r="E129" s="65" t="str">
        <f t="shared" si="2"/>
        <v>乱射III</v>
      </c>
      <c r="F129" s="65" t="s">
        <v>476</v>
      </c>
      <c r="G129" s="55" t="s">
        <v>786</v>
      </c>
      <c r="H129" s="55">
        <v>0</v>
      </c>
      <c r="I129" s="55">
        <v>0</v>
      </c>
      <c r="J129" s="55">
        <v>0</v>
      </c>
      <c r="K129" s="55">
        <v>0</v>
      </c>
      <c r="L129" s="55">
        <v>1</v>
      </c>
      <c r="M129" s="55">
        <v>200</v>
      </c>
      <c r="O129" s="4">
        <v>0</v>
      </c>
      <c r="P129" s="53" t="s">
        <v>1066</v>
      </c>
      <c r="Q129" s="48"/>
      <c r="R129" s="48">
        <v>1</v>
      </c>
      <c r="T129" s="55">
        <v>128</v>
      </c>
    </row>
    <row r="130" spans="1:20" s="55" customFormat="1">
      <c r="A130" s="52" t="str">
        <f t="shared" ref="A130:A193" si="3">CONCATENATE(T:T,D:D)</f>
        <v>12921</v>
      </c>
      <c r="B130" s="53">
        <f>书!A52</f>
        <v>5049</v>
      </c>
      <c r="C130" s="53">
        <v>2</v>
      </c>
      <c r="D130" s="53">
        <v>21</v>
      </c>
      <c r="E130" s="65" t="str">
        <f t="shared" si="2"/>
        <v>乱射IV</v>
      </c>
      <c r="F130" s="65" t="s">
        <v>476</v>
      </c>
      <c r="G130" s="55" t="s">
        <v>787</v>
      </c>
      <c r="H130" s="55">
        <v>0</v>
      </c>
      <c r="I130" s="55">
        <v>0</v>
      </c>
      <c r="J130" s="55">
        <v>0</v>
      </c>
      <c r="K130" s="55">
        <v>0</v>
      </c>
      <c r="L130" s="55">
        <v>1</v>
      </c>
      <c r="M130" s="55">
        <v>200</v>
      </c>
      <c r="O130" s="4">
        <v>0</v>
      </c>
      <c r="P130" s="53" t="s">
        <v>1066</v>
      </c>
      <c r="Q130" s="48"/>
      <c r="R130" s="48">
        <v>1</v>
      </c>
      <c r="T130" s="55">
        <v>129</v>
      </c>
    </row>
    <row r="131" spans="1:20" s="55" customFormat="1">
      <c r="A131" s="52" t="str">
        <f t="shared" si="3"/>
        <v>13021</v>
      </c>
      <c r="B131" s="53">
        <f>书!A53</f>
        <v>5050</v>
      </c>
      <c r="C131" s="53">
        <v>2</v>
      </c>
      <c r="D131" s="53">
        <v>21</v>
      </c>
      <c r="E131" s="65" t="str">
        <f t="shared" si="2"/>
        <v>乱射V</v>
      </c>
      <c r="F131" s="65" t="s">
        <v>476</v>
      </c>
      <c r="G131" s="55" t="s">
        <v>788</v>
      </c>
      <c r="H131" s="55">
        <v>0</v>
      </c>
      <c r="I131" s="55">
        <v>0</v>
      </c>
      <c r="J131" s="55">
        <v>0</v>
      </c>
      <c r="K131" s="55">
        <v>0</v>
      </c>
      <c r="L131" s="55">
        <v>1</v>
      </c>
      <c r="M131" s="55">
        <v>200</v>
      </c>
      <c r="O131" s="4">
        <v>0</v>
      </c>
      <c r="P131" s="53" t="s">
        <v>1152</v>
      </c>
      <c r="Q131" s="48"/>
      <c r="R131" s="48">
        <v>1</v>
      </c>
      <c r="T131" s="55">
        <v>130</v>
      </c>
    </row>
    <row r="132" spans="1:20">
      <c r="A132" s="12" t="str">
        <f t="shared" si="3"/>
        <v>13121</v>
      </c>
      <c r="B132" s="48">
        <f>书!A54</f>
        <v>5051</v>
      </c>
      <c r="C132" s="48">
        <v>3</v>
      </c>
      <c r="D132" s="48">
        <v>21</v>
      </c>
      <c r="E132" s="64" t="str">
        <f t="shared" si="2"/>
        <v>火球术I</v>
      </c>
      <c r="F132" s="64" t="s">
        <v>476</v>
      </c>
      <c r="G132" s="50" t="s">
        <v>789</v>
      </c>
      <c r="H132" s="50">
        <v>0</v>
      </c>
      <c r="I132" s="50">
        <v>0</v>
      </c>
      <c r="J132" s="50">
        <v>0</v>
      </c>
      <c r="K132" s="50">
        <v>0</v>
      </c>
      <c r="L132" s="50">
        <v>1</v>
      </c>
      <c r="M132" s="55">
        <v>200</v>
      </c>
      <c r="O132" s="50">
        <v>0</v>
      </c>
      <c r="P132" s="48">
        <v>2</v>
      </c>
      <c r="Q132" s="48"/>
      <c r="R132" s="48">
        <v>1</v>
      </c>
      <c r="T132" s="2">
        <v>131</v>
      </c>
    </row>
    <row r="133" spans="1:20">
      <c r="A133" s="12" t="str">
        <f t="shared" si="3"/>
        <v>13221</v>
      </c>
      <c r="B133" s="48">
        <f>书!A55</f>
        <v>5052</v>
      </c>
      <c r="C133" s="48">
        <v>3</v>
      </c>
      <c r="D133" s="48">
        <v>21</v>
      </c>
      <c r="E133" s="64" t="str">
        <f t="shared" si="2"/>
        <v>火球术II</v>
      </c>
      <c r="F133" s="64" t="s">
        <v>476</v>
      </c>
      <c r="G133" s="50" t="s">
        <v>790</v>
      </c>
      <c r="H133" s="50">
        <v>0</v>
      </c>
      <c r="I133" s="50">
        <v>0</v>
      </c>
      <c r="J133" s="50">
        <v>0</v>
      </c>
      <c r="K133" s="50">
        <v>0</v>
      </c>
      <c r="L133" s="50">
        <v>1</v>
      </c>
      <c r="M133" s="55">
        <v>200</v>
      </c>
      <c r="O133" s="50">
        <v>0</v>
      </c>
      <c r="P133" s="48">
        <v>2</v>
      </c>
      <c r="Q133" s="48"/>
      <c r="R133" s="48">
        <v>1</v>
      </c>
      <c r="T133" s="2">
        <v>132</v>
      </c>
    </row>
    <row r="134" spans="1:20">
      <c r="A134" s="12" t="str">
        <f t="shared" si="3"/>
        <v>13321</v>
      </c>
      <c r="B134" s="48">
        <f>书!A56</f>
        <v>5053</v>
      </c>
      <c r="C134" s="48">
        <v>3</v>
      </c>
      <c r="D134" s="48">
        <v>21</v>
      </c>
      <c r="E134" s="64" t="str">
        <f t="shared" si="2"/>
        <v>火球术III</v>
      </c>
      <c r="F134" s="64" t="s">
        <v>476</v>
      </c>
      <c r="G134" s="50" t="s">
        <v>791</v>
      </c>
      <c r="H134" s="50">
        <v>0</v>
      </c>
      <c r="I134" s="50">
        <v>0</v>
      </c>
      <c r="J134" s="50">
        <v>0</v>
      </c>
      <c r="K134" s="50">
        <v>0</v>
      </c>
      <c r="L134" s="50">
        <v>1</v>
      </c>
      <c r="M134" s="55">
        <v>200</v>
      </c>
      <c r="O134" s="50">
        <v>0</v>
      </c>
      <c r="P134" s="48">
        <v>2</v>
      </c>
      <c r="Q134" s="48"/>
      <c r="R134" s="48">
        <v>1</v>
      </c>
      <c r="T134" s="2">
        <v>133</v>
      </c>
    </row>
    <row r="135" spans="1:20">
      <c r="A135" s="12" t="str">
        <f t="shared" si="3"/>
        <v>13421</v>
      </c>
      <c r="B135" s="48">
        <f>书!A57</f>
        <v>5054</v>
      </c>
      <c r="C135" s="48">
        <v>3</v>
      </c>
      <c r="D135" s="48">
        <v>21</v>
      </c>
      <c r="E135" s="64" t="str">
        <f t="shared" si="2"/>
        <v>火球术IV</v>
      </c>
      <c r="F135" s="64" t="s">
        <v>476</v>
      </c>
      <c r="G135" s="50" t="s">
        <v>792</v>
      </c>
      <c r="H135" s="50">
        <v>0</v>
      </c>
      <c r="I135" s="50">
        <v>0</v>
      </c>
      <c r="J135" s="50">
        <v>0</v>
      </c>
      <c r="K135" s="50">
        <v>0</v>
      </c>
      <c r="L135" s="50">
        <v>1</v>
      </c>
      <c r="M135" s="55">
        <v>200</v>
      </c>
      <c r="O135" s="50">
        <v>0</v>
      </c>
      <c r="P135" s="48">
        <v>2</v>
      </c>
      <c r="Q135" s="48"/>
      <c r="R135" s="48">
        <v>1</v>
      </c>
      <c r="T135" s="2">
        <v>134</v>
      </c>
    </row>
    <row r="136" spans="1:20">
      <c r="A136" s="12" t="str">
        <f t="shared" si="3"/>
        <v>13521</v>
      </c>
      <c r="B136" s="48">
        <f>书!A58</f>
        <v>5055</v>
      </c>
      <c r="C136" s="48">
        <v>3</v>
      </c>
      <c r="D136" s="48">
        <v>21</v>
      </c>
      <c r="E136" s="64" t="str">
        <f t="shared" si="2"/>
        <v>火球术V</v>
      </c>
      <c r="F136" s="64" t="s">
        <v>476</v>
      </c>
      <c r="G136" s="50" t="s">
        <v>793</v>
      </c>
      <c r="H136" s="50">
        <v>0</v>
      </c>
      <c r="I136" s="50">
        <v>0</v>
      </c>
      <c r="J136" s="50">
        <v>0</v>
      </c>
      <c r="K136" s="50">
        <v>0</v>
      </c>
      <c r="L136" s="50">
        <v>1</v>
      </c>
      <c r="M136" s="55">
        <v>200</v>
      </c>
      <c r="O136" s="50">
        <v>0</v>
      </c>
      <c r="P136" s="48">
        <v>2</v>
      </c>
      <c r="Q136" s="48"/>
      <c r="R136" s="48">
        <v>1</v>
      </c>
      <c r="T136" s="2">
        <v>135</v>
      </c>
    </row>
    <row r="137" spans="1:20" s="55" customFormat="1">
      <c r="A137" s="52" t="str">
        <f t="shared" si="3"/>
        <v>13621</v>
      </c>
      <c r="B137" s="53">
        <f>书!A59</f>
        <v>5056</v>
      </c>
      <c r="C137" s="53">
        <v>3</v>
      </c>
      <c r="D137" s="53">
        <v>21</v>
      </c>
      <c r="E137" s="65" t="str">
        <f t="shared" si="2"/>
        <v>陨石术I</v>
      </c>
      <c r="F137" s="65" t="s">
        <v>476</v>
      </c>
      <c r="G137" s="55" t="s">
        <v>794</v>
      </c>
      <c r="H137" s="55">
        <v>0</v>
      </c>
      <c r="I137" s="55">
        <v>0</v>
      </c>
      <c r="J137" s="55">
        <v>0</v>
      </c>
      <c r="K137" s="55">
        <v>0</v>
      </c>
      <c r="L137" s="55">
        <v>1</v>
      </c>
      <c r="M137" s="55">
        <v>200</v>
      </c>
      <c r="O137" s="4">
        <v>0</v>
      </c>
      <c r="P137" s="53" t="s">
        <v>1150</v>
      </c>
      <c r="Q137" s="48"/>
      <c r="R137" s="48">
        <v>1</v>
      </c>
      <c r="T137" s="55">
        <v>136</v>
      </c>
    </row>
    <row r="138" spans="1:20" s="55" customFormat="1">
      <c r="A138" s="52" t="str">
        <f t="shared" si="3"/>
        <v>13721</v>
      </c>
      <c r="B138" s="53">
        <f>书!A60</f>
        <v>5057</v>
      </c>
      <c r="C138" s="53">
        <v>3</v>
      </c>
      <c r="D138" s="53">
        <v>21</v>
      </c>
      <c r="E138" s="65" t="str">
        <f t="shared" si="2"/>
        <v>陨石术II</v>
      </c>
      <c r="F138" s="65" t="s">
        <v>476</v>
      </c>
      <c r="G138" s="55" t="s">
        <v>795</v>
      </c>
      <c r="H138" s="55">
        <v>0</v>
      </c>
      <c r="I138" s="55">
        <v>0</v>
      </c>
      <c r="J138" s="55">
        <v>0</v>
      </c>
      <c r="K138" s="55">
        <v>0</v>
      </c>
      <c r="L138" s="55">
        <v>1</v>
      </c>
      <c r="M138" s="55">
        <v>200</v>
      </c>
      <c r="O138" s="4">
        <v>0</v>
      </c>
      <c r="P138" s="53" t="s">
        <v>1151</v>
      </c>
      <c r="Q138" s="48"/>
      <c r="R138" s="48">
        <v>1</v>
      </c>
      <c r="T138" s="55">
        <v>137</v>
      </c>
    </row>
    <row r="139" spans="1:20" s="55" customFormat="1">
      <c r="A139" s="52" t="str">
        <f t="shared" si="3"/>
        <v>13821</v>
      </c>
      <c r="B139" s="53">
        <f>书!A61</f>
        <v>5058</v>
      </c>
      <c r="C139" s="53">
        <v>3</v>
      </c>
      <c r="D139" s="53">
        <v>21</v>
      </c>
      <c r="E139" s="65" t="str">
        <f t="shared" si="2"/>
        <v>陨石术III</v>
      </c>
      <c r="F139" s="65" t="s">
        <v>476</v>
      </c>
      <c r="G139" s="55" t="s">
        <v>796</v>
      </c>
      <c r="H139" s="55">
        <v>0</v>
      </c>
      <c r="I139" s="55">
        <v>0</v>
      </c>
      <c r="J139" s="55">
        <v>0</v>
      </c>
      <c r="K139" s="55">
        <v>0</v>
      </c>
      <c r="L139" s="55">
        <v>1</v>
      </c>
      <c r="M139" s="55">
        <v>200</v>
      </c>
      <c r="O139" s="4">
        <v>0</v>
      </c>
      <c r="P139" s="53" t="s">
        <v>1066</v>
      </c>
      <c r="Q139" s="48"/>
      <c r="R139" s="48">
        <v>1</v>
      </c>
      <c r="T139" s="55">
        <v>138</v>
      </c>
    </row>
    <row r="140" spans="1:20" s="55" customFormat="1">
      <c r="A140" s="52" t="str">
        <f t="shared" si="3"/>
        <v>13921</v>
      </c>
      <c r="B140" s="53">
        <f>书!A62</f>
        <v>5059</v>
      </c>
      <c r="C140" s="53">
        <v>3</v>
      </c>
      <c r="D140" s="53">
        <v>21</v>
      </c>
      <c r="E140" s="65" t="str">
        <f t="shared" si="2"/>
        <v>陨石术IV</v>
      </c>
      <c r="F140" s="65" t="s">
        <v>476</v>
      </c>
      <c r="G140" s="55" t="s">
        <v>797</v>
      </c>
      <c r="H140" s="55">
        <v>0</v>
      </c>
      <c r="I140" s="55">
        <v>0</v>
      </c>
      <c r="J140" s="55">
        <v>0</v>
      </c>
      <c r="K140" s="55">
        <v>0</v>
      </c>
      <c r="L140" s="55">
        <v>1</v>
      </c>
      <c r="M140" s="55">
        <v>200</v>
      </c>
      <c r="O140" s="4">
        <v>0</v>
      </c>
      <c r="P140" s="53" t="s">
        <v>1066</v>
      </c>
      <c r="Q140" s="48"/>
      <c r="R140" s="48">
        <v>1</v>
      </c>
      <c r="T140" s="55">
        <v>139</v>
      </c>
    </row>
    <row r="141" spans="1:20" s="55" customFormat="1">
      <c r="A141" s="52" t="str">
        <f t="shared" si="3"/>
        <v>14021</v>
      </c>
      <c r="B141" s="53">
        <f>书!A63</f>
        <v>5060</v>
      </c>
      <c r="C141" s="53">
        <v>3</v>
      </c>
      <c r="D141" s="53">
        <v>21</v>
      </c>
      <c r="E141" s="65" t="str">
        <f t="shared" si="2"/>
        <v>陨石术V</v>
      </c>
      <c r="F141" s="65" t="s">
        <v>476</v>
      </c>
      <c r="G141" s="55" t="s">
        <v>798</v>
      </c>
      <c r="H141" s="55">
        <v>0</v>
      </c>
      <c r="I141" s="55">
        <v>0</v>
      </c>
      <c r="J141" s="55">
        <v>0</v>
      </c>
      <c r="K141" s="55">
        <v>0</v>
      </c>
      <c r="L141" s="55">
        <v>1</v>
      </c>
      <c r="M141" s="55">
        <v>200</v>
      </c>
      <c r="O141" s="4">
        <v>0</v>
      </c>
      <c r="P141" s="53" t="s">
        <v>1152</v>
      </c>
      <c r="Q141" s="48"/>
      <c r="R141" s="48">
        <v>1</v>
      </c>
      <c r="T141" s="55">
        <v>140</v>
      </c>
    </row>
    <row r="142" spans="1:20">
      <c r="A142" s="12" t="str">
        <f t="shared" si="3"/>
        <v>14121</v>
      </c>
      <c r="B142" s="48">
        <f>书!A64</f>
        <v>5061</v>
      </c>
      <c r="C142" s="48">
        <v>3</v>
      </c>
      <c r="D142" s="48">
        <v>21</v>
      </c>
      <c r="E142" s="64" t="str">
        <f t="shared" si="2"/>
        <v>石化术I</v>
      </c>
      <c r="F142" s="64" t="s">
        <v>476</v>
      </c>
      <c r="G142" s="50" t="s">
        <v>799</v>
      </c>
      <c r="H142" s="50">
        <v>0</v>
      </c>
      <c r="I142" s="50">
        <v>0</v>
      </c>
      <c r="J142" s="50">
        <v>0</v>
      </c>
      <c r="K142" s="50">
        <v>0</v>
      </c>
      <c r="L142" s="50">
        <v>1</v>
      </c>
      <c r="M142" s="55">
        <v>200</v>
      </c>
      <c r="O142" s="50">
        <v>0</v>
      </c>
      <c r="P142" s="48" t="s">
        <v>1066</v>
      </c>
      <c r="Q142" s="48"/>
      <c r="R142" s="48">
        <v>1</v>
      </c>
      <c r="T142" s="2">
        <v>141</v>
      </c>
    </row>
    <row r="143" spans="1:20">
      <c r="A143" s="12" t="str">
        <f t="shared" si="3"/>
        <v>14221</v>
      </c>
      <c r="B143" s="48">
        <f>书!A65</f>
        <v>5062</v>
      </c>
      <c r="C143" s="48">
        <v>3</v>
      </c>
      <c r="D143" s="48">
        <v>21</v>
      </c>
      <c r="E143" s="64" t="str">
        <f t="shared" si="2"/>
        <v>石化术II</v>
      </c>
      <c r="F143" s="64" t="s">
        <v>476</v>
      </c>
      <c r="G143" s="50" t="s">
        <v>800</v>
      </c>
      <c r="H143" s="50">
        <v>0</v>
      </c>
      <c r="I143" s="50">
        <v>0</v>
      </c>
      <c r="J143" s="50">
        <v>0</v>
      </c>
      <c r="K143" s="50">
        <v>0</v>
      </c>
      <c r="L143" s="50">
        <v>1</v>
      </c>
      <c r="M143" s="55">
        <v>200</v>
      </c>
      <c r="O143" s="50">
        <v>0</v>
      </c>
      <c r="P143" s="48" t="s">
        <v>1066</v>
      </c>
      <c r="Q143" s="48"/>
      <c r="R143" s="48">
        <v>1</v>
      </c>
      <c r="T143" s="2">
        <v>142</v>
      </c>
    </row>
    <row r="144" spans="1:20">
      <c r="A144" s="12" t="str">
        <f t="shared" si="3"/>
        <v>14321</v>
      </c>
      <c r="B144" s="48">
        <f>书!A66</f>
        <v>5063</v>
      </c>
      <c r="C144" s="48">
        <v>3</v>
      </c>
      <c r="D144" s="48">
        <v>21</v>
      </c>
      <c r="E144" s="64" t="str">
        <f t="shared" si="2"/>
        <v>石化术III</v>
      </c>
      <c r="F144" s="64" t="s">
        <v>476</v>
      </c>
      <c r="G144" s="50" t="s">
        <v>801</v>
      </c>
      <c r="H144" s="50">
        <v>0</v>
      </c>
      <c r="I144" s="50">
        <v>0</v>
      </c>
      <c r="J144" s="50">
        <v>0</v>
      </c>
      <c r="K144" s="50">
        <v>0</v>
      </c>
      <c r="L144" s="50">
        <v>1</v>
      </c>
      <c r="M144" s="55">
        <v>200</v>
      </c>
      <c r="O144" s="50">
        <v>0</v>
      </c>
      <c r="P144" s="48" t="s">
        <v>1066</v>
      </c>
      <c r="Q144" s="48"/>
      <c r="R144" s="48">
        <v>1</v>
      </c>
      <c r="T144" s="2">
        <v>143</v>
      </c>
    </row>
    <row r="145" spans="1:20">
      <c r="A145" s="12" t="str">
        <f t="shared" si="3"/>
        <v>14421</v>
      </c>
      <c r="B145" s="48">
        <f>书!A67</f>
        <v>5064</v>
      </c>
      <c r="C145" s="48">
        <v>3</v>
      </c>
      <c r="D145" s="48">
        <v>21</v>
      </c>
      <c r="E145" s="64" t="str">
        <f t="shared" si="2"/>
        <v>石化术IV</v>
      </c>
      <c r="F145" s="64" t="s">
        <v>476</v>
      </c>
      <c r="G145" s="50" t="s">
        <v>802</v>
      </c>
      <c r="H145" s="50">
        <v>0</v>
      </c>
      <c r="I145" s="50">
        <v>0</v>
      </c>
      <c r="J145" s="50">
        <v>0</v>
      </c>
      <c r="K145" s="50">
        <v>0</v>
      </c>
      <c r="L145" s="50">
        <v>1</v>
      </c>
      <c r="M145" s="55">
        <v>200</v>
      </c>
      <c r="O145" s="50">
        <v>0</v>
      </c>
      <c r="P145" s="48" t="s">
        <v>1066</v>
      </c>
      <c r="Q145" s="48"/>
      <c r="R145" s="48">
        <v>1</v>
      </c>
      <c r="T145" s="2">
        <v>144</v>
      </c>
    </row>
    <row r="146" spans="1:20">
      <c r="A146" s="12" t="str">
        <f t="shared" si="3"/>
        <v>14521</v>
      </c>
      <c r="B146" s="48">
        <f>书!A68</f>
        <v>5065</v>
      </c>
      <c r="C146" s="48">
        <v>3</v>
      </c>
      <c r="D146" s="48">
        <v>21</v>
      </c>
      <c r="E146" s="64" t="str">
        <f t="shared" si="2"/>
        <v>石化术V</v>
      </c>
      <c r="F146" s="64" t="s">
        <v>476</v>
      </c>
      <c r="G146" s="50" t="s">
        <v>803</v>
      </c>
      <c r="H146" s="50">
        <v>0</v>
      </c>
      <c r="I146" s="50">
        <v>0</v>
      </c>
      <c r="J146" s="50">
        <v>0</v>
      </c>
      <c r="K146" s="50">
        <v>0</v>
      </c>
      <c r="L146" s="50">
        <v>1</v>
      </c>
      <c r="M146" s="55">
        <v>200</v>
      </c>
      <c r="O146" s="50">
        <v>0</v>
      </c>
      <c r="P146" s="48" t="s">
        <v>1066</v>
      </c>
      <c r="Q146" s="48"/>
      <c r="R146" s="48">
        <v>1</v>
      </c>
      <c r="T146" s="2">
        <v>145</v>
      </c>
    </row>
    <row r="147" spans="1:20" s="55" customFormat="1">
      <c r="A147" s="52" t="str">
        <f t="shared" si="3"/>
        <v>14621</v>
      </c>
      <c r="B147" s="53">
        <f>书!A69</f>
        <v>5066</v>
      </c>
      <c r="C147" s="53">
        <v>3</v>
      </c>
      <c r="D147" s="53">
        <v>21</v>
      </c>
      <c r="E147" s="65" t="str">
        <f t="shared" ref="E147:E161" si="4">E67</f>
        <v>全体石化术I</v>
      </c>
      <c r="F147" s="65" t="s">
        <v>476</v>
      </c>
      <c r="G147" s="55" t="s">
        <v>804</v>
      </c>
      <c r="H147" s="55">
        <v>0</v>
      </c>
      <c r="I147" s="55">
        <v>0</v>
      </c>
      <c r="J147" s="55">
        <v>0</v>
      </c>
      <c r="K147" s="55">
        <v>0</v>
      </c>
      <c r="L147" s="55">
        <v>1</v>
      </c>
      <c r="M147" s="55">
        <v>200</v>
      </c>
      <c r="O147" s="4">
        <v>0</v>
      </c>
      <c r="P147" s="53" t="s">
        <v>1150</v>
      </c>
      <c r="Q147" s="48"/>
      <c r="R147" s="48">
        <v>1</v>
      </c>
      <c r="T147" s="55">
        <v>146</v>
      </c>
    </row>
    <row r="148" spans="1:20" s="55" customFormat="1">
      <c r="A148" s="52" t="str">
        <f t="shared" si="3"/>
        <v>14721</v>
      </c>
      <c r="B148" s="53">
        <f>书!A70</f>
        <v>5067</v>
      </c>
      <c r="C148" s="53">
        <v>3</v>
      </c>
      <c r="D148" s="53">
        <v>21</v>
      </c>
      <c r="E148" s="65" t="str">
        <f t="shared" si="4"/>
        <v>全体石化术II</v>
      </c>
      <c r="F148" s="65" t="s">
        <v>476</v>
      </c>
      <c r="G148" s="55" t="s">
        <v>805</v>
      </c>
      <c r="H148" s="55">
        <v>0</v>
      </c>
      <c r="I148" s="55">
        <v>0</v>
      </c>
      <c r="J148" s="55">
        <v>0</v>
      </c>
      <c r="K148" s="55">
        <v>0</v>
      </c>
      <c r="L148" s="55">
        <v>1</v>
      </c>
      <c r="M148" s="55">
        <v>200</v>
      </c>
      <c r="O148" s="4">
        <v>0</v>
      </c>
      <c r="P148" s="53" t="s">
        <v>1151</v>
      </c>
      <c r="Q148" s="48"/>
      <c r="R148" s="48">
        <v>1</v>
      </c>
      <c r="T148" s="55">
        <v>147</v>
      </c>
    </row>
    <row r="149" spans="1:20" s="55" customFormat="1">
      <c r="A149" s="52" t="str">
        <f t="shared" si="3"/>
        <v>14821</v>
      </c>
      <c r="B149" s="53">
        <f>书!A71</f>
        <v>5068</v>
      </c>
      <c r="C149" s="53">
        <v>3</v>
      </c>
      <c r="D149" s="53">
        <v>21</v>
      </c>
      <c r="E149" s="65" t="str">
        <f t="shared" si="4"/>
        <v>全体石化术III</v>
      </c>
      <c r="F149" s="65" t="s">
        <v>476</v>
      </c>
      <c r="G149" s="55" t="s">
        <v>806</v>
      </c>
      <c r="H149" s="55">
        <v>0</v>
      </c>
      <c r="I149" s="55">
        <v>0</v>
      </c>
      <c r="J149" s="55">
        <v>0</v>
      </c>
      <c r="K149" s="55">
        <v>0</v>
      </c>
      <c r="L149" s="55">
        <v>1</v>
      </c>
      <c r="M149" s="55">
        <v>200</v>
      </c>
      <c r="O149" s="4">
        <v>0</v>
      </c>
      <c r="P149" s="53" t="s">
        <v>1066</v>
      </c>
      <c r="Q149" s="48"/>
      <c r="R149" s="48">
        <v>1</v>
      </c>
      <c r="T149" s="55">
        <v>148</v>
      </c>
    </row>
    <row r="150" spans="1:20" s="55" customFormat="1">
      <c r="A150" s="52" t="str">
        <f t="shared" si="3"/>
        <v>14921</v>
      </c>
      <c r="B150" s="53">
        <f>书!A72</f>
        <v>5069</v>
      </c>
      <c r="C150" s="53">
        <v>3</v>
      </c>
      <c r="D150" s="53">
        <v>21</v>
      </c>
      <c r="E150" s="65" t="str">
        <f t="shared" si="4"/>
        <v>全体石化术IV</v>
      </c>
      <c r="F150" s="65" t="s">
        <v>476</v>
      </c>
      <c r="G150" s="55" t="s">
        <v>807</v>
      </c>
      <c r="H150" s="55">
        <v>0</v>
      </c>
      <c r="I150" s="55">
        <v>0</v>
      </c>
      <c r="J150" s="55">
        <v>0</v>
      </c>
      <c r="K150" s="55">
        <v>0</v>
      </c>
      <c r="L150" s="55">
        <v>1</v>
      </c>
      <c r="M150" s="55">
        <v>200</v>
      </c>
      <c r="O150" s="4">
        <v>0</v>
      </c>
      <c r="P150" s="53" t="s">
        <v>1066</v>
      </c>
      <c r="Q150" s="48"/>
      <c r="R150" s="48">
        <v>1</v>
      </c>
      <c r="T150" s="55">
        <v>149</v>
      </c>
    </row>
    <row r="151" spans="1:20" s="55" customFormat="1">
      <c r="A151" s="52" t="str">
        <f t="shared" si="3"/>
        <v>15021</v>
      </c>
      <c r="B151" s="53">
        <f>书!A73</f>
        <v>5070</v>
      </c>
      <c r="C151" s="53">
        <v>3</v>
      </c>
      <c r="D151" s="53">
        <v>21</v>
      </c>
      <c r="E151" s="65" t="str">
        <f t="shared" si="4"/>
        <v>全体石化术V</v>
      </c>
      <c r="F151" s="65" t="s">
        <v>476</v>
      </c>
      <c r="G151" s="55" t="s">
        <v>808</v>
      </c>
      <c r="H151" s="55">
        <v>0</v>
      </c>
      <c r="I151" s="55">
        <v>0</v>
      </c>
      <c r="J151" s="55">
        <v>0</v>
      </c>
      <c r="K151" s="55">
        <v>0</v>
      </c>
      <c r="L151" s="55">
        <v>1</v>
      </c>
      <c r="M151" s="55">
        <v>200</v>
      </c>
      <c r="O151" s="4">
        <v>0</v>
      </c>
      <c r="P151" s="53" t="s">
        <v>1152</v>
      </c>
      <c r="Q151" s="48"/>
      <c r="R151" s="48">
        <v>1</v>
      </c>
      <c r="T151" s="55">
        <v>150</v>
      </c>
    </row>
    <row r="152" spans="1:20">
      <c r="A152" s="12" t="str">
        <f t="shared" si="3"/>
        <v>15121</v>
      </c>
      <c r="B152" s="48">
        <f>书!A74</f>
        <v>5071</v>
      </c>
      <c r="C152" s="48" t="s">
        <v>39</v>
      </c>
      <c r="D152" s="48">
        <v>21</v>
      </c>
      <c r="E152" s="64" t="str">
        <f t="shared" si="4"/>
        <v>攻击力上升I</v>
      </c>
      <c r="F152" s="64" t="s">
        <v>476</v>
      </c>
      <c r="G152" s="50" t="s">
        <v>809</v>
      </c>
      <c r="H152" s="50">
        <v>0</v>
      </c>
      <c r="I152" s="50">
        <v>0</v>
      </c>
      <c r="J152" s="50">
        <v>0</v>
      </c>
      <c r="K152" s="50">
        <v>0</v>
      </c>
      <c r="L152" s="50">
        <v>1</v>
      </c>
      <c r="M152" s="55">
        <v>200</v>
      </c>
      <c r="O152" s="50">
        <v>0</v>
      </c>
      <c r="P152" s="48" t="s">
        <v>1066</v>
      </c>
      <c r="Q152" s="48"/>
      <c r="R152" s="48">
        <v>1</v>
      </c>
      <c r="T152" s="2">
        <v>151</v>
      </c>
    </row>
    <row r="153" spans="1:20">
      <c r="A153" s="12" t="str">
        <f t="shared" si="3"/>
        <v>15221</v>
      </c>
      <c r="B153" s="48">
        <f>书!A75</f>
        <v>5072</v>
      </c>
      <c r="C153" s="48" t="s">
        <v>39</v>
      </c>
      <c r="D153" s="48">
        <v>21</v>
      </c>
      <c r="E153" s="64" t="str">
        <f t="shared" si="4"/>
        <v>攻击力上升II</v>
      </c>
      <c r="F153" s="64" t="s">
        <v>476</v>
      </c>
      <c r="G153" s="50" t="s">
        <v>810</v>
      </c>
      <c r="H153" s="50">
        <v>0</v>
      </c>
      <c r="I153" s="50">
        <v>0</v>
      </c>
      <c r="J153" s="50">
        <v>0</v>
      </c>
      <c r="K153" s="50">
        <v>0</v>
      </c>
      <c r="L153" s="50">
        <v>1</v>
      </c>
      <c r="M153" s="55">
        <v>200</v>
      </c>
      <c r="O153" s="50">
        <v>0</v>
      </c>
      <c r="P153" s="48" t="s">
        <v>1066</v>
      </c>
      <c r="Q153" s="48"/>
      <c r="R153" s="48">
        <v>1</v>
      </c>
      <c r="T153" s="2">
        <v>152</v>
      </c>
    </row>
    <row r="154" spans="1:20">
      <c r="A154" s="12" t="str">
        <f t="shared" si="3"/>
        <v>15321</v>
      </c>
      <c r="B154" s="48">
        <f>书!A76</f>
        <v>5073</v>
      </c>
      <c r="C154" s="48" t="s">
        <v>39</v>
      </c>
      <c r="D154" s="48">
        <v>21</v>
      </c>
      <c r="E154" s="64" t="str">
        <f t="shared" si="4"/>
        <v>攻击力上升III</v>
      </c>
      <c r="F154" s="64" t="s">
        <v>476</v>
      </c>
      <c r="G154" s="50" t="s">
        <v>811</v>
      </c>
      <c r="H154" s="50">
        <v>0</v>
      </c>
      <c r="I154" s="50">
        <v>0</v>
      </c>
      <c r="J154" s="50">
        <v>0</v>
      </c>
      <c r="K154" s="50">
        <v>0</v>
      </c>
      <c r="L154" s="50">
        <v>1</v>
      </c>
      <c r="M154" s="55">
        <v>200</v>
      </c>
      <c r="O154" s="50">
        <v>0</v>
      </c>
      <c r="P154" s="48" t="s">
        <v>1066</v>
      </c>
      <c r="Q154" s="48"/>
      <c r="R154" s="48">
        <v>1</v>
      </c>
      <c r="T154" s="2">
        <v>153</v>
      </c>
    </row>
    <row r="155" spans="1:20">
      <c r="A155" s="12" t="str">
        <f t="shared" si="3"/>
        <v>15421</v>
      </c>
      <c r="B155" s="48">
        <f>书!A77</f>
        <v>5074</v>
      </c>
      <c r="C155" s="48" t="s">
        <v>39</v>
      </c>
      <c r="D155" s="48">
        <v>21</v>
      </c>
      <c r="E155" s="64" t="str">
        <f t="shared" si="4"/>
        <v>攻击力上升IV</v>
      </c>
      <c r="F155" s="64" t="s">
        <v>476</v>
      </c>
      <c r="G155" s="50" t="s">
        <v>812</v>
      </c>
      <c r="H155" s="50">
        <v>0</v>
      </c>
      <c r="I155" s="50">
        <v>0</v>
      </c>
      <c r="J155" s="50">
        <v>0</v>
      </c>
      <c r="K155" s="50">
        <v>0</v>
      </c>
      <c r="L155" s="50">
        <v>1</v>
      </c>
      <c r="M155" s="55">
        <v>200</v>
      </c>
      <c r="O155" s="50">
        <v>0</v>
      </c>
      <c r="P155" s="48" t="s">
        <v>1066</v>
      </c>
      <c r="Q155" s="48"/>
      <c r="R155" s="48">
        <v>1</v>
      </c>
      <c r="T155" s="2">
        <v>154</v>
      </c>
    </row>
    <row r="156" spans="1:20">
      <c r="A156" s="12" t="str">
        <f t="shared" si="3"/>
        <v>15521</v>
      </c>
      <c r="B156" s="48">
        <f>书!A78</f>
        <v>5075</v>
      </c>
      <c r="C156" s="48" t="s">
        <v>39</v>
      </c>
      <c r="D156" s="48">
        <v>21</v>
      </c>
      <c r="E156" s="64" t="str">
        <f t="shared" si="4"/>
        <v>攻击力上升V</v>
      </c>
      <c r="F156" s="64" t="s">
        <v>476</v>
      </c>
      <c r="G156" s="50" t="s">
        <v>813</v>
      </c>
      <c r="H156" s="50">
        <v>0</v>
      </c>
      <c r="I156" s="50">
        <v>0</v>
      </c>
      <c r="J156" s="50">
        <v>0</v>
      </c>
      <c r="K156" s="50">
        <v>0</v>
      </c>
      <c r="L156" s="50">
        <v>1</v>
      </c>
      <c r="M156" s="55">
        <v>200</v>
      </c>
      <c r="O156" s="50">
        <v>0</v>
      </c>
      <c r="P156" s="48" t="s">
        <v>1066</v>
      </c>
      <c r="Q156" s="48"/>
      <c r="R156" s="48">
        <v>1</v>
      </c>
      <c r="T156" s="2">
        <v>155</v>
      </c>
    </row>
    <row r="157" spans="1:20" s="55" customFormat="1">
      <c r="A157" s="52" t="str">
        <f t="shared" si="3"/>
        <v>15621</v>
      </c>
      <c r="B157" s="53">
        <f>书!A79</f>
        <v>5076</v>
      </c>
      <c r="C157" s="53" t="s">
        <v>39</v>
      </c>
      <c r="D157" s="53">
        <v>21</v>
      </c>
      <c r="E157" s="65" t="str">
        <f t="shared" si="4"/>
        <v>防御力上升I</v>
      </c>
      <c r="F157" s="65" t="s">
        <v>476</v>
      </c>
      <c r="G157" s="55" t="s">
        <v>814</v>
      </c>
      <c r="H157" s="55">
        <v>0</v>
      </c>
      <c r="I157" s="55">
        <v>0</v>
      </c>
      <c r="J157" s="55">
        <v>0</v>
      </c>
      <c r="K157" s="55">
        <v>0</v>
      </c>
      <c r="L157" s="55">
        <v>1</v>
      </c>
      <c r="M157" s="55">
        <v>200</v>
      </c>
      <c r="O157" s="4">
        <v>0</v>
      </c>
      <c r="P157" s="53" t="s">
        <v>1150</v>
      </c>
      <c r="Q157" s="48"/>
      <c r="R157" s="48">
        <v>1</v>
      </c>
      <c r="T157" s="55">
        <v>156</v>
      </c>
    </row>
    <row r="158" spans="1:20" s="55" customFormat="1">
      <c r="A158" s="52" t="str">
        <f t="shared" si="3"/>
        <v>15721</v>
      </c>
      <c r="B158" s="53">
        <f>书!A80</f>
        <v>5077</v>
      </c>
      <c r="C158" s="53" t="s">
        <v>39</v>
      </c>
      <c r="D158" s="53">
        <v>21</v>
      </c>
      <c r="E158" s="65" t="str">
        <f t="shared" si="4"/>
        <v>防御力上升II</v>
      </c>
      <c r="F158" s="65" t="s">
        <v>476</v>
      </c>
      <c r="G158" s="55" t="s">
        <v>815</v>
      </c>
      <c r="H158" s="55">
        <v>0</v>
      </c>
      <c r="I158" s="55">
        <v>0</v>
      </c>
      <c r="J158" s="55">
        <v>0</v>
      </c>
      <c r="K158" s="55">
        <v>0</v>
      </c>
      <c r="L158" s="55">
        <v>1</v>
      </c>
      <c r="M158" s="55">
        <v>200</v>
      </c>
      <c r="O158" s="4">
        <v>0</v>
      </c>
      <c r="P158" s="53" t="s">
        <v>1151</v>
      </c>
      <c r="Q158" s="48"/>
      <c r="R158" s="48">
        <v>1</v>
      </c>
      <c r="T158" s="55">
        <v>157</v>
      </c>
    </row>
    <row r="159" spans="1:20" s="55" customFormat="1">
      <c r="A159" s="52" t="str">
        <f t="shared" si="3"/>
        <v>15821</v>
      </c>
      <c r="B159" s="53">
        <f>书!A81</f>
        <v>5078</v>
      </c>
      <c r="C159" s="53" t="s">
        <v>39</v>
      </c>
      <c r="D159" s="53">
        <v>21</v>
      </c>
      <c r="E159" s="65" t="str">
        <f t="shared" si="4"/>
        <v>防御力上升III</v>
      </c>
      <c r="F159" s="65" t="s">
        <v>476</v>
      </c>
      <c r="G159" s="55" t="s">
        <v>816</v>
      </c>
      <c r="H159" s="55">
        <v>0</v>
      </c>
      <c r="I159" s="55">
        <v>0</v>
      </c>
      <c r="J159" s="55">
        <v>0</v>
      </c>
      <c r="K159" s="55">
        <v>0</v>
      </c>
      <c r="L159" s="55">
        <v>1</v>
      </c>
      <c r="M159" s="55">
        <v>200</v>
      </c>
      <c r="O159" s="4">
        <v>0</v>
      </c>
      <c r="P159" s="53" t="s">
        <v>1066</v>
      </c>
      <c r="Q159" s="48"/>
      <c r="R159" s="48">
        <v>1</v>
      </c>
      <c r="T159" s="55">
        <v>158</v>
      </c>
    </row>
    <row r="160" spans="1:20" s="55" customFormat="1">
      <c r="A160" s="52" t="str">
        <f t="shared" si="3"/>
        <v>15921</v>
      </c>
      <c r="B160" s="53">
        <f>书!A82</f>
        <v>5079</v>
      </c>
      <c r="C160" s="53" t="s">
        <v>39</v>
      </c>
      <c r="D160" s="53">
        <v>21</v>
      </c>
      <c r="E160" s="65" t="str">
        <f t="shared" si="4"/>
        <v>防御力上升IV</v>
      </c>
      <c r="F160" s="65" t="s">
        <v>476</v>
      </c>
      <c r="G160" s="55" t="s">
        <v>817</v>
      </c>
      <c r="H160" s="55">
        <v>0</v>
      </c>
      <c r="I160" s="55">
        <v>0</v>
      </c>
      <c r="J160" s="55">
        <v>0</v>
      </c>
      <c r="K160" s="55">
        <v>0</v>
      </c>
      <c r="L160" s="55">
        <v>1</v>
      </c>
      <c r="M160" s="55">
        <v>200</v>
      </c>
      <c r="O160" s="4">
        <v>0</v>
      </c>
      <c r="P160" s="53" t="s">
        <v>1066</v>
      </c>
      <c r="Q160" s="48"/>
      <c r="R160" s="48">
        <v>1</v>
      </c>
      <c r="T160" s="55">
        <v>159</v>
      </c>
    </row>
    <row r="161" spans="1:20" s="55" customFormat="1">
      <c r="A161" s="52" t="str">
        <f t="shared" si="3"/>
        <v>16021</v>
      </c>
      <c r="B161" s="53">
        <f>书!A83</f>
        <v>5080</v>
      </c>
      <c r="C161" s="53" t="s">
        <v>39</v>
      </c>
      <c r="D161" s="53">
        <v>21</v>
      </c>
      <c r="E161" s="65" t="str">
        <f t="shared" si="4"/>
        <v>防御力上升V</v>
      </c>
      <c r="F161" s="65" t="s">
        <v>476</v>
      </c>
      <c r="G161" s="55" t="s">
        <v>818</v>
      </c>
      <c r="H161" s="55">
        <v>0</v>
      </c>
      <c r="I161" s="55">
        <v>0</v>
      </c>
      <c r="J161" s="55">
        <v>0</v>
      </c>
      <c r="K161" s="55">
        <v>0</v>
      </c>
      <c r="L161" s="55">
        <v>1</v>
      </c>
      <c r="M161" s="55">
        <v>200</v>
      </c>
      <c r="O161" s="4">
        <v>0</v>
      </c>
      <c r="P161" s="53" t="s">
        <v>1152</v>
      </c>
      <c r="Q161" s="48"/>
      <c r="R161" s="48">
        <v>1</v>
      </c>
      <c r="T161" s="55">
        <v>160</v>
      </c>
    </row>
    <row r="162" spans="1:20">
      <c r="A162" s="12" t="str">
        <f t="shared" si="3"/>
        <v>16121</v>
      </c>
      <c r="B162" s="10">
        <f>材炼!A4</f>
        <v>1001</v>
      </c>
      <c r="C162" s="10" t="s">
        <v>459</v>
      </c>
      <c r="D162" s="10">
        <v>21</v>
      </c>
      <c r="E162" s="2" t="str">
        <f>CONCATENATE(材炼!K4,$U$2)</f>
        <v>木材配方</v>
      </c>
      <c r="F162" s="66" t="s">
        <v>476</v>
      </c>
      <c r="G162" s="4" t="s">
        <v>819</v>
      </c>
      <c r="H162" s="4">
        <v>0</v>
      </c>
      <c r="I162" s="4">
        <v>0</v>
      </c>
      <c r="J162" s="4">
        <v>0</v>
      </c>
      <c r="K162" s="4">
        <v>0</v>
      </c>
      <c r="L162" s="4">
        <v>1</v>
      </c>
      <c r="M162" s="55">
        <v>200</v>
      </c>
      <c r="O162" s="50">
        <v>0</v>
      </c>
      <c r="P162" s="10"/>
      <c r="Q162" s="48"/>
      <c r="R162" s="48">
        <v>1</v>
      </c>
      <c r="T162" s="2">
        <v>161</v>
      </c>
    </row>
    <row r="163" spans="1:20">
      <c r="A163" s="12" t="str">
        <f t="shared" si="3"/>
        <v>16221</v>
      </c>
      <c r="B163" s="10">
        <f>材炼!A5</f>
        <v>1002</v>
      </c>
      <c r="C163" s="10" t="s">
        <v>459</v>
      </c>
      <c r="D163" s="10">
        <v>21</v>
      </c>
      <c r="E163" s="2" t="str">
        <f>CONCATENATE(材炼!K5,$U$2)</f>
        <v>砖头配方</v>
      </c>
      <c r="F163" s="66" t="s">
        <v>476</v>
      </c>
      <c r="G163" s="4" t="s">
        <v>820</v>
      </c>
      <c r="H163" s="4">
        <v>0</v>
      </c>
      <c r="I163" s="4">
        <v>0</v>
      </c>
      <c r="J163" s="4">
        <v>0</v>
      </c>
      <c r="K163" s="4">
        <v>0</v>
      </c>
      <c r="L163" s="4">
        <v>1</v>
      </c>
      <c r="M163" s="55">
        <v>200</v>
      </c>
      <c r="O163" s="50">
        <v>0</v>
      </c>
      <c r="P163" s="10"/>
      <c r="Q163" s="48"/>
      <c r="R163" s="48">
        <v>1</v>
      </c>
      <c r="T163" s="2">
        <v>162</v>
      </c>
    </row>
    <row r="164" spans="1:20">
      <c r="A164" s="12" t="str">
        <f t="shared" si="3"/>
        <v>16321</v>
      </c>
      <c r="B164" s="10">
        <f>材炼!A6</f>
        <v>1003</v>
      </c>
      <c r="C164" s="10" t="s">
        <v>459</v>
      </c>
      <c r="D164" s="10">
        <v>21</v>
      </c>
      <c r="E164" s="2" t="str">
        <f>CONCATENATE(材炼!K6,$U$2)</f>
        <v>面粉配方</v>
      </c>
      <c r="F164" s="66" t="s">
        <v>476</v>
      </c>
      <c r="G164" s="4" t="s">
        <v>821</v>
      </c>
      <c r="H164" s="4">
        <v>0</v>
      </c>
      <c r="I164" s="4">
        <v>0</v>
      </c>
      <c r="J164" s="4">
        <v>0</v>
      </c>
      <c r="K164" s="4">
        <v>0</v>
      </c>
      <c r="L164" s="4">
        <v>1</v>
      </c>
      <c r="M164" s="55">
        <v>200</v>
      </c>
      <c r="O164" s="50">
        <v>0</v>
      </c>
      <c r="P164" s="10"/>
      <c r="Q164" s="48"/>
      <c r="R164" s="48">
        <v>1</v>
      </c>
      <c r="T164" s="2">
        <v>163</v>
      </c>
    </row>
    <row r="165" spans="1:20">
      <c r="A165" s="12" t="str">
        <f t="shared" si="3"/>
        <v>16421</v>
      </c>
      <c r="B165" s="10">
        <f>材炼!A7</f>
        <v>1004</v>
      </c>
      <c r="C165" s="10" t="s">
        <v>459</v>
      </c>
      <c r="D165" s="10">
        <v>21</v>
      </c>
      <c r="E165" s="2" t="str">
        <f>CONCATENATE(材炼!K7,$U$2)</f>
        <v>麻绳配方</v>
      </c>
      <c r="F165" s="66" t="s">
        <v>476</v>
      </c>
      <c r="G165" s="4" t="s">
        <v>822</v>
      </c>
      <c r="H165" s="4">
        <v>0</v>
      </c>
      <c r="I165" s="4">
        <v>0</v>
      </c>
      <c r="J165" s="4">
        <v>0</v>
      </c>
      <c r="K165" s="4">
        <v>0</v>
      </c>
      <c r="L165" s="4">
        <v>1</v>
      </c>
      <c r="M165" s="55">
        <v>200</v>
      </c>
      <c r="O165" s="50">
        <v>0</v>
      </c>
      <c r="P165" s="10"/>
      <c r="Q165" s="48"/>
      <c r="R165" s="48">
        <v>1</v>
      </c>
      <c r="T165" s="2">
        <v>164</v>
      </c>
    </row>
    <row r="166" spans="1:20">
      <c r="A166" s="12" t="str">
        <f t="shared" si="3"/>
        <v>16521</v>
      </c>
      <c r="B166" s="10">
        <f>材炼!A8</f>
        <v>1005</v>
      </c>
      <c r="C166" s="10" t="s">
        <v>459</v>
      </c>
      <c r="D166" s="10">
        <v>21</v>
      </c>
      <c r="E166" s="2" t="str">
        <f>CONCATENATE(材炼!K8,$U$2)</f>
        <v>粗布配方</v>
      </c>
      <c r="F166" s="66" t="s">
        <v>476</v>
      </c>
      <c r="G166" s="4" t="s">
        <v>823</v>
      </c>
      <c r="H166" s="4">
        <v>0</v>
      </c>
      <c r="I166" s="4">
        <v>0</v>
      </c>
      <c r="J166" s="4">
        <v>0</v>
      </c>
      <c r="K166" s="4">
        <v>0</v>
      </c>
      <c r="L166" s="4">
        <v>1</v>
      </c>
      <c r="M166" s="55">
        <v>200</v>
      </c>
      <c r="O166" s="50">
        <v>0</v>
      </c>
      <c r="P166" s="10"/>
      <c r="Q166" s="48"/>
      <c r="R166" s="48">
        <v>1</v>
      </c>
      <c r="T166" s="2">
        <v>165</v>
      </c>
    </row>
    <row r="167" spans="1:20">
      <c r="A167" s="12" t="str">
        <f t="shared" si="3"/>
        <v>16621</v>
      </c>
      <c r="B167" s="10">
        <f>材炼!A9</f>
        <v>1006</v>
      </c>
      <c r="C167" s="10" t="s">
        <v>459</v>
      </c>
      <c r="D167" s="10">
        <v>21</v>
      </c>
      <c r="E167" s="2" t="str">
        <f>CONCATENATE(材炼!K9,$U$2)</f>
        <v>粗线配方</v>
      </c>
      <c r="F167" s="66" t="s">
        <v>476</v>
      </c>
      <c r="G167" s="4" t="s">
        <v>824</v>
      </c>
      <c r="H167" s="4">
        <v>0</v>
      </c>
      <c r="I167" s="4">
        <v>0</v>
      </c>
      <c r="J167" s="4">
        <v>0</v>
      </c>
      <c r="K167" s="4">
        <v>0</v>
      </c>
      <c r="L167" s="4">
        <v>1</v>
      </c>
      <c r="M167" s="55">
        <v>200</v>
      </c>
      <c r="O167" s="4">
        <v>0</v>
      </c>
      <c r="P167" s="10"/>
      <c r="Q167" s="48"/>
      <c r="R167" s="48">
        <v>1</v>
      </c>
      <c r="T167" s="2">
        <v>166</v>
      </c>
    </row>
    <row r="168" spans="1:20">
      <c r="A168" s="12" t="str">
        <f t="shared" si="3"/>
        <v>16721</v>
      </c>
      <c r="B168" s="10">
        <f>材炼!A10</f>
        <v>1007</v>
      </c>
      <c r="C168" s="10" t="s">
        <v>459</v>
      </c>
      <c r="D168" s="10">
        <v>21</v>
      </c>
      <c r="E168" s="2" t="str">
        <f>CONCATENATE(材炼!K10,$U$2)</f>
        <v>皮带配方</v>
      </c>
      <c r="F168" s="66" t="s">
        <v>476</v>
      </c>
      <c r="G168" s="4" t="s">
        <v>825</v>
      </c>
      <c r="H168" s="4">
        <v>0</v>
      </c>
      <c r="I168" s="4">
        <v>0</v>
      </c>
      <c r="J168" s="4">
        <v>0</v>
      </c>
      <c r="K168" s="4">
        <v>0</v>
      </c>
      <c r="L168" s="4">
        <v>1</v>
      </c>
      <c r="M168" s="55">
        <v>200</v>
      </c>
      <c r="O168" s="4">
        <v>0</v>
      </c>
      <c r="P168" s="10"/>
      <c r="Q168" s="48"/>
      <c r="R168" s="48">
        <v>1</v>
      </c>
      <c r="T168" s="2">
        <v>167</v>
      </c>
    </row>
    <row r="169" spans="1:20">
      <c r="A169" s="12" t="str">
        <f t="shared" si="3"/>
        <v>16821</v>
      </c>
      <c r="B169" s="10">
        <f>材炼!A11</f>
        <v>1008</v>
      </c>
      <c r="C169" s="10" t="s">
        <v>459</v>
      </c>
      <c r="D169" s="10">
        <v>21</v>
      </c>
      <c r="E169" s="2" t="str">
        <f>CONCATENATE(材炼!K11,$U$2)</f>
        <v>皮革配方</v>
      </c>
      <c r="F169" s="66" t="s">
        <v>476</v>
      </c>
      <c r="G169" s="4" t="s">
        <v>826</v>
      </c>
      <c r="H169" s="4">
        <v>0</v>
      </c>
      <c r="I169" s="4">
        <v>0</v>
      </c>
      <c r="J169" s="4">
        <v>0</v>
      </c>
      <c r="K169" s="4">
        <v>0</v>
      </c>
      <c r="L169" s="4">
        <v>1</v>
      </c>
      <c r="M169" s="55">
        <v>200</v>
      </c>
      <c r="O169" s="4">
        <v>0</v>
      </c>
      <c r="P169" s="10"/>
      <c r="Q169" s="48"/>
      <c r="R169" s="48">
        <v>1</v>
      </c>
      <c r="T169" s="2">
        <v>168</v>
      </c>
    </row>
    <row r="170" spans="1:20">
      <c r="A170" s="12" t="str">
        <f t="shared" si="3"/>
        <v>16921</v>
      </c>
      <c r="B170" s="10">
        <f>材炼!A12</f>
        <v>1009</v>
      </c>
      <c r="C170" s="10" t="s">
        <v>459</v>
      </c>
      <c r="D170" s="10">
        <v>21</v>
      </c>
      <c r="E170" s="2" t="str">
        <f>CONCATENATE(材炼!K12,$U$2)</f>
        <v>铁锭配方</v>
      </c>
      <c r="F170" s="66" t="s">
        <v>476</v>
      </c>
      <c r="G170" s="4" t="s">
        <v>827</v>
      </c>
      <c r="H170" s="4">
        <v>0</v>
      </c>
      <c r="I170" s="4">
        <v>0</v>
      </c>
      <c r="J170" s="4">
        <v>0</v>
      </c>
      <c r="K170" s="4">
        <v>0</v>
      </c>
      <c r="L170" s="4">
        <v>1</v>
      </c>
      <c r="M170" s="55">
        <v>200</v>
      </c>
      <c r="O170" s="4">
        <v>0</v>
      </c>
      <c r="P170" s="10"/>
      <c r="Q170" s="48"/>
      <c r="R170" s="48">
        <v>1</v>
      </c>
      <c r="T170" s="2">
        <v>169</v>
      </c>
    </row>
    <row r="171" spans="1:20">
      <c r="A171" s="12" t="str">
        <f t="shared" si="3"/>
        <v>17021</v>
      </c>
      <c r="B171" s="10">
        <f>材炼!A13</f>
        <v>1010</v>
      </c>
      <c r="C171" s="10" t="s">
        <v>459</v>
      </c>
      <c r="D171" s="10">
        <v>21</v>
      </c>
      <c r="E171" s="2" t="str">
        <f>CONCATENATE(材炼!K13,$U$2)</f>
        <v>玻璃配方</v>
      </c>
      <c r="F171" s="66" t="s">
        <v>476</v>
      </c>
      <c r="G171" s="4" t="s">
        <v>828</v>
      </c>
      <c r="H171" s="4">
        <v>0</v>
      </c>
      <c r="I171" s="4">
        <v>0</v>
      </c>
      <c r="J171" s="4">
        <v>0</v>
      </c>
      <c r="K171" s="4">
        <v>0</v>
      </c>
      <c r="L171" s="4">
        <v>1</v>
      </c>
      <c r="M171" s="55">
        <v>200</v>
      </c>
      <c r="O171" s="4">
        <v>0</v>
      </c>
      <c r="P171" s="10"/>
      <c r="Q171" s="48"/>
      <c r="R171" s="48">
        <v>1</v>
      </c>
      <c r="T171" s="2">
        <v>170</v>
      </c>
    </row>
    <row r="172" spans="1:20">
      <c r="A172" s="12" t="str">
        <f t="shared" si="3"/>
        <v>17121</v>
      </c>
      <c r="B172" s="10">
        <f>材炼!A14</f>
        <v>1011</v>
      </c>
      <c r="C172" s="10" t="s">
        <v>459</v>
      </c>
      <c r="D172" s="10">
        <v>21</v>
      </c>
      <c r="E172" s="2" t="str">
        <f>CONCATENATE(材炼!K14,$U$2)</f>
        <v>铁钉配方</v>
      </c>
      <c r="F172" s="66" t="s">
        <v>476</v>
      </c>
      <c r="G172" s="4" t="s">
        <v>829</v>
      </c>
      <c r="H172" s="4">
        <v>0</v>
      </c>
      <c r="I172" s="4">
        <v>0</v>
      </c>
      <c r="J172" s="4">
        <v>0</v>
      </c>
      <c r="K172" s="4">
        <v>0</v>
      </c>
      <c r="L172" s="4">
        <v>1</v>
      </c>
      <c r="M172" s="55">
        <v>200</v>
      </c>
      <c r="O172" s="50">
        <v>0</v>
      </c>
      <c r="P172" s="10"/>
      <c r="Q172" s="48"/>
      <c r="R172" s="48">
        <v>1</v>
      </c>
      <c r="T172" s="2">
        <v>171</v>
      </c>
    </row>
    <row r="173" spans="1:20">
      <c r="A173" s="12" t="str">
        <f t="shared" si="3"/>
        <v>17221</v>
      </c>
      <c r="B173" s="10">
        <f>材炼!A15</f>
        <v>1012</v>
      </c>
      <c r="C173" s="10" t="s">
        <v>459</v>
      </c>
      <c r="D173" s="10">
        <v>21</v>
      </c>
      <c r="E173" s="2" t="str">
        <f>CONCATENATE(材炼!K15,$U$2)</f>
        <v>空瓶子配方</v>
      </c>
      <c r="F173" s="66" t="s">
        <v>476</v>
      </c>
      <c r="G173" s="4" t="s">
        <v>830</v>
      </c>
      <c r="H173" s="4">
        <v>0</v>
      </c>
      <c r="I173" s="4">
        <v>0</v>
      </c>
      <c r="J173" s="4">
        <v>0</v>
      </c>
      <c r="K173" s="4">
        <v>0</v>
      </c>
      <c r="L173" s="4">
        <v>1</v>
      </c>
      <c r="M173" s="55">
        <v>200</v>
      </c>
      <c r="O173" s="50">
        <v>0</v>
      </c>
      <c r="P173" s="10"/>
      <c r="Q173" s="48"/>
      <c r="R173" s="48">
        <v>1</v>
      </c>
      <c r="T173" s="2">
        <v>172</v>
      </c>
    </row>
    <row r="174" spans="1:20">
      <c r="A174" s="12" t="str">
        <f t="shared" si="3"/>
        <v>17321</v>
      </c>
      <c r="B174" s="10">
        <f>材炼!A16</f>
        <v>1013</v>
      </c>
      <c r="C174" s="10" t="s">
        <v>459</v>
      </c>
      <c r="D174" s="10">
        <v>21</v>
      </c>
      <c r="E174" s="2" t="str">
        <f>CONCATENATE(材炼!K16,$U$2)</f>
        <v>墨水配方</v>
      </c>
      <c r="F174" s="66" t="s">
        <v>476</v>
      </c>
      <c r="G174" s="4" t="s">
        <v>831</v>
      </c>
      <c r="H174" s="4">
        <v>0</v>
      </c>
      <c r="I174" s="4">
        <v>0</v>
      </c>
      <c r="J174" s="4">
        <v>0</v>
      </c>
      <c r="K174" s="4">
        <v>0</v>
      </c>
      <c r="L174" s="4">
        <v>1</v>
      </c>
      <c r="M174" s="55">
        <v>200</v>
      </c>
      <c r="O174" s="50">
        <v>0</v>
      </c>
      <c r="P174" s="10"/>
      <c r="Q174" s="48"/>
      <c r="R174" s="48">
        <v>1</v>
      </c>
      <c r="T174" s="2">
        <v>173</v>
      </c>
    </row>
    <row r="175" spans="1:20">
      <c r="A175" s="12" t="str">
        <f t="shared" si="3"/>
        <v>17421</v>
      </c>
      <c r="B175" s="10">
        <f>材炼!A17</f>
        <v>1014</v>
      </c>
      <c r="C175" s="10" t="s">
        <v>459</v>
      </c>
      <c r="D175" s="10">
        <v>21</v>
      </c>
      <c r="E175" s="2" t="str">
        <f>CONCATENATE(材炼!K17,$U$2)</f>
        <v>细线配方</v>
      </c>
      <c r="F175" s="66" t="s">
        <v>476</v>
      </c>
      <c r="G175" s="4" t="s">
        <v>832</v>
      </c>
      <c r="H175" s="4">
        <v>0</v>
      </c>
      <c r="I175" s="4">
        <v>0</v>
      </c>
      <c r="J175" s="4">
        <v>0</v>
      </c>
      <c r="K175" s="4">
        <v>0</v>
      </c>
      <c r="L175" s="4">
        <v>1</v>
      </c>
      <c r="M175" s="55">
        <v>200</v>
      </c>
      <c r="O175" s="50">
        <v>0</v>
      </c>
      <c r="P175" s="10"/>
      <c r="Q175" s="48"/>
      <c r="R175" s="48">
        <v>1</v>
      </c>
      <c r="T175" s="2">
        <v>174</v>
      </c>
    </row>
    <row r="176" spans="1:20">
      <c r="A176" s="12" t="str">
        <f t="shared" si="3"/>
        <v>17521</v>
      </c>
      <c r="B176" s="10">
        <f>材炼!A18</f>
        <v>1015</v>
      </c>
      <c r="C176" s="10" t="s">
        <v>459</v>
      </c>
      <c r="D176" s="10">
        <v>21</v>
      </c>
      <c r="E176" s="2" t="str">
        <f>CONCATENATE(材炼!K18,$U$2)</f>
        <v>丝绸配方</v>
      </c>
      <c r="F176" s="66" t="s">
        <v>476</v>
      </c>
      <c r="G176" s="4" t="s">
        <v>833</v>
      </c>
      <c r="H176" s="4">
        <v>0</v>
      </c>
      <c r="I176" s="4">
        <v>0</v>
      </c>
      <c r="J176" s="4">
        <v>0</v>
      </c>
      <c r="K176" s="4">
        <v>0</v>
      </c>
      <c r="L176" s="4">
        <v>1</v>
      </c>
      <c r="M176" s="55">
        <v>200</v>
      </c>
      <c r="O176" s="50">
        <v>0</v>
      </c>
      <c r="P176" s="10"/>
      <c r="Q176" s="48"/>
      <c r="R176" s="48">
        <v>1</v>
      </c>
      <c r="T176" s="2">
        <v>175</v>
      </c>
    </row>
    <row r="177" spans="1:20">
      <c r="A177" s="12" t="str">
        <f t="shared" si="3"/>
        <v>17621</v>
      </c>
      <c r="B177" s="10">
        <f>材炼!A19</f>
        <v>1016</v>
      </c>
      <c r="C177" s="10" t="s">
        <v>459</v>
      </c>
      <c r="D177" s="10">
        <v>21</v>
      </c>
      <c r="E177" s="2" t="str">
        <f>CONCATENATE(材炼!K19,$U$2)</f>
        <v>麻布配方</v>
      </c>
      <c r="F177" s="66" t="s">
        <v>476</v>
      </c>
      <c r="G177" s="4" t="s">
        <v>834</v>
      </c>
      <c r="H177" s="4">
        <v>0</v>
      </c>
      <c r="I177" s="4">
        <v>0</v>
      </c>
      <c r="J177" s="4">
        <v>0</v>
      </c>
      <c r="K177" s="4">
        <v>0</v>
      </c>
      <c r="L177" s="4">
        <v>1</v>
      </c>
      <c r="M177" s="55">
        <v>200</v>
      </c>
      <c r="O177" s="4">
        <v>0</v>
      </c>
      <c r="P177" s="10"/>
      <c r="Q177" s="48"/>
      <c r="R177" s="48">
        <v>1</v>
      </c>
      <c r="T177" s="2">
        <v>176</v>
      </c>
    </row>
    <row r="178" spans="1:20">
      <c r="A178" s="12" t="str">
        <f t="shared" si="3"/>
        <v>17721</v>
      </c>
      <c r="B178" s="10">
        <f>材炼!A20</f>
        <v>1017</v>
      </c>
      <c r="C178" s="10" t="s">
        <v>459</v>
      </c>
      <c r="D178" s="10">
        <v>21</v>
      </c>
      <c r="E178" s="2" t="str">
        <f>CONCATENATE(材炼!K20,$U$2)</f>
        <v>麻线配方</v>
      </c>
      <c r="F178" s="66" t="s">
        <v>476</v>
      </c>
      <c r="G178" s="4" t="s">
        <v>835</v>
      </c>
      <c r="H178" s="4">
        <v>0</v>
      </c>
      <c r="I178" s="4">
        <v>0</v>
      </c>
      <c r="J178" s="4">
        <v>0</v>
      </c>
      <c r="K178" s="4">
        <v>0</v>
      </c>
      <c r="L178" s="4">
        <v>1</v>
      </c>
      <c r="M178" s="55">
        <v>200</v>
      </c>
      <c r="O178" s="4">
        <v>0</v>
      </c>
      <c r="P178" s="10"/>
      <c r="Q178" s="48"/>
      <c r="R178" s="48">
        <v>1</v>
      </c>
      <c r="T178" s="2">
        <v>177</v>
      </c>
    </row>
    <row r="179" spans="1:20">
      <c r="A179" s="12" t="str">
        <f t="shared" si="3"/>
        <v>17821</v>
      </c>
      <c r="B179" s="10">
        <f>材炼!A21</f>
        <v>1018</v>
      </c>
      <c r="C179" s="10" t="s">
        <v>459</v>
      </c>
      <c r="D179" s="10">
        <v>21</v>
      </c>
      <c r="E179" s="2" t="str">
        <f>CONCATENATE(材炼!K21,$U$2)</f>
        <v>厚皮革配方</v>
      </c>
      <c r="F179" s="66" t="s">
        <v>476</v>
      </c>
      <c r="G179" s="4" t="s">
        <v>836</v>
      </c>
      <c r="H179" s="4">
        <v>0</v>
      </c>
      <c r="I179" s="4">
        <v>0</v>
      </c>
      <c r="J179" s="4">
        <v>0</v>
      </c>
      <c r="K179" s="4">
        <v>0</v>
      </c>
      <c r="L179" s="4">
        <v>1</v>
      </c>
      <c r="M179" s="55">
        <v>200</v>
      </c>
      <c r="O179" s="4">
        <v>0</v>
      </c>
      <c r="P179" s="10"/>
      <c r="Q179" s="48"/>
      <c r="R179" s="48">
        <v>1</v>
      </c>
      <c r="T179" s="2">
        <v>178</v>
      </c>
    </row>
    <row r="180" spans="1:20">
      <c r="A180" s="12" t="str">
        <f t="shared" si="3"/>
        <v>17921</v>
      </c>
      <c r="B180" s="10">
        <f>材炼!A22</f>
        <v>1019</v>
      </c>
      <c r="C180" s="10" t="s">
        <v>459</v>
      </c>
      <c r="D180" s="10">
        <v>21</v>
      </c>
      <c r="E180" s="2" t="str">
        <f>CONCATENATE(材炼!K22,$U$2)</f>
        <v>厚皮带配方</v>
      </c>
      <c r="F180" s="66" t="s">
        <v>476</v>
      </c>
      <c r="G180" s="4" t="s">
        <v>837</v>
      </c>
      <c r="H180" s="4">
        <v>0</v>
      </c>
      <c r="I180" s="4">
        <v>0</v>
      </c>
      <c r="J180" s="4">
        <v>0</v>
      </c>
      <c r="K180" s="4">
        <v>0</v>
      </c>
      <c r="L180" s="4">
        <v>1</v>
      </c>
      <c r="M180" s="55">
        <v>200</v>
      </c>
      <c r="O180" s="4">
        <v>0</v>
      </c>
      <c r="P180" s="10"/>
      <c r="Q180" s="48"/>
      <c r="R180" s="48">
        <v>1</v>
      </c>
      <c r="T180" s="2">
        <v>179</v>
      </c>
    </row>
    <row r="181" spans="1:20">
      <c r="A181" s="12" t="str">
        <f t="shared" si="3"/>
        <v>18021</v>
      </c>
      <c r="B181" s="10">
        <f>材炼!A23</f>
        <v>1020</v>
      </c>
      <c r="C181" s="10" t="s">
        <v>459</v>
      </c>
      <c r="D181" s="10">
        <v>21</v>
      </c>
      <c r="E181" s="2" t="str">
        <f>CONCATENATE(材炼!K23,$U$2)</f>
        <v>重皮配方</v>
      </c>
      <c r="F181" s="66" t="s">
        <v>476</v>
      </c>
      <c r="G181" s="4" t="s">
        <v>838</v>
      </c>
      <c r="H181" s="4">
        <v>0</v>
      </c>
      <c r="I181" s="4">
        <v>0</v>
      </c>
      <c r="J181" s="4">
        <v>0</v>
      </c>
      <c r="K181" s="4">
        <v>0</v>
      </c>
      <c r="L181" s="4">
        <v>1</v>
      </c>
      <c r="M181" s="55">
        <v>200</v>
      </c>
      <c r="O181" s="4">
        <v>0</v>
      </c>
      <c r="P181" s="10"/>
      <c r="Q181" s="48"/>
      <c r="R181" s="48">
        <v>1</v>
      </c>
      <c r="T181" s="2">
        <v>180</v>
      </c>
    </row>
    <row r="182" spans="1:20">
      <c r="A182" s="12" t="str">
        <f t="shared" si="3"/>
        <v>18121</v>
      </c>
      <c r="B182" s="10">
        <f>材炼!A24</f>
        <v>1021</v>
      </c>
      <c r="C182" s="10" t="s">
        <v>459</v>
      </c>
      <c r="D182" s="10">
        <v>21</v>
      </c>
      <c r="E182" s="2" t="str">
        <f>CONCATENATE(材炼!K24,$U$2)</f>
        <v>钢锭配方</v>
      </c>
      <c r="F182" s="66" t="s">
        <v>476</v>
      </c>
      <c r="G182" s="4" t="s">
        <v>839</v>
      </c>
      <c r="H182" s="4">
        <v>0</v>
      </c>
      <c r="I182" s="4">
        <v>0</v>
      </c>
      <c r="J182" s="4">
        <v>0</v>
      </c>
      <c r="K182" s="4">
        <v>0</v>
      </c>
      <c r="L182" s="4">
        <v>1</v>
      </c>
      <c r="M182" s="55">
        <v>200</v>
      </c>
      <c r="O182" s="50">
        <v>0</v>
      </c>
      <c r="P182" s="10"/>
      <c r="Q182" s="48"/>
      <c r="R182" s="48">
        <v>1</v>
      </c>
      <c r="T182" s="2">
        <v>181</v>
      </c>
    </row>
    <row r="183" spans="1:20">
      <c r="A183" s="12" t="str">
        <f t="shared" si="3"/>
        <v>18221</v>
      </c>
      <c r="B183" s="10">
        <f>材炼!A25</f>
        <v>1022</v>
      </c>
      <c r="C183" s="10" t="s">
        <v>459</v>
      </c>
      <c r="D183" s="10">
        <v>21</v>
      </c>
      <c r="E183" s="2" t="str">
        <f>CONCATENATE(材炼!K25,$U$2)</f>
        <v>银锭配方</v>
      </c>
      <c r="F183" s="66" t="s">
        <v>476</v>
      </c>
      <c r="G183" s="4" t="s">
        <v>840</v>
      </c>
      <c r="H183" s="4">
        <v>0</v>
      </c>
      <c r="I183" s="4">
        <v>0</v>
      </c>
      <c r="J183" s="4">
        <v>0</v>
      </c>
      <c r="K183" s="4">
        <v>0</v>
      </c>
      <c r="L183" s="4">
        <v>1</v>
      </c>
      <c r="M183" s="55">
        <v>200</v>
      </c>
      <c r="O183" s="50">
        <v>0</v>
      </c>
      <c r="P183" s="10"/>
      <c r="Q183" s="48"/>
      <c r="R183" s="48">
        <v>1</v>
      </c>
      <c r="T183" s="2">
        <v>182</v>
      </c>
    </row>
    <row r="184" spans="1:20">
      <c r="A184" s="12" t="str">
        <f t="shared" si="3"/>
        <v>18321</v>
      </c>
      <c r="B184" s="10">
        <f>材炼!A26</f>
        <v>1023</v>
      </c>
      <c r="C184" s="10" t="s">
        <v>459</v>
      </c>
      <c r="D184" s="10">
        <v>21</v>
      </c>
      <c r="E184" s="2" t="str">
        <f>CONCATENATE(材炼!K26,$U$2)</f>
        <v>银线配方</v>
      </c>
      <c r="F184" s="66" t="s">
        <v>476</v>
      </c>
      <c r="G184" s="4" t="s">
        <v>841</v>
      </c>
      <c r="H184" s="4">
        <v>0</v>
      </c>
      <c r="I184" s="4">
        <v>0</v>
      </c>
      <c r="J184" s="4">
        <v>0</v>
      </c>
      <c r="K184" s="4">
        <v>0</v>
      </c>
      <c r="L184" s="4">
        <v>1</v>
      </c>
      <c r="M184" s="55">
        <v>200</v>
      </c>
      <c r="O184" s="50">
        <v>0</v>
      </c>
      <c r="P184" s="10"/>
      <c r="Q184" s="48"/>
      <c r="R184" s="48">
        <v>1</v>
      </c>
      <c r="T184" s="2">
        <v>183</v>
      </c>
    </row>
    <row r="185" spans="1:20">
      <c r="A185" s="12" t="str">
        <f t="shared" si="3"/>
        <v>18421</v>
      </c>
      <c r="B185" s="10">
        <f>工!A4</f>
        <v>2001</v>
      </c>
      <c r="C185" s="10" t="s">
        <v>459</v>
      </c>
      <c r="D185" s="10">
        <v>21</v>
      </c>
      <c r="E185" s="66" t="str">
        <f>CONCATENATE(工!K4,卷表!$U$2)</f>
        <v>铁镐配方</v>
      </c>
      <c r="F185" s="66" t="s">
        <v>476</v>
      </c>
      <c r="G185" s="4" t="s">
        <v>842</v>
      </c>
      <c r="H185" s="4">
        <v>0</v>
      </c>
      <c r="I185" s="4">
        <v>0</v>
      </c>
      <c r="J185" s="4">
        <v>0</v>
      </c>
      <c r="K185" s="4">
        <v>0</v>
      </c>
      <c r="L185" s="4">
        <v>1</v>
      </c>
      <c r="M185" s="55">
        <v>200</v>
      </c>
      <c r="O185" s="50">
        <v>0</v>
      </c>
      <c r="P185" s="10"/>
      <c r="Q185" s="48"/>
      <c r="R185" s="48">
        <v>1</v>
      </c>
      <c r="T185" s="2">
        <v>184</v>
      </c>
    </row>
    <row r="186" spans="1:20">
      <c r="A186" s="12" t="str">
        <f t="shared" si="3"/>
        <v>18521</v>
      </c>
      <c r="B186" s="10">
        <f>工!A5</f>
        <v>2002</v>
      </c>
      <c r="C186" s="10" t="s">
        <v>459</v>
      </c>
      <c r="D186" s="10">
        <v>21</v>
      </c>
      <c r="E186" s="66" t="str">
        <f>CONCATENATE(工!K5,卷表!$U$2)</f>
        <v>木钥匙配方</v>
      </c>
      <c r="F186" s="66" t="s">
        <v>476</v>
      </c>
      <c r="G186" s="4" t="s">
        <v>843</v>
      </c>
      <c r="H186" s="4">
        <v>0</v>
      </c>
      <c r="I186" s="4">
        <v>0</v>
      </c>
      <c r="J186" s="4">
        <v>0</v>
      </c>
      <c r="K186" s="4">
        <v>0</v>
      </c>
      <c r="L186" s="4">
        <v>1</v>
      </c>
      <c r="M186" s="55">
        <v>200</v>
      </c>
      <c r="O186" s="50">
        <v>0</v>
      </c>
      <c r="P186" s="10"/>
      <c r="Q186" s="48"/>
      <c r="R186" s="48">
        <v>1</v>
      </c>
      <c r="T186" s="2">
        <v>185</v>
      </c>
    </row>
    <row r="187" spans="1:20">
      <c r="A187" s="12" t="str">
        <f t="shared" si="3"/>
        <v>18621</v>
      </c>
      <c r="B187" s="10">
        <f>工!A6</f>
        <v>2003</v>
      </c>
      <c r="C187" s="10" t="s">
        <v>459</v>
      </c>
      <c r="D187" s="10">
        <v>21</v>
      </c>
      <c r="E187" s="66" t="str">
        <f>CONCATENATE(工!K6,卷表!$U$2)</f>
        <v>石头弹丸配方</v>
      </c>
      <c r="F187" s="66" t="s">
        <v>476</v>
      </c>
      <c r="G187" s="4" t="s">
        <v>844</v>
      </c>
      <c r="H187" s="4">
        <v>0</v>
      </c>
      <c r="I187" s="4">
        <v>0</v>
      </c>
      <c r="J187" s="4">
        <v>0</v>
      </c>
      <c r="K187" s="4">
        <v>0</v>
      </c>
      <c r="L187" s="4">
        <v>1</v>
      </c>
      <c r="M187" s="55">
        <v>200</v>
      </c>
      <c r="O187" s="4">
        <v>0</v>
      </c>
      <c r="P187" s="10"/>
      <c r="Q187" s="48"/>
      <c r="R187" s="48">
        <v>1</v>
      </c>
      <c r="T187" s="2">
        <v>186</v>
      </c>
    </row>
    <row r="188" spans="1:20">
      <c r="A188" s="12" t="str">
        <f t="shared" si="3"/>
        <v>18721</v>
      </c>
      <c r="B188" s="10">
        <f>工!A7</f>
        <v>2004</v>
      </c>
      <c r="C188" s="10" t="s">
        <v>459</v>
      </c>
      <c r="D188" s="10">
        <v>21</v>
      </c>
      <c r="E188" s="66" t="str">
        <f>CONCATENATE(工!K7,卷表!$U$2)</f>
        <v>铁质钥匙配方</v>
      </c>
      <c r="F188" s="66" t="s">
        <v>476</v>
      </c>
      <c r="G188" s="4" t="s">
        <v>845</v>
      </c>
      <c r="H188" s="4">
        <v>0</v>
      </c>
      <c r="I188" s="4">
        <v>0</v>
      </c>
      <c r="J188" s="4">
        <v>0</v>
      </c>
      <c r="K188" s="4">
        <v>0</v>
      </c>
      <c r="L188" s="4">
        <v>1</v>
      </c>
      <c r="M188" s="55">
        <v>200</v>
      </c>
      <c r="O188" s="4">
        <v>0</v>
      </c>
      <c r="P188" s="10"/>
      <c r="Q188" s="48"/>
      <c r="R188" s="48">
        <v>1</v>
      </c>
      <c r="T188" s="2">
        <v>187</v>
      </c>
    </row>
    <row r="189" spans="1:20">
      <c r="A189" s="12" t="str">
        <f t="shared" si="3"/>
        <v>18821</v>
      </c>
      <c r="B189" s="10">
        <f>工!A8</f>
        <v>2005</v>
      </c>
      <c r="C189" s="10" t="s">
        <v>459</v>
      </c>
      <c r="D189" s="10">
        <v>21</v>
      </c>
      <c r="E189" s="66" t="str">
        <f>CONCATENATE(工!K8,卷表!$U$2)</f>
        <v>木头地板配方</v>
      </c>
      <c r="F189" s="66" t="s">
        <v>476</v>
      </c>
      <c r="G189" s="4" t="s">
        <v>846</v>
      </c>
      <c r="H189" s="4">
        <v>0</v>
      </c>
      <c r="I189" s="4">
        <v>0</v>
      </c>
      <c r="J189" s="4">
        <v>0</v>
      </c>
      <c r="K189" s="4">
        <v>0</v>
      </c>
      <c r="L189" s="4">
        <v>1</v>
      </c>
      <c r="M189" s="55">
        <v>200</v>
      </c>
      <c r="O189" s="4">
        <v>0</v>
      </c>
      <c r="P189" s="10"/>
      <c r="Q189" s="48"/>
      <c r="R189" s="48">
        <v>1</v>
      </c>
      <c r="T189" s="2">
        <v>188</v>
      </c>
    </row>
    <row r="190" spans="1:20">
      <c r="A190" s="12" t="str">
        <f t="shared" si="3"/>
        <v>18921</v>
      </c>
      <c r="B190" s="10">
        <f>工!A9</f>
        <v>2006</v>
      </c>
      <c r="C190" s="10" t="s">
        <v>459</v>
      </c>
      <c r="D190" s="10">
        <v>21</v>
      </c>
      <c r="E190" s="66" t="str">
        <f>CONCATENATE(工!K9,卷表!$U$2)</f>
        <v>红砖墙纸配方</v>
      </c>
      <c r="F190" s="66" t="s">
        <v>476</v>
      </c>
      <c r="G190" s="4" t="s">
        <v>847</v>
      </c>
      <c r="H190" s="4">
        <v>0</v>
      </c>
      <c r="I190" s="4">
        <v>0</v>
      </c>
      <c r="J190" s="4">
        <v>0</v>
      </c>
      <c r="K190" s="4">
        <v>0</v>
      </c>
      <c r="L190" s="4">
        <v>1</v>
      </c>
      <c r="M190" s="55">
        <v>200</v>
      </c>
      <c r="O190" s="4">
        <v>0</v>
      </c>
      <c r="P190" s="10"/>
      <c r="Q190" s="48"/>
      <c r="R190" s="48">
        <v>1</v>
      </c>
      <c r="T190" s="2">
        <v>189</v>
      </c>
    </row>
    <row r="191" spans="1:20">
      <c r="A191" s="12" t="str">
        <f t="shared" si="3"/>
        <v>19021</v>
      </c>
      <c r="B191" s="10">
        <f>工!A10</f>
        <v>2007</v>
      </c>
      <c r="C191" s="10" t="s">
        <v>459</v>
      </c>
      <c r="D191" s="10">
        <v>21</v>
      </c>
      <c r="E191" s="66" t="str">
        <f>CONCATENATE(工!K10,卷表!$U$2)</f>
        <v>木质床配方</v>
      </c>
      <c r="F191" s="66" t="s">
        <v>476</v>
      </c>
      <c r="G191" s="4" t="s">
        <v>848</v>
      </c>
      <c r="H191" s="4">
        <v>0</v>
      </c>
      <c r="I191" s="4">
        <v>0</v>
      </c>
      <c r="J191" s="4">
        <v>0</v>
      </c>
      <c r="K191" s="4">
        <v>0</v>
      </c>
      <c r="L191" s="4">
        <v>1</v>
      </c>
      <c r="M191" s="55">
        <v>200</v>
      </c>
      <c r="O191" s="4">
        <v>0</v>
      </c>
      <c r="P191" s="10"/>
      <c r="Q191" s="48"/>
      <c r="R191" s="48">
        <v>1</v>
      </c>
      <c r="T191" s="2">
        <v>190</v>
      </c>
    </row>
    <row r="192" spans="1:20">
      <c r="A192" s="12" t="str">
        <f t="shared" si="3"/>
        <v>19121</v>
      </c>
      <c r="B192" s="10">
        <f>工!A11</f>
        <v>2008</v>
      </c>
      <c r="C192" s="10" t="s">
        <v>459</v>
      </c>
      <c r="D192" s="10">
        <v>21</v>
      </c>
      <c r="E192" s="66" t="str">
        <f>CONCATENATE(工!K11,卷表!$U$2)</f>
        <v>挂钟配方</v>
      </c>
      <c r="F192" s="66" t="s">
        <v>476</v>
      </c>
      <c r="G192" s="4" t="s">
        <v>849</v>
      </c>
      <c r="H192" s="4">
        <v>0</v>
      </c>
      <c r="I192" s="4">
        <v>0</v>
      </c>
      <c r="J192" s="4">
        <v>0</v>
      </c>
      <c r="K192" s="4">
        <v>0</v>
      </c>
      <c r="L192" s="4">
        <v>1</v>
      </c>
      <c r="M192" s="55">
        <v>200</v>
      </c>
      <c r="O192" s="50">
        <v>0</v>
      </c>
      <c r="P192" s="10"/>
      <c r="Q192" s="48"/>
      <c r="R192" s="48">
        <v>1</v>
      </c>
      <c r="T192" s="2">
        <v>191</v>
      </c>
    </row>
    <row r="193" spans="1:20">
      <c r="A193" s="12" t="str">
        <f t="shared" si="3"/>
        <v>19221</v>
      </c>
      <c r="B193" s="10">
        <f>工!A12</f>
        <v>2009</v>
      </c>
      <c r="C193" s="10" t="s">
        <v>459</v>
      </c>
      <c r="D193" s="10">
        <v>21</v>
      </c>
      <c r="E193" s="66" t="str">
        <f>CONCATENATE(工!K12,卷表!$U$2)</f>
        <v>木门配方</v>
      </c>
      <c r="F193" s="66" t="s">
        <v>476</v>
      </c>
      <c r="G193" s="4" t="s">
        <v>850</v>
      </c>
      <c r="H193" s="4">
        <v>0</v>
      </c>
      <c r="I193" s="4">
        <v>0</v>
      </c>
      <c r="J193" s="4">
        <v>0</v>
      </c>
      <c r="K193" s="4">
        <v>0</v>
      </c>
      <c r="L193" s="4">
        <v>1</v>
      </c>
      <c r="M193" s="55">
        <v>200</v>
      </c>
      <c r="O193" s="50">
        <v>0</v>
      </c>
      <c r="P193" s="10"/>
      <c r="Q193" s="48"/>
      <c r="R193" s="48">
        <v>1</v>
      </c>
      <c r="T193" s="2">
        <v>192</v>
      </c>
    </row>
    <row r="194" spans="1:20">
      <c r="A194" s="12" t="str">
        <f t="shared" ref="A194:A257" si="5">CONCATENATE(T:T,D:D)</f>
        <v>19321</v>
      </c>
      <c r="B194" s="10">
        <f>工!A13</f>
        <v>2010</v>
      </c>
      <c r="C194" s="10" t="s">
        <v>459</v>
      </c>
      <c r="D194" s="10">
        <v>21</v>
      </c>
      <c r="E194" s="66" t="str">
        <f>CONCATENATE(工!K13,卷表!$U$2)</f>
        <v>花束配方</v>
      </c>
      <c r="F194" s="66" t="s">
        <v>476</v>
      </c>
      <c r="G194" s="4" t="s">
        <v>851</v>
      </c>
      <c r="H194" s="4">
        <v>0</v>
      </c>
      <c r="I194" s="4">
        <v>0</v>
      </c>
      <c r="J194" s="4">
        <v>0</v>
      </c>
      <c r="K194" s="4">
        <v>0</v>
      </c>
      <c r="L194" s="4">
        <v>1</v>
      </c>
      <c r="M194" s="55">
        <v>200</v>
      </c>
      <c r="O194" s="50">
        <v>0</v>
      </c>
      <c r="P194" s="10"/>
      <c r="Q194" s="48"/>
      <c r="R194" s="48">
        <v>1</v>
      </c>
      <c r="T194" s="2">
        <v>193</v>
      </c>
    </row>
    <row r="195" spans="1:20">
      <c r="A195" s="12" t="str">
        <f t="shared" si="5"/>
        <v>19421</v>
      </c>
      <c r="B195" s="10">
        <f>工!A14</f>
        <v>2011</v>
      </c>
      <c r="C195" s="10" t="s">
        <v>459</v>
      </c>
      <c r="D195" s="10">
        <v>21</v>
      </c>
      <c r="E195" s="66" t="str">
        <f>CONCATENATE(工!K14,卷表!$U$2)</f>
        <v>稻草人配方</v>
      </c>
      <c r="F195" s="66" t="s">
        <v>476</v>
      </c>
      <c r="G195" s="4" t="s">
        <v>852</v>
      </c>
      <c r="H195" s="4">
        <v>0</v>
      </c>
      <c r="I195" s="4">
        <v>0</v>
      </c>
      <c r="J195" s="4">
        <v>0</v>
      </c>
      <c r="K195" s="4">
        <v>0</v>
      </c>
      <c r="L195" s="4">
        <v>1</v>
      </c>
      <c r="M195" s="55">
        <v>200</v>
      </c>
      <c r="O195" s="50">
        <v>0</v>
      </c>
      <c r="P195" s="10"/>
      <c r="Q195" s="48"/>
      <c r="R195" s="48">
        <v>1</v>
      </c>
      <c r="T195" s="2">
        <v>194</v>
      </c>
    </row>
    <row r="196" spans="1:20">
      <c r="A196" s="12" t="str">
        <f t="shared" si="5"/>
        <v>19521</v>
      </c>
      <c r="B196" s="10">
        <f>灶!A4</f>
        <v>3001</v>
      </c>
      <c r="C196" s="10" t="s">
        <v>459</v>
      </c>
      <c r="D196" s="10">
        <v>21</v>
      </c>
      <c r="E196" s="66" t="str">
        <f>CONCATENATE(灶!K4,卷表!$U$2)</f>
        <v>面包配方</v>
      </c>
      <c r="F196" s="66" t="s">
        <v>476</v>
      </c>
      <c r="G196" s="4" t="s">
        <v>853</v>
      </c>
      <c r="H196" s="4">
        <v>0</v>
      </c>
      <c r="I196" s="4">
        <v>0</v>
      </c>
      <c r="J196" s="4">
        <v>0</v>
      </c>
      <c r="K196" s="4">
        <v>0</v>
      </c>
      <c r="L196" s="4">
        <v>1</v>
      </c>
      <c r="M196" s="55">
        <v>200</v>
      </c>
      <c r="O196" s="50">
        <v>0</v>
      </c>
      <c r="P196" s="10"/>
      <c r="Q196" s="48"/>
      <c r="R196" s="48">
        <v>1</v>
      </c>
      <c r="T196" s="2">
        <v>195</v>
      </c>
    </row>
    <row r="197" spans="1:20">
      <c r="A197" s="12" t="str">
        <f t="shared" si="5"/>
        <v>19621</v>
      </c>
      <c r="B197" s="10">
        <f>灶!A5</f>
        <v>3002</v>
      </c>
      <c r="C197" s="10" t="s">
        <v>459</v>
      </c>
      <c r="D197" s="10">
        <v>21</v>
      </c>
      <c r="E197" s="66" t="str">
        <f>CONCATENATE(灶!K5,卷表!$U$2)</f>
        <v>葡萄酒配方</v>
      </c>
      <c r="F197" s="66" t="s">
        <v>476</v>
      </c>
      <c r="G197" s="4" t="s">
        <v>854</v>
      </c>
      <c r="H197" s="4">
        <v>0</v>
      </c>
      <c r="I197" s="4">
        <v>0</v>
      </c>
      <c r="J197" s="4">
        <v>0</v>
      </c>
      <c r="K197" s="4">
        <v>0</v>
      </c>
      <c r="L197" s="4">
        <v>1</v>
      </c>
      <c r="M197" s="55">
        <v>200</v>
      </c>
      <c r="O197" s="4">
        <v>0</v>
      </c>
      <c r="P197" s="10"/>
      <c r="Q197" s="48"/>
      <c r="R197" s="48">
        <v>1</v>
      </c>
      <c r="T197" s="2">
        <v>196</v>
      </c>
    </row>
    <row r="198" spans="1:20">
      <c r="A198" s="12" t="str">
        <f t="shared" si="5"/>
        <v>19721</v>
      </c>
      <c r="B198" s="10">
        <f>灶!A6</f>
        <v>3003</v>
      </c>
      <c r="C198" s="10" t="s">
        <v>459</v>
      </c>
      <c r="D198" s="10">
        <v>21</v>
      </c>
      <c r="E198" s="66" t="str">
        <f>CONCATENATE(灶!K6,卷表!$U$2)</f>
        <v>酸酸乳配方</v>
      </c>
      <c r="F198" s="66" t="s">
        <v>476</v>
      </c>
      <c r="G198" s="4" t="s">
        <v>855</v>
      </c>
      <c r="H198" s="4">
        <v>0</v>
      </c>
      <c r="I198" s="4">
        <v>0</v>
      </c>
      <c r="J198" s="4">
        <v>0</v>
      </c>
      <c r="K198" s="4">
        <v>0</v>
      </c>
      <c r="L198" s="4">
        <v>1</v>
      </c>
      <c r="M198" s="55">
        <v>200</v>
      </c>
      <c r="O198" s="4">
        <v>0</v>
      </c>
      <c r="P198" s="10"/>
      <c r="Q198" s="48"/>
      <c r="R198" s="48">
        <v>1</v>
      </c>
      <c r="T198" s="2">
        <v>197</v>
      </c>
    </row>
    <row r="199" spans="1:20">
      <c r="A199" s="12" t="str">
        <f t="shared" si="5"/>
        <v>19821</v>
      </c>
      <c r="B199" s="10">
        <f>灶!A7</f>
        <v>3004</v>
      </c>
      <c r="C199" s="10" t="s">
        <v>459</v>
      </c>
      <c r="D199" s="10">
        <v>21</v>
      </c>
      <c r="E199" s="66" t="str">
        <f>CONCATENATE(灶!K7,卷表!$U$2)</f>
        <v>果冻三明治配方</v>
      </c>
      <c r="F199" s="66" t="s">
        <v>476</v>
      </c>
      <c r="G199" s="4" t="s">
        <v>856</v>
      </c>
      <c r="H199" s="4">
        <v>0</v>
      </c>
      <c r="I199" s="4">
        <v>0</v>
      </c>
      <c r="J199" s="4">
        <v>0</v>
      </c>
      <c r="K199" s="4">
        <v>0</v>
      </c>
      <c r="L199" s="4">
        <v>1</v>
      </c>
      <c r="M199" s="55">
        <v>200</v>
      </c>
      <c r="O199" s="4">
        <v>0</v>
      </c>
      <c r="P199" s="10"/>
      <c r="Q199" s="48"/>
      <c r="R199" s="48">
        <v>1</v>
      </c>
      <c r="T199" s="2">
        <v>198</v>
      </c>
    </row>
    <row r="200" spans="1:20">
      <c r="A200" s="12" t="str">
        <f t="shared" si="5"/>
        <v>19921</v>
      </c>
      <c r="B200" s="10">
        <f>灶!A8</f>
        <v>3005</v>
      </c>
      <c r="C200" s="10" t="s">
        <v>459</v>
      </c>
      <c r="D200" s="10">
        <v>21</v>
      </c>
      <c r="E200" s="66" t="str">
        <f>CONCATENATE(灶!K8,卷表!$U$2)</f>
        <v>烧肉配方</v>
      </c>
      <c r="F200" s="66" t="s">
        <v>476</v>
      </c>
      <c r="G200" s="4" t="s">
        <v>857</v>
      </c>
      <c r="H200" s="4">
        <v>0</v>
      </c>
      <c r="I200" s="4">
        <v>0</v>
      </c>
      <c r="J200" s="4">
        <v>0</v>
      </c>
      <c r="K200" s="4">
        <v>0</v>
      </c>
      <c r="L200" s="4">
        <v>1</v>
      </c>
      <c r="M200" s="55">
        <v>200</v>
      </c>
      <c r="O200" s="4">
        <v>0</v>
      </c>
      <c r="P200" s="10"/>
      <c r="Q200" s="48"/>
      <c r="R200" s="48">
        <v>1</v>
      </c>
      <c r="T200" s="2">
        <v>199</v>
      </c>
    </row>
    <row r="201" spans="1:20">
      <c r="A201" s="12" t="str">
        <f t="shared" si="5"/>
        <v>20021</v>
      </c>
      <c r="B201" s="10">
        <f>灶!A9</f>
        <v>3006</v>
      </c>
      <c r="C201" s="10" t="s">
        <v>459</v>
      </c>
      <c r="D201" s="10">
        <v>21</v>
      </c>
      <c r="E201" s="66" t="str">
        <f>CONCATENATE(灶!K9,卷表!$U$2)</f>
        <v>骨头汤配方</v>
      </c>
      <c r="F201" s="66" t="s">
        <v>476</v>
      </c>
      <c r="G201" s="4" t="s">
        <v>858</v>
      </c>
      <c r="H201" s="4">
        <v>0</v>
      </c>
      <c r="I201" s="4">
        <v>0</v>
      </c>
      <c r="J201" s="4">
        <v>0</v>
      </c>
      <c r="K201" s="4">
        <v>0</v>
      </c>
      <c r="L201" s="4">
        <v>1</v>
      </c>
      <c r="M201" s="55">
        <v>200</v>
      </c>
      <c r="O201" s="4">
        <v>0</v>
      </c>
      <c r="P201" s="10"/>
      <c r="Q201" s="48"/>
      <c r="R201" s="48">
        <v>1</v>
      </c>
      <c r="T201" s="2">
        <v>200</v>
      </c>
    </row>
    <row r="202" spans="1:20">
      <c r="A202" s="12" t="str">
        <f t="shared" si="5"/>
        <v>20121</v>
      </c>
      <c r="B202" s="10">
        <f>缝!A4</f>
        <v>4001</v>
      </c>
      <c r="C202" s="10" t="s">
        <v>459</v>
      </c>
      <c r="D202" s="10">
        <v>21</v>
      </c>
      <c r="E202" s="66" t="str">
        <f>CONCATENATE(缝!M4,$U$2)</f>
        <v>皮衣配方</v>
      </c>
      <c r="F202" s="66" t="s">
        <v>476</v>
      </c>
      <c r="G202" s="4" t="s">
        <v>859</v>
      </c>
      <c r="H202" s="4">
        <v>0</v>
      </c>
      <c r="I202" s="4">
        <v>0</v>
      </c>
      <c r="J202" s="4">
        <v>0</v>
      </c>
      <c r="K202" s="4">
        <v>0</v>
      </c>
      <c r="L202" s="4">
        <v>1</v>
      </c>
      <c r="M202" s="55">
        <v>200</v>
      </c>
      <c r="O202" s="50">
        <v>0</v>
      </c>
      <c r="P202" s="10"/>
      <c r="Q202" s="48"/>
      <c r="R202" s="48">
        <v>1</v>
      </c>
      <c r="T202" s="2">
        <v>201</v>
      </c>
    </row>
    <row r="203" spans="1:20">
      <c r="A203" s="12" t="str">
        <f t="shared" si="5"/>
        <v>20221</v>
      </c>
      <c r="B203" s="10">
        <f>缝!A5</f>
        <v>4002</v>
      </c>
      <c r="C203" s="10" t="s">
        <v>459</v>
      </c>
      <c r="D203" s="10">
        <v>21</v>
      </c>
      <c r="E203" s="66" t="str">
        <f>CONCATENATE(缝!M5,$U$2)</f>
        <v>布袍配方</v>
      </c>
      <c r="F203" s="66" t="s">
        <v>476</v>
      </c>
      <c r="G203" s="4" t="s">
        <v>860</v>
      </c>
      <c r="H203" s="4">
        <v>0</v>
      </c>
      <c r="I203" s="4">
        <v>0</v>
      </c>
      <c r="J203" s="4">
        <v>0</v>
      </c>
      <c r="K203" s="4">
        <v>0</v>
      </c>
      <c r="L203" s="4">
        <v>1</v>
      </c>
      <c r="M203" s="55">
        <v>200</v>
      </c>
      <c r="O203" s="50">
        <v>0</v>
      </c>
      <c r="P203" s="10"/>
      <c r="Q203" s="48"/>
      <c r="R203" s="48">
        <v>1</v>
      </c>
      <c r="T203" s="2">
        <v>202</v>
      </c>
    </row>
    <row r="204" spans="1:20">
      <c r="A204" s="12" t="str">
        <f t="shared" si="5"/>
        <v>20321</v>
      </c>
      <c r="B204" s="10">
        <f>缝!A6</f>
        <v>4003</v>
      </c>
      <c r="C204" s="10" t="s">
        <v>459</v>
      </c>
      <c r="D204" s="10">
        <v>21</v>
      </c>
      <c r="E204" s="66" t="str">
        <f>CONCATENATE(缝!M6,$U$2)</f>
        <v>软皮衣配方</v>
      </c>
      <c r="F204" s="66" t="s">
        <v>476</v>
      </c>
      <c r="G204" s="4" t="s">
        <v>861</v>
      </c>
      <c r="H204" s="4">
        <v>0</v>
      </c>
      <c r="I204" s="4">
        <v>0</v>
      </c>
      <c r="J204" s="4">
        <v>0</v>
      </c>
      <c r="K204" s="4">
        <v>0</v>
      </c>
      <c r="L204" s="4">
        <v>1</v>
      </c>
      <c r="M204" s="55">
        <v>200</v>
      </c>
      <c r="O204" s="50">
        <v>0</v>
      </c>
      <c r="P204" s="10"/>
      <c r="Q204" s="48"/>
      <c r="R204" s="48">
        <v>1</v>
      </c>
      <c r="T204" s="2">
        <v>203</v>
      </c>
    </row>
    <row r="205" spans="1:20">
      <c r="A205" s="12" t="str">
        <f t="shared" si="5"/>
        <v>20421</v>
      </c>
      <c r="B205" s="10">
        <f>缝!A7</f>
        <v>4004</v>
      </c>
      <c r="C205" s="10" t="s">
        <v>459</v>
      </c>
      <c r="D205" s="10">
        <v>21</v>
      </c>
      <c r="E205" s="66" t="str">
        <f>CONCATENATE(缝!M7,$U$2)</f>
        <v>绣纹布袍配方</v>
      </c>
      <c r="F205" s="66" t="s">
        <v>476</v>
      </c>
      <c r="G205" s="4" t="s">
        <v>862</v>
      </c>
      <c r="H205" s="4">
        <v>0</v>
      </c>
      <c r="I205" s="4">
        <v>0</v>
      </c>
      <c r="J205" s="4">
        <v>0</v>
      </c>
      <c r="K205" s="4">
        <v>0</v>
      </c>
      <c r="L205" s="4">
        <v>1</v>
      </c>
      <c r="M205" s="55">
        <v>200</v>
      </c>
      <c r="O205" s="50">
        <v>0</v>
      </c>
      <c r="P205" s="10"/>
      <c r="Q205" s="48"/>
      <c r="R205" s="48">
        <v>1</v>
      </c>
      <c r="T205" s="2">
        <v>204</v>
      </c>
    </row>
    <row r="206" spans="1:20">
      <c r="A206" s="12" t="str">
        <f t="shared" si="5"/>
        <v>20521</v>
      </c>
      <c r="B206" s="10">
        <f>缝!A8</f>
        <v>4005</v>
      </c>
      <c r="C206" s="10" t="s">
        <v>459</v>
      </c>
      <c r="D206" s="10">
        <v>21</v>
      </c>
      <c r="E206" s="66" t="str">
        <f>CONCATENATE(缝!M8,$U$2)</f>
        <v>革铠配方</v>
      </c>
      <c r="F206" s="66" t="s">
        <v>476</v>
      </c>
      <c r="G206" s="4" t="s">
        <v>863</v>
      </c>
      <c r="H206" s="4">
        <v>0</v>
      </c>
      <c r="I206" s="4">
        <v>0</v>
      </c>
      <c r="J206" s="4">
        <v>0</v>
      </c>
      <c r="K206" s="4">
        <v>0</v>
      </c>
      <c r="L206" s="4">
        <v>1</v>
      </c>
      <c r="M206" s="55">
        <v>200</v>
      </c>
      <c r="O206" s="50">
        <v>0</v>
      </c>
      <c r="P206" s="10"/>
      <c r="Q206" s="48"/>
      <c r="R206" s="48">
        <v>1</v>
      </c>
      <c r="T206" s="2">
        <v>205</v>
      </c>
    </row>
    <row r="207" spans="1:20">
      <c r="A207" s="12" t="str">
        <f t="shared" si="5"/>
        <v>20621</v>
      </c>
      <c r="B207" s="10">
        <f>缝!A9</f>
        <v>4006</v>
      </c>
      <c r="C207" s="10" t="s">
        <v>459</v>
      </c>
      <c r="D207" s="10">
        <v>21</v>
      </c>
      <c r="E207" s="66" t="str">
        <f>CONCATENATE(缝!M9,$U$2)</f>
        <v>厚袍配方</v>
      </c>
      <c r="F207" s="66" t="s">
        <v>476</v>
      </c>
      <c r="G207" s="4" t="s">
        <v>864</v>
      </c>
      <c r="H207" s="4">
        <v>0</v>
      </c>
      <c r="I207" s="4">
        <v>0</v>
      </c>
      <c r="J207" s="4">
        <v>0</v>
      </c>
      <c r="K207" s="4">
        <v>0</v>
      </c>
      <c r="L207" s="4">
        <v>1</v>
      </c>
      <c r="M207" s="55">
        <v>200</v>
      </c>
      <c r="O207" s="4">
        <v>0</v>
      </c>
      <c r="P207" s="10"/>
      <c r="Q207" s="48"/>
      <c r="R207" s="48">
        <v>1</v>
      </c>
      <c r="T207" s="2">
        <v>206</v>
      </c>
    </row>
    <row r="208" spans="1:20">
      <c r="A208" s="12" t="str">
        <f t="shared" si="5"/>
        <v>20721</v>
      </c>
      <c r="B208" s="10">
        <f>缝!A10</f>
        <v>4007</v>
      </c>
      <c r="C208" s="10" t="s">
        <v>459</v>
      </c>
      <c r="D208" s="10">
        <v>21</v>
      </c>
      <c r="E208" s="66" t="str">
        <f>CONCATENATE(缝!M10,$U$2)</f>
        <v>皮手套配方</v>
      </c>
      <c r="F208" s="66" t="s">
        <v>476</v>
      </c>
      <c r="G208" s="4" t="s">
        <v>865</v>
      </c>
      <c r="H208" s="4">
        <v>0</v>
      </c>
      <c r="I208" s="4">
        <v>0</v>
      </c>
      <c r="J208" s="4">
        <v>0</v>
      </c>
      <c r="K208" s="4">
        <v>0</v>
      </c>
      <c r="L208" s="4">
        <v>1</v>
      </c>
      <c r="M208" s="55">
        <v>200</v>
      </c>
      <c r="O208" s="4">
        <v>0</v>
      </c>
      <c r="P208" s="10"/>
      <c r="Q208" s="48"/>
      <c r="R208" s="48">
        <v>1</v>
      </c>
      <c r="T208" s="2">
        <v>207</v>
      </c>
    </row>
    <row r="209" spans="1:20">
      <c r="A209" s="12" t="str">
        <f t="shared" si="5"/>
        <v>20821</v>
      </c>
      <c r="B209" s="10">
        <f>缝!A11</f>
        <v>4008</v>
      </c>
      <c r="C209" s="10" t="s">
        <v>459</v>
      </c>
      <c r="D209" s="10">
        <v>21</v>
      </c>
      <c r="E209" s="66" t="str">
        <f>CONCATENATE(缝!M11,$U$2)</f>
        <v>布帽配方</v>
      </c>
      <c r="F209" s="66" t="s">
        <v>476</v>
      </c>
      <c r="G209" s="4" t="s">
        <v>866</v>
      </c>
      <c r="H209" s="4">
        <v>0</v>
      </c>
      <c r="I209" s="4">
        <v>0</v>
      </c>
      <c r="J209" s="4">
        <v>0</v>
      </c>
      <c r="K209" s="4">
        <v>0</v>
      </c>
      <c r="L209" s="4">
        <v>1</v>
      </c>
      <c r="M209" s="55">
        <v>200</v>
      </c>
      <c r="O209" s="4">
        <v>0</v>
      </c>
      <c r="P209" s="10"/>
      <c r="Q209" s="48"/>
      <c r="R209" s="48">
        <v>1</v>
      </c>
      <c r="T209" s="2">
        <v>208</v>
      </c>
    </row>
    <row r="210" spans="1:20">
      <c r="A210" s="12" t="str">
        <f t="shared" si="5"/>
        <v>20921</v>
      </c>
      <c r="B210" s="10">
        <f>缝!A12</f>
        <v>4009</v>
      </c>
      <c r="C210" s="10" t="s">
        <v>459</v>
      </c>
      <c r="D210" s="10">
        <v>21</v>
      </c>
      <c r="E210" s="66" t="str">
        <f>CONCATENATE(缝!M12,$U$2)</f>
        <v>加固的革铠配方</v>
      </c>
      <c r="F210" s="66" t="s">
        <v>476</v>
      </c>
      <c r="G210" s="4" t="s">
        <v>867</v>
      </c>
      <c r="H210" s="4">
        <v>0</v>
      </c>
      <c r="I210" s="4">
        <v>0</v>
      </c>
      <c r="J210" s="4">
        <v>0</v>
      </c>
      <c r="K210" s="4">
        <v>0</v>
      </c>
      <c r="L210" s="4">
        <v>1</v>
      </c>
      <c r="M210" s="55">
        <v>200</v>
      </c>
      <c r="O210" s="4">
        <v>0</v>
      </c>
      <c r="P210" s="10"/>
      <c r="Q210" s="48"/>
      <c r="R210" s="48">
        <v>1</v>
      </c>
      <c r="T210" s="2">
        <v>209</v>
      </c>
    </row>
    <row r="211" spans="1:20">
      <c r="A211" s="12" t="str">
        <f t="shared" si="5"/>
        <v>21021</v>
      </c>
      <c r="B211" s="10">
        <f>缝!A13</f>
        <v>4010</v>
      </c>
      <c r="C211" s="10" t="s">
        <v>459</v>
      </c>
      <c r="D211" s="10">
        <v>21</v>
      </c>
      <c r="E211" s="66" t="str">
        <f>CONCATENATE(缝!M13,$U$2)</f>
        <v>花纹厚袍配方</v>
      </c>
      <c r="F211" s="66" t="s">
        <v>476</v>
      </c>
      <c r="G211" s="4" t="s">
        <v>868</v>
      </c>
      <c r="H211" s="4">
        <v>0</v>
      </c>
      <c r="I211" s="4">
        <v>0</v>
      </c>
      <c r="J211" s="4">
        <v>0</v>
      </c>
      <c r="K211" s="4">
        <v>0</v>
      </c>
      <c r="L211" s="4">
        <v>1</v>
      </c>
      <c r="M211" s="55">
        <v>200</v>
      </c>
      <c r="O211" s="4">
        <v>0</v>
      </c>
      <c r="P211" s="10"/>
      <c r="Q211" s="48"/>
      <c r="R211" s="48">
        <v>1</v>
      </c>
      <c r="T211" s="2">
        <v>210</v>
      </c>
    </row>
    <row r="212" spans="1:20">
      <c r="A212" s="12" t="str">
        <f t="shared" si="5"/>
        <v>21121</v>
      </c>
      <c r="B212" s="10">
        <f>缝!A14</f>
        <v>4011</v>
      </c>
      <c r="C212" s="10" t="s">
        <v>459</v>
      </c>
      <c r="D212" s="10">
        <v>21</v>
      </c>
      <c r="E212" s="66" t="str">
        <f>CONCATENATE(缝!M14,$U$2)</f>
        <v>漆黑的皮手套配方</v>
      </c>
      <c r="F212" s="66" t="s">
        <v>476</v>
      </c>
      <c r="G212" s="4" t="s">
        <v>869</v>
      </c>
      <c r="H212" s="4">
        <v>0</v>
      </c>
      <c r="I212" s="4">
        <v>0</v>
      </c>
      <c r="J212" s="4">
        <v>0</v>
      </c>
      <c r="K212" s="4">
        <v>0</v>
      </c>
      <c r="L212" s="4">
        <v>1</v>
      </c>
      <c r="M212" s="55">
        <v>200</v>
      </c>
      <c r="O212" s="50">
        <v>0</v>
      </c>
      <c r="P212" s="10"/>
      <c r="Q212" s="48"/>
      <c r="R212" s="48">
        <v>1</v>
      </c>
      <c r="T212" s="2">
        <v>211</v>
      </c>
    </row>
    <row r="213" spans="1:20">
      <c r="A213" s="12" t="str">
        <f t="shared" si="5"/>
        <v>21221</v>
      </c>
      <c r="B213" s="10">
        <f>缝!A15</f>
        <v>4012</v>
      </c>
      <c r="C213" s="10" t="s">
        <v>459</v>
      </c>
      <c r="D213" s="10">
        <v>21</v>
      </c>
      <c r="E213" s="66" t="str">
        <f>CONCATENATE(缝!M15,$U$2)</f>
        <v>旅人布帽配方</v>
      </c>
      <c r="F213" s="66" t="s">
        <v>476</v>
      </c>
      <c r="G213" s="4" t="s">
        <v>870</v>
      </c>
      <c r="H213" s="4">
        <v>0</v>
      </c>
      <c r="I213" s="4">
        <v>0</v>
      </c>
      <c r="J213" s="4">
        <v>0</v>
      </c>
      <c r="K213" s="4">
        <v>0</v>
      </c>
      <c r="L213" s="4">
        <v>1</v>
      </c>
      <c r="M213" s="55">
        <v>200</v>
      </c>
      <c r="O213" s="50">
        <v>0</v>
      </c>
      <c r="P213" s="10"/>
      <c r="Q213" s="48"/>
      <c r="R213" s="48">
        <v>1</v>
      </c>
      <c r="T213" s="2">
        <v>212</v>
      </c>
    </row>
    <row r="214" spans="1:20">
      <c r="A214" s="12" t="str">
        <f t="shared" si="5"/>
        <v>21321</v>
      </c>
      <c r="B214" s="10">
        <f>缝!A16</f>
        <v>4013</v>
      </c>
      <c r="C214" s="10" t="s">
        <v>459</v>
      </c>
      <c r="D214" s="10">
        <v>21</v>
      </c>
      <c r="E214" s="66" t="str">
        <f>CONCATENATE(缝!M16,$U$2)</f>
        <v>硬皮大衣配方</v>
      </c>
      <c r="F214" s="66" t="s">
        <v>476</v>
      </c>
      <c r="G214" s="4" t="s">
        <v>871</v>
      </c>
      <c r="H214" s="4">
        <v>0</v>
      </c>
      <c r="I214" s="4">
        <v>0</v>
      </c>
      <c r="J214" s="4">
        <v>0</v>
      </c>
      <c r="K214" s="4">
        <v>0</v>
      </c>
      <c r="L214" s="4">
        <v>1</v>
      </c>
      <c r="M214" s="55">
        <v>200</v>
      </c>
      <c r="O214" s="50">
        <v>0</v>
      </c>
      <c r="P214" s="10"/>
      <c r="Q214" s="48"/>
      <c r="R214" s="48">
        <v>1</v>
      </c>
      <c r="T214" s="2">
        <v>213</v>
      </c>
    </row>
    <row r="215" spans="1:20">
      <c r="A215" s="12" t="str">
        <f t="shared" si="5"/>
        <v>21421</v>
      </c>
      <c r="B215" s="10">
        <f>缝!A17</f>
        <v>4014</v>
      </c>
      <c r="C215" s="10" t="s">
        <v>459</v>
      </c>
      <c r="D215" s="10">
        <v>21</v>
      </c>
      <c r="E215" s="66" t="str">
        <f>CONCATENATE(缝!M17,$U$2)</f>
        <v>环形袍配方</v>
      </c>
      <c r="F215" s="66" t="s">
        <v>476</v>
      </c>
      <c r="G215" s="4" t="s">
        <v>872</v>
      </c>
      <c r="H215" s="4">
        <v>0</v>
      </c>
      <c r="I215" s="4">
        <v>0</v>
      </c>
      <c r="J215" s="4">
        <v>0</v>
      </c>
      <c r="K215" s="4">
        <v>0</v>
      </c>
      <c r="L215" s="4">
        <v>1</v>
      </c>
      <c r="M215" s="55">
        <v>200</v>
      </c>
      <c r="O215" s="50">
        <v>0</v>
      </c>
      <c r="P215" s="10"/>
      <c r="Q215" s="48"/>
      <c r="R215" s="48">
        <v>1</v>
      </c>
      <c r="T215" s="2">
        <v>214</v>
      </c>
    </row>
    <row r="216" spans="1:20">
      <c r="A216" s="12" t="str">
        <f t="shared" si="5"/>
        <v>21521</v>
      </c>
      <c r="B216" s="10">
        <f>缝!A18</f>
        <v>4015</v>
      </c>
      <c r="C216" s="10" t="s">
        <v>459</v>
      </c>
      <c r="D216" s="10">
        <v>21</v>
      </c>
      <c r="E216" s="66" t="str">
        <f>CONCATENATE(缝!M18,$U$2)</f>
        <v>硬皮手套配方</v>
      </c>
      <c r="F216" s="66" t="s">
        <v>476</v>
      </c>
      <c r="G216" s="4" t="s">
        <v>873</v>
      </c>
      <c r="H216" s="4">
        <v>0</v>
      </c>
      <c r="I216" s="4">
        <v>0</v>
      </c>
      <c r="J216" s="4">
        <v>0</v>
      </c>
      <c r="K216" s="4">
        <v>0</v>
      </c>
      <c r="L216" s="4">
        <v>1</v>
      </c>
      <c r="M216" s="55">
        <v>200</v>
      </c>
      <c r="O216" s="50">
        <v>0</v>
      </c>
      <c r="P216" s="10"/>
      <c r="Q216" s="48"/>
      <c r="R216" s="48">
        <v>1</v>
      </c>
      <c r="T216" s="2">
        <v>215</v>
      </c>
    </row>
    <row r="217" spans="1:20">
      <c r="A217" s="12" t="str">
        <f t="shared" si="5"/>
        <v>21621</v>
      </c>
      <c r="B217" s="10">
        <f>缝!A19</f>
        <v>4016</v>
      </c>
      <c r="C217" s="10" t="s">
        <v>459</v>
      </c>
      <c r="D217" s="10">
        <v>21</v>
      </c>
      <c r="E217" s="66" t="str">
        <f>CONCATENATE(缝!M19,$U$2)</f>
        <v>毛线帽配方</v>
      </c>
      <c r="F217" s="66" t="s">
        <v>476</v>
      </c>
      <c r="G217" s="4" t="s">
        <v>874</v>
      </c>
      <c r="H217" s="4">
        <v>0</v>
      </c>
      <c r="I217" s="4">
        <v>0</v>
      </c>
      <c r="J217" s="4">
        <v>0</v>
      </c>
      <c r="K217" s="4">
        <v>0</v>
      </c>
      <c r="L217" s="4">
        <v>1</v>
      </c>
      <c r="M217" s="55">
        <v>200</v>
      </c>
      <c r="O217" s="4">
        <v>0</v>
      </c>
      <c r="P217" s="10"/>
      <c r="Q217" s="48"/>
      <c r="R217" s="48">
        <v>1</v>
      </c>
      <c r="T217" s="2">
        <v>216</v>
      </c>
    </row>
    <row r="218" spans="1:20">
      <c r="A218" s="12" t="str">
        <f t="shared" si="5"/>
        <v>21721</v>
      </c>
      <c r="B218" s="10">
        <f>缝!A20</f>
        <v>4017</v>
      </c>
      <c r="C218" s="10" t="s">
        <v>459</v>
      </c>
      <c r="D218" s="10">
        <v>21</v>
      </c>
      <c r="E218" s="66" t="str">
        <f>CONCATENATE(缝!M20,$U$2)</f>
        <v>斥候皮衣配方</v>
      </c>
      <c r="F218" s="66" t="s">
        <v>476</v>
      </c>
      <c r="G218" s="4" t="s">
        <v>875</v>
      </c>
      <c r="H218" s="4">
        <v>0</v>
      </c>
      <c r="I218" s="4">
        <v>0</v>
      </c>
      <c r="J218" s="4">
        <v>0</v>
      </c>
      <c r="K218" s="4">
        <v>0</v>
      </c>
      <c r="L218" s="4">
        <v>1</v>
      </c>
      <c r="M218" s="55">
        <v>200</v>
      </c>
      <c r="O218" s="4">
        <v>0</v>
      </c>
      <c r="P218" s="10"/>
      <c r="Q218" s="48"/>
      <c r="R218" s="48">
        <v>1</v>
      </c>
      <c r="T218" s="2">
        <v>217</v>
      </c>
    </row>
    <row r="219" spans="1:20">
      <c r="A219" s="12" t="str">
        <f t="shared" si="5"/>
        <v>21821</v>
      </c>
      <c r="B219" s="10">
        <f>缝!A21</f>
        <v>4018</v>
      </c>
      <c r="C219" s="10" t="s">
        <v>459</v>
      </c>
      <c r="D219" s="10">
        <v>21</v>
      </c>
      <c r="E219" s="66" t="str">
        <f>CONCATENATE(缝!M21,$U$2)</f>
        <v>巫师袍配方</v>
      </c>
      <c r="F219" s="66" t="s">
        <v>476</v>
      </c>
      <c r="G219" s="4" t="s">
        <v>876</v>
      </c>
      <c r="H219" s="4">
        <v>0</v>
      </c>
      <c r="I219" s="4">
        <v>0</v>
      </c>
      <c r="J219" s="4">
        <v>0</v>
      </c>
      <c r="K219" s="4">
        <v>0</v>
      </c>
      <c r="L219" s="4">
        <v>1</v>
      </c>
      <c r="M219" s="55">
        <v>200</v>
      </c>
      <c r="O219" s="4">
        <v>0</v>
      </c>
      <c r="P219" s="10"/>
      <c r="Q219" s="48"/>
      <c r="R219" s="48">
        <v>1</v>
      </c>
      <c r="T219" s="2">
        <v>218</v>
      </c>
    </row>
    <row r="220" spans="1:20">
      <c r="A220" s="12" t="str">
        <f t="shared" si="5"/>
        <v>21921</v>
      </c>
      <c r="B220" s="10">
        <f>缝!A22</f>
        <v>4019</v>
      </c>
      <c r="C220" s="10" t="s">
        <v>459</v>
      </c>
      <c r="D220" s="10">
        <v>21</v>
      </c>
      <c r="E220" s="66" t="str">
        <f>CONCATENATE(缝!M22,$U$2)</f>
        <v>斥候手套配方</v>
      </c>
      <c r="F220" s="66" t="s">
        <v>476</v>
      </c>
      <c r="G220" s="4" t="s">
        <v>877</v>
      </c>
      <c r="H220" s="4">
        <v>0</v>
      </c>
      <c r="I220" s="4">
        <v>0</v>
      </c>
      <c r="J220" s="4">
        <v>0</v>
      </c>
      <c r="K220" s="4">
        <v>0</v>
      </c>
      <c r="L220" s="4">
        <v>1</v>
      </c>
      <c r="M220" s="55">
        <v>200</v>
      </c>
      <c r="O220" s="4">
        <v>0</v>
      </c>
      <c r="P220" s="10"/>
      <c r="Q220" s="48"/>
      <c r="R220" s="48">
        <v>1</v>
      </c>
      <c r="T220" s="2">
        <v>219</v>
      </c>
    </row>
    <row r="221" spans="1:20">
      <c r="A221" s="12" t="str">
        <f t="shared" si="5"/>
        <v>22021</v>
      </c>
      <c r="B221" s="10">
        <f>缝!A23</f>
        <v>4020</v>
      </c>
      <c r="C221" s="10" t="s">
        <v>459</v>
      </c>
      <c r="D221" s="10">
        <v>21</v>
      </c>
      <c r="E221" s="66" t="str">
        <f>CONCATENATE(缝!M23,$U$2)</f>
        <v>巫师帽配方</v>
      </c>
      <c r="F221" s="66" t="s">
        <v>476</v>
      </c>
      <c r="G221" s="4" t="s">
        <v>878</v>
      </c>
      <c r="H221" s="4">
        <v>0</v>
      </c>
      <c r="I221" s="4">
        <v>0</v>
      </c>
      <c r="J221" s="4">
        <v>0</v>
      </c>
      <c r="K221" s="4">
        <v>0</v>
      </c>
      <c r="L221" s="4">
        <v>1</v>
      </c>
      <c r="M221" s="55">
        <v>200</v>
      </c>
      <c r="O221" s="4">
        <v>0</v>
      </c>
      <c r="P221" s="10"/>
      <c r="Q221" s="48"/>
      <c r="R221" s="48">
        <v>1</v>
      </c>
      <c r="T221" s="2">
        <v>220</v>
      </c>
    </row>
    <row r="222" spans="1:20">
      <c r="A222" s="12" t="str">
        <f t="shared" si="5"/>
        <v>22121</v>
      </c>
      <c r="B222" s="10">
        <f>缝!A24</f>
        <v>4021</v>
      </c>
      <c r="C222" s="10" t="s">
        <v>459</v>
      </c>
      <c r="D222" s="10">
        <v>21</v>
      </c>
      <c r="E222" s="66" t="str">
        <f>CONCATENATE(缝!M24,$U$2)</f>
        <v>狙击手之衣配方</v>
      </c>
      <c r="F222" s="66" t="s">
        <v>476</v>
      </c>
      <c r="G222" s="4" t="s">
        <v>879</v>
      </c>
      <c r="H222" s="4">
        <v>0</v>
      </c>
      <c r="I222" s="4">
        <v>0</v>
      </c>
      <c r="J222" s="4">
        <v>0</v>
      </c>
      <c r="K222" s="4">
        <v>0</v>
      </c>
      <c r="L222" s="4">
        <v>1</v>
      </c>
      <c r="M222" s="55">
        <v>200</v>
      </c>
      <c r="O222" s="50">
        <v>0</v>
      </c>
      <c r="P222" s="10"/>
      <c r="Q222" s="48"/>
      <c r="R222" s="48">
        <v>1</v>
      </c>
      <c r="T222" s="2">
        <v>221</v>
      </c>
    </row>
    <row r="223" spans="1:20">
      <c r="A223" s="12" t="str">
        <f t="shared" si="5"/>
        <v>22221</v>
      </c>
      <c r="B223" s="10">
        <f>缝!A25</f>
        <v>4022</v>
      </c>
      <c r="C223" s="10" t="s">
        <v>459</v>
      </c>
      <c r="D223" s="10">
        <v>21</v>
      </c>
      <c r="E223" s="66" t="str">
        <f>CONCATENATE(缝!M25,$U$2)</f>
        <v>魔导师法袍配方</v>
      </c>
      <c r="F223" s="66" t="s">
        <v>476</v>
      </c>
      <c r="G223" s="4" t="s">
        <v>880</v>
      </c>
      <c r="H223" s="4">
        <v>0</v>
      </c>
      <c r="I223" s="4">
        <v>0</v>
      </c>
      <c r="J223" s="4">
        <v>0</v>
      </c>
      <c r="K223" s="4">
        <v>0</v>
      </c>
      <c r="L223" s="4">
        <v>1</v>
      </c>
      <c r="M223" s="55">
        <v>200</v>
      </c>
      <c r="O223" s="50">
        <v>0</v>
      </c>
      <c r="P223" s="10"/>
      <c r="Q223" s="48"/>
      <c r="R223" s="48">
        <v>1</v>
      </c>
      <c r="T223" s="2">
        <v>222</v>
      </c>
    </row>
    <row r="224" spans="1:20">
      <c r="A224" s="12" t="str">
        <f t="shared" si="5"/>
        <v>22321</v>
      </c>
      <c r="B224" s="10">
        <f>缝!A26</f>
        <v>4023</v>
      </c>
      <c r="C224" s="10" t="s">
        <v>459</v>
      </c>
      <c r="D224" s="10">
        <v>21</v>
      </c>
      <c r="E224" s="66" t="str">
        <f>CONCATENATE(缝!M26,$U$2)</f>
        <v>狙击手手套配方</v>
      </c>
      <c r="F224" s="66" t="s">
        <v>476</v>
      </c>
      <c r="G224" s="4" t="s">
        <v>881</v>
      </c>
      <c r="H224" s="4">
        <v>0</v>
      </c>
      <c r="I224" s="4">
        <v>0</v>
      </c>
      <c r="J224" s="4">
        <v>0</v>
      </c>
      <c r="K224" s="4">
        <v>0</v>
      </c>
      <c r="L224" s="4">
        <v>1</v>
      </c>
      <c r="M224" s="55">
        <v>200</v>
      </c>
      <c r="O224" s="50">
        <v>0</v>
      </c>
      <c r="P224" s="10"/>
      <c r="Q224" s="48"/>
      <c r="R224" s="48">
        <v>1</v>
      </c>
      <c r="T224" s="2">
        <v>223</v>
      </c>
    </row>
    <row r="225" spans="1:20">
      <c r="A225" s="12" t="str">
        <f t="shared" si="5"/>
        <v>22421</v>
      </c>
      <c r="B225" s="10">
        <f>缝!A27</f>
        <v>4024</v>
      </c>
      <c r="C225" s="10" t="s">
        <v>459</v>
      </c>
      <c r="D225" s="10">
        <v>21</v>
      </c>
      <c r="E225" s="66" t="str">
        <f>CONCATENATE(缝!M27,$U$2)</f>
        <v>无穷法术帽配方</v>
      </c>
      <c r="F225" s="66" t="s">
        <v>476</v>
      </c>
      <c r="G225" s="4" t="s">
        <v>882</v>
      </c>
      <c r="H225" s="4">
        <v>0</v>
      </c>
      <c r="I225" s="4">
        <v>0</v>
      </c>
      <c r="J225" s="4">
        <v>0</v>
      </c>
      <c r="K225" s="4">
        <v>0</v>
      </c>
      <c r="L225" s="4">
        <v>1</v>
      </c>
      <c r="M225" s="55">
        <v>200</v>
      </c>
      <c r="O225" s="50">
        <v>0</v>
      </c>
      <c r="P225" s="10"/>
      <c r="Q225" s="48"/>
      <c r="R225" s="48">
        <v>1</v>
      </c>
      <c r="T225" s="2">
        <v>224</v>
      </c>
    </row>
    <row r="226" spans="1:20">
      <c r="A226" s="12" t="str">
        <f t="shared" si="5"/>
        <v>22521</v>
      </c>
      <c r="B226" s="10">
        <f>缝!A28</f>
        <v>4025</v>
      </c>
      <c r="C226" s="10" t="s">
        <v>459</v>
      </c>
      <c r="D226" s="10">
        <v>21</v>
      </c>
      <c r="E226" s="66" t="str">
        <f>CONCATENATE(缝!M28,$U$2)</f>
        <v>疾风革铠配方</v>
      </c>
      <c r="F226" s="66" t="s">
        <v>476</v>
      </c>
      <c r="G226" s="4" t="s">
        <v>883</v>
      </c>
      <c r="H226" s="4">
        <v>0</v>
      </c>
      <c r="I226" s="4">
        <v>0</v>
      </c>
      <c r="J226" s="4">
        <v>0</v>
      </c>
      <c r="K226" s="4">
        <v>0</v>
      </c>
      <c r="L226" s="4">
        <v>1</v>
      </c>
      <c r="M226" s="55">
        <v>200</v>
      </c>
      <c r="O226" s="50">
        <v>0</v>
      </c>
      <c r="P226" s="10"/>
      <c r="Q226" s="48"/>
      <c r="R226" s="48">
        <v>1</v>
      </c>
      <c r="T226" s="2">
        <v>225</v>
      </c>
    </row>
    <row r="227" spans="1:20">
      <c r="A227" s="12" t="str">
        <f t="shared" si="5"/>
        <v>22621</v>
      </c>
      <c r="B227" s="10">
        <f>缝!A29</f>
        <v>4026</v>
      </c>
      <c r="C227" s="10" t="s">
        <v>459</v>
      </c>
      <c r="D227" s="10">
        <v>21</v>
      </c>
      <c r="E227" s="66" t="str">
        <f>CONCATENATE(缝!M29,$U$2)</f>
        <v>元素袍配方</v>
      </c>
      <c r="F227" s="66" t="s">
        <v>476</v>
      </c>
      <c r="G227" s="4" t="s">
        <v>884</v>
      </c>
      <c r="H227" s="4">
        <v>0</v>
      </c>
      <c r="I227" s="4">
        <v>0</v>
      </c>
      <c r="J227" s="4">
        <v>0</v>
      </c>
      <c r="K227" s="4">
        <v>0</v>
      </c>
      <c r="L227" s="4">
        <v>1</v>
      </c>
      <c r="M227" s="55">
        <v>200</v>
      </c>
      <c r="O227" s="4">
        <v>0</v>
      </c>
      <c r="P227" s="10"/>
      <c r="Q227" s="48"/>
      <c r="R227" s="48">
        <v>1</v>
      </c>
      <c r="T227" s="2">
        <v>226</v>
      </c>
    </row>
    <row r="228" spans="1:20">
      <c r="A228" s="12" t="str">
        <f t="shared" si="5"/>
        <v>22721</v>
      </c>
      <c r="B228" s="10">
        <f>缝!A30</f>
        <v>4027</v>
      </c>
      <c r="C228" s="10" t="s">
        <v>459</v>
      </c>
      <c r="D228" s="10">
        <v>21</v>
      </c>
      <c r="E228" s="66" t="str">
        <f>CONCATENATE(缝!M30,$U$2)</f>
        <v>疾风手套配方</v>
      </c>
      <c r="F228" s="66" t="s">
        <v>476</v>
      </c>
      <c r="G228" s="4" t="s">
        <v>885</v>
      </c>
      <c r="H228" s="4">
        <v>0</v>
      </c>
      <c r="I228" s="4">
        <v>0</v>
      </c>
      <c r="J228" s="4">
        <v>0</v>
      </c>
      <c r="K228" s="4">
        <v>0</v>
      </c>
      <c r="L228" s="4">
        <v>1</v>
      </c>
      <c r="M228" s="55">
        <v>200</v>
      </c>
      <c r="O228" s="4">
        <v>0</v>
      </c>
      <c r="P228" s="10"/>
      <c r="Q228" s="48"/>
      <c r="R228" s="48">
        <v>1</v>
      </c>
      <c r="T228" s="2">
        <v>227</v>
      </c>
    </row>
    <row r="229" spans="1:20">
      <c r="A229" s="12" t="str">
        <f t="shared" si="5"/>
        <v>22821</v>
      </c>
      <c r="B229" s="10">
        <f>缝!A31</f>
        <v>4028</v>
      </c>
      <c r="C229" s="10" t="s">
        <v>459</v>
      </c>
      <c r="D229" s="10">
        <v>21</v>
      </c>
      <c r="E229" s="66" t="str">
        <f>CONCATENATE(缝!M31,$U$2)</f>
        <v>元素帽配方</v>
      </c>
      <c r="F229" s="66" t="s">
        <v>476</v>
      </c>
      <c r="G229" s="4" t="s">
        <v>886</v>
      </c>
      <c r="H229" s="4">
        <v>0</v>
      </c>
      <c r="I229" s="4">
        <v>0</v>
      </c>
      <c r="J229" s="4">
        <v>0</v>
      </c>
      <c r="K229" s="4">
        <v>0</v>
      </c>
      <c r="L229" s="4">
        <v>1</v>
      </c>
      <c r="M229" s="55">
        <v>200</v>
      </c>
      <c r="O229" s="4">
        <v>0</v>
      </c>
      <c r="P229" s="10"/>
      <c r="Q229" s="48"/>
      <c r="R229" s="48">
        <v>1</v>
      </c>
      <c r="T229" s="2">
        <v>228</v>
      </c>
    </row>
    <row r="230" spans="1:20">
      <c r="A230" s="12" t="str">
        <f t="shared" si="5"/>
        <v>22921</v>
      </c>
      <c r="B230" s="10">
        <f>缝!A32</f>
        <v>4029</v>
      </c>
      <c r="C230" s="10" t="s">
        <v>459</v>
      </c>
      <c r="D230" s="10">
        <v>21</v>
      </c>
      <c r="E230" s="66" t="str">
        <f>CONCATENATE(缝!M32,$U$2)</f>
        <v>勇者服配方</v>
      </c>
      <c r="F230" s="66" t="s">
        <v>476</v>
      </c>
      <c r="G230" s="4" t="s">
        <v>887</v>
      </c>
      <c r="H230" s="4">
        <v>0</v>
      </c>
      <c r="I230" s="4">
        <v>0</v>
      </c>
      <c r="J230" s="4">
        <v>0</v>
      </c>
      <c r="K230" s="4">
        <v>0</v>
      </c>
      <c r="L230" s="4">
        <v>1</v>
      </c>
      <c r="M230" s="55">
        <v>200</v>
      </c>
      <c r="O230" s="4">
        <v>0</v>
      </c>
      <c r="P230" s="10"/>
      <c r="Q230" s="48"/>
      <c r="R230" s="48">
        <v>1</v>
      </c>
      <c r="T230" s="2">
        <v>229</v>
      </c>
    </row>
    <row r="231" spans="1:20">
      <c r="A231" s="12" t="str">
        <f t="shared" si="5"/>
        <v>23021</v>
      </c>
      <c r="B231" s="10">
        <f>缝!A33</f>
        <v>4030</v>
      </c>
      <c r="C231" s="10" t="s">
        <v>459</v>
      </c>
      <c r="D231" s="10">
        <v>21</v>
      </c>
      <c r="E231" s="66" t="str">
        <f>CONCATENATE(缝!M33,$U$2)</f>
        <v>勇者法袍配方</v>
      </c>
      <c r="F231" s="66" t="s">
        <v>476</v>
      </c>
      <c r="G231" s="4" t="s">
        <v>888</v>
      </c>
      <c r="H231" s="4">
        <v>0</v>
      </c>
      <c r="I231" s="4">
        <v>0</v>
      </c>
      <c r="J231" s="4">
        <v>0</v>
      </c>
      <c r="K231" s="4">
        <v>0</v>
      </c>
      <c r="L231" s="4">
        <v>1</v>
      </c>
      <c r="M231" s="55">
        <v>200</v>
      </c>
      <c r="O231" s="4">
        <v>0</v>
      </c>
      <c r="P231" s="10"/>
      <c r="Q231" s="48"/>
      <c r="R231" s="48">
        <v>1</v>
      </c>
      <c r="T231" s="2">
        <v>230</v>
      </c>
    </row>
    <row r="232" spans="1:20">
      <c r="A232" s="12" t="str">
        <f t="shared" si="5"/>
        <v>23121</v>
      </c>
      <c r="B232" s="10">
        <f>缝!A34</f>
        <v>4031</v>
      </c>
      <c r="C232" s="10" t="s">
        <v>459</v>
      </c>
      <c r="D232" s="10">
        <v>21</v>
      </c>
      <c r="E232" s="66" t="str">
        <f>CONCATENATE(缝!M34,$U$2)</f>
        <v>勇者手套配方</v>
      </c>
      <c r="F232" s="66" t="s">
        <v>476</v>
      </c>
      <c r="G232" s="4" t="s">
        <v>889</v>
      </c>
      <c r="H232" s="4">
        <v>0</v>
      </c>
      <c r="I232" s="4">
        <v>0</v>
      </c>
      <c r="J232" s="4">
        <v>0</v>
      </c>
      <c r="K232" s="4">
        <v>0</v>
      </c>
      <c r="L232" s="4">
        <v>1</v>
      </c>
      <c r="M232" s="55">
        <v>200</v>
      </c>
      <c r="O232" s="50">
        <v>0</v>
      </c>
      <c r="P232" s="10"/>
      <c r="Q232" s="48"/>
      <c r="R232" s="48">
        <v>1</v>
      </c>
      <c r="T232" s="2">
        <v>231</v>
      </c>
    </row>
    <row r="233" spans="1:20">
      <c r="A233" s="12" t="str">
        <f t="shared" si="5"/>
        <v>23221</v>
      </c>
      <c r="B233" s="10">
        <f>缝!A35</f>
        <v>4032</v>
      </c>
      <c r="C233" s="10" t="s">
        <v>459</v>
      </c>
      <c r="D233" s="10">
        <v>21</v>
      </c>
      <c r="E233" s="66" t="str">
        <f>CONCATENATE(缝!M35,$U$2)</f>
        <v>勇者帽配方</v>
      </c>
      <c r="F233" s="66" t="s">
        <v>476</v>
      </c>
      <c r="G233" s="4" t="s">
        <v>890</v>
      </c>
      <c r="H233" s="4">
        <v>0</v>
      </c>
      <c r="I233" s="4">
        <v>0</v>
      </c>
      <c r="J233" s="4">
        <v>0</v>
      </c>
      <c r="K233" s="4">
        <v>0</v>
      </c>
      <c r="L233" s="4">
        <v>1</v>
      </c>
      <c r="M233" s="55">
        <v>200</v>
      </c>
      <c r="O233" s="50">
        <v>0</v>
      </c>
      <c r="P233" s="10"/>
      <c r="Q233" s="48"/>
      <c r="R233" s="48">
        <v>1</v>
      </c>
      <c r="T233" s="2">
        <v>232</v>
      </c>
    </row>
    <row r="234" spans="1:20">
      <c r="A234" s="12" t="str">
        <f t="shared" si="5"/>
        <v>23321</v>
      </c>
      <c r="B234" s="10">
        <f>缝!A36</f>
        <v>4033</v>
      </c>
      <c r="C234" s="10" t="s">
        <v>459</v>
      </c>
      <c r="D234" s="10">
        <v>21</v>
      </c>
      <c r="E234" s="66" t="str">
        <f>CONCATENATE(缝!M36,$U$2)</f>
        <v>查堤拉之服配方</v>
      </c>
      <c r="F234" s="66" t="s">
        <v>476</v>
      </c>
      <c r="G234" s="4" t="s">
        <v>891</v>
      </c>
      <c r="H234" s="4">
        <v>0</v>
      </c>
      <c r="I234" s="4">
        <v>0</v>
      </c>
      <c r="J234" s="4">
        <v>0</v>
      </c>
      <c r="K234" s="4">
        <v>0</v>
      </c>
      <c r="L234" s="4">
        <v>1</v>
      </c>
      <c r="M234" s="55">
        <v>200</v>
      </c>
      <c r="O234" s="50">
        <v>0</v>
      </c>
      <c r="P234" s="10"/>
      <c r="Q234" s="48"/>
      <c r="R234" s="48">
        <v>1</v>
      </c>
      <c r="T234" s="2">
        <v>233</v>
      </c>
    </row>
    <row r="235" spans="1:20">
      <c r="A235" s="12" t="str">
        <f t="shared" si="5"/>
        <v>23421</v>
      </c>
      <c r="B235" s="10">
        <f>缝!A37</f>
        <v>4034</v>
      </c>
      <c r="C235" s="10" t="s">
        <v>459</v>
      </c>
      <c r="D235" s="10">
        <v>21</v>
      </c>
      <c r="E235" s="66" t="str">
        <f>CONCATENATE(缝!M37,$U$2)</f>
        <v>辛帕托雷之袍配方</v>
      </c>
      <c r="F235" s="66" t="s">
        <v>476</v>
      </c>
      <c r="G235" s="4" t="s">
        <v>892</v>
      </c>
      <c r="H235" s="4">
        <v>0</v>
      </c>
      <c r="I235" s="4">
        <v>0</v>
      </c>
      <c r="J235" s="4">
        <v>0</v>
      </c>
      <c r="K235" s="4">
        <v>0</v>
      </c>
      <c r="L235" s="4">
        <v>1</v>
      </c>
      <c r="M235" s="55">
        <v>200</v>
      </c>
      <c r="O235" s="50">
        <v>0</v>
      </c>
      <c r="P235" s="10"/>
      <c r="Q235" s="48"/>
      <c r="R235" s="48">
        <v>1</v>
      </c>
      <c r="T235" s="2">
        <v>234</v>
      </c>
    </row>
    <row r="236" spans="1:20">
      <c r="A236" s="12" t="str">
        <f t="shared" si="5"/>
        <v>23521</v>
      </c>
      <c r="B236" s="10">
        <f>缝!A38</f>
        <v>4035</v>
      </c>
      <c r="C236" s="10" t="s">
        <v>459</v>
      </c>
      <c r="D236" s="10">
        <v>21</v>
      </c>
      <c r="E236" s="66" t="str">
        <f>CONCATENATE(缝!M38,$U$2)</f>
        <v>普罗休斯手套配方</v>
      </c>
      <c r="F236" s="66" t="s">
        <v>476</v>
      </c>
      <c r="G236" s="4" t="s">
        <v>893</v>
      </c>
      <c r="H236" s="4">
        <v>0</v>
      </c>
      <c r="I236" s="4">
        <v>0</v>
      </c>
      <c r="J236" s="4">
        <v>0</v>
      </c>
      <c r="K236" s="4">
        <v>0</v>
      </c>
      <c r="L236" s="4">
        <v>1</v>
      </c>
      <c r="M236" s="55">
        <v>200</v>
      </c>
      <c r="O236" s="50">
        <v>0</v>
      </c>
      <c r="P236" s="10"/>
      <c r="Q236" s="48"/>
      <c r="R236" s="48">
        <v>1</v>
      </c>
      <c r="T236" s="2">
        <v>235</v>
      </c>
    </row>
    <row r="237" spans="1:20">
      <c r="A237" s="12" t="str">
        <f t="shared" si="5"/>
        <v>23621</v>
      </c>
      <c r="B237" s="10">
        <f>缝!A39</f>
        <v>4036</v>
      </c>
      <c r="C237" s="10" t="s">
        <v>459</v>
      </c>
      <c r="D237" s="10">
        <v>21</v>
      </c>
      <c r="E237" s="66" t="str">
        <f>CONCATENATE(缝!M39,$U$2)</f>
        <v>奥美拉之帽配方</v>
      </c>
      <c r="F237" s="66" t="s">
        <v>476</v>
      </c>
      <c r="G237" s="4" t="s">
        <v>894</v>
      </c>
      <c r="H237" s="4">
        <v>0</v>
      </c>
      <c r="I237" s="4">
        <v>0</v>
      </c>
      <c r="J237" s="4">
        <v>0</v>
      </c>
      <c r="K237" s="4">
        <v>0</v>
      </c>
      <c r="L237" s="4">
        <v>1</v>
      </c>
      <c r="M237" s="55">
        <v>200</v>
      </c>
      <c r="O237" s="4">
        <v>0</v>
      </c>
      <c r="P237" s="10"/>
      <c r="Q237" s="48"/>
      <c r="R237" s="48">
        <v>1</v>
      </c>
      <c r="T237" s="2">
        <v>236</v>
      </c>
    </row>
    <row r="238" spans="1:20">
      <c r="A238" s="12" t="str">
        <f t="shared" si="5"/>
        <v>23721</v>
      </c>
      <c r="B238" s="10">
        <f>缝!A40</f>
        <v>4037</v>
      </c>
      <c r="C238" s="10" t="s">
        <v>459</v>
      </c>
      <c r="D238" s="10">
        <v>21</v>
      </c>
      <c r="E238" s="66" t="str">
        <f>CONCATENATE(缝!M40,$U$2)</f>
        <v>学徒服配方</v>
      </c>
      <c r="F238" s="66" t="s">
        <v>476</v>
      </c>
      <c r="G238" s="4" t="s">
        <v>895</v>
      </c>
      <c r="H238" s="4">
        <v>0</v>
      </c>
      <c r="I238" s="4">
        <v>0</v>
      </c>
      <c r="J238" s="4">
        <v>0</v>
      </c>
      <c r="K238" s="4">
        <v>0</v>
      </c>
      <c r="L238" s="4">
        <v>1</v>
      </c>
      <c r="M238" s="55">
        <v>200</v>
      </c>
      <c r="O238" s="4">
        <v>0</v>
      </c>
      <c r="P238" s="10"/>
      <c r="Q238" s="48"/>
      <c r="R238" s="48">
        <v>1</v>
      </c>
      <c r="T238" s="2">
        <v>237</v>
      </c>
    </row>
    <row r="239" spans="1:20">
      <c r="A239" s="12" t="str">
        <f t="shared" si="5"/>
        <v>23821</v>
      </c>
      <c r="B239" s="2">
        <f>铁!A4</f>
        <v>6001</v>
      </c>
      <c r="C239" s="10" t="s">
        <v>459</v>
      </c>
      <c r="D239" s="10">
        <v>21</v>
      </c>
      <c r="E239" s="10" t="str">
        <f>CONCATENATE(铁!M4,$U$2)</f>
        <v>石质剑配方</v>
      </c>
      <c r="F239" s="66" t="s">
        <v>476</v>
      </c>
      <c r="G239" s="4" t="s">
        <v>896</v>
      </c>
      <c r="H239" s="4">
        <v>0</v>
      </c>
      <c r="I239" s="4">
        <v>0</v>
      </c>
      <c r="J239" s="4">
        <v>0</v>
      </c>
      <c r="K239" s="4">
        <v>0</v>
      </c>
      <c r="L239" s="4">
        <v>1</v>
      </c>
      <c r="M239" s="55">
        <v>200</v>
      </c>
      <c r="O239" s="4">
        <v>0</v>
      </c>
      <c r="P239" s="10"/>
      <c r="Q239" s="48"/>
      <c r="R239" s="48">
        <v>1</v>
      </c>
      <c r="T239" s="2">
        <v>238</v>
      </c>
    </row>
    <row r="240" spans="1:20">
      <c r="A240" s="12" t="str">
        <f t="shared" si="5"/>
        <v>23921</v>
      </c>
      <c r="B240" s="2">
        <f>铁!A5</f>
        <v>6002</v>
      </c>
      <c r="C240" s="10" t="s">
        <v>459</v>
      </c>
      <c r="D240" s="10">
        <v>21</v>
      </c>
      <c r="E240" s="10" t="str">
        <f>CONCATENATE(铁!M5,$U$2)</f>
        <v>石弓配方</v>
      </c>
      <c r="F240" s="66" t="s">
        <v>476</v>
      </c>
      <c r="G240" s="4" t="s">
        <v>897</v>
      </c>
      <c r="H240" s="4">
        <v>0</v>
      </c>
      <c r="I240" s="4">
        <v>0</v>
      </c>
      <c r="J240" s="4">
        <v>0</v>
      </c>
      <c r="K240" s="4">
        <v>0</v>
      </c>
      <c r="L240" s="4">
        <v>1</v>
      </c>
      <c r="M240" s="55">
        <v>200</v>
      </c>
      <c r="O240" s="4">
        <v>0</v>
      </c>
      <c r="P240" s="10"/>
      <c r="Q240" s="48"/>
      <c r="R240" s="48">
        <v>1</v>
      </c>
      <c r="T240" s="2">
        <v>239</v>
      </c>
    </row>
    <row r="241" spans="1:20">
      <c r="A241" s="12" t="str">
        <f t="shared" si="5"/>
        <v>24021</v>
      </c>
      <c r="B241" s="2">
        <f>铁!A6</f>
        <v>6003</v>
      </c>
      <c r="C241" s="10" t="s">
        <v>459</v>
      </c>
      <c r="D241" s="10">
        <v>21</v>
      </c>
      <c r="E241" s="10" t="str">
        <f>CONCATENATE(铁!M6,$U$2)</f>
        <v>石杖配方</v>
      </c>
      <c r="F241" s="66" t="s">
        <v>476</v>
      </c>
      <c r="G241" s="4" t="s">
        <v>898</v>
      </c>
      <c r="H241" s="4">
        <v>0</v>
      </c>
      <c r="I241" s="4">
        <v>0</v>
      </c>
      <c r="J241" s="4">
        <v>0</v>
      </c>
      <c r="K241" s="4">
        <v>0</v>
      </c>
      <c r="L241" s="4">
        <v>1</v>
      </c>
      <c r="M241" s="55">
        <v>200</v>
      </c>
      <c r="O241" s="4">
        <v>0</v>
      </c>
      <c r="P241" s="10"/>
      <c r="Q241" s="48"/>
      <c r="R241" s="48">
        <v>1</v>
      </c>
      <c r="T241" s="2">
        <v>240</v>
      </c>
    </row>
    <row r="242" spans="1:20">
      <c r="A242" s="12" t="str">
        <f t="shared" si="5"/>
        <v>24121</v>
      </c>
      <c r="B242" s="2">
        <f>铁!A7</f>
        <v>6004</v>
      </c>
      <c r="C242" s="10" t="s">
        <v>459</v>
      </c>
      <c r="D242" s="10">
        <v>21</v>
      </c>
      <c r="E242" s="10" t="str">
        <f>CONCATENATE(铁!M7,$U$2)</f>
        <v>轻甲配方</v>
      </c>
      <c r="F242" s="66" t="s">
        <v>476</v>
      </c>
      <c r="G242" s="4" t="s">
        <v>899</v>
      </c>
      <c r="H242" s="4">
        <v>0</v>
      </c>
      <c r="I242" s="4">
        <v>0</v>
      </c>
      <c r="J242" s="4">
        <v>0</v>
      </c>
      <c r="K242" s="4">
        <v>0</v>
      </c>
      <c r="L242" s="4">
        <v>1</v>
      </c>
      <c r="M242" s="55">
        <v>200</v>
      </c>
      <c r="O242" s="50">
        <v>0</v>
      </c>
      <c r="P242" s="10"/>
      <c r="Q242" s="48"/>
      <c r="R242" s="48">
        <v>1</v>
      </c>
      <c r="T242" s="2">
        <v>241</v>
      </c>
    </row>
    <row r="243" spans="1:20">
      <c r="A243" s="12" t="str">
        <f t="shared" si="5"/>
        <v>24221</v>
      </c>
      <c r="B243" s="2">
        <f>铁!A8</f>
        <v>6005</v>
      </c>
      <c r="C243" s="10" t="s">
        <v>459</v>
      </c>
      <c r="D243" s="10">
        <v>21</v>
      </c>
      <c r="E243" s="10" t="str">
        <f>CONCATENATE(铁!M8,$U$2)</f>
        <v>铁剑配方</v>
      </c>
      <c r="F243" s="66" t="s">
        <v>476</v>
      </c>
      <c r="G243" s="4" t="s">
        <v>900</v>
      </c>
      <c r="H243" s="4">
        <v>0</v>
      </c>
      <c r="I243" s="4">
        <v>0</v>
      </c>
      <c r="J243" s="4">
        <v>0</v>
      </c>
      <c r="K243" s="4">
        <v>0</v>
      </c>
      <c r="L243" s="4">
        <v>1</v>
      </c>
      <c r="M243" s="55">
        <v>200</v>
      </c>
      <c r="O243" s="50">
        <v>0</v>
      </c>
      <c r="P243" s="10"/>
      <c r="Q243" s="48"/>
      <c r="R243" s="48">
        <v>1</v>
      </c>
      <c r="T243" s="2">
        <v>242</v>
      </c>
    </row>
    <row r="244" spans="1:20">
      <c r="A244" s="12" t="str">
        <f t="shared" si="5"/>
        <v>24321</v>
      </c>
      <c r="B244" s="2">
        <f>铁!A9</f>
        <v>6006</v>
      </c>
      <c r="C244" s="10" t="s">
        <v>459</v>
      </c>
      <c r="D244" s="10">
        <v>21</v>
      </c>
      <c r="E244" s="10" t="str">
        <f>CONCATENATE(铁!M9,$U$2)</f>
        <v>铁弓配方</v>
      </c>
      <c r="F244" s="66" t="s">
        <v>476</v>
      </c>
      <c r="G244" s="4" t="s">
        <v>901</v>
      </c>
      <c r="H244" s="4">
        <v>0</v>
      </c>
      <c r="I244" s="4">
        <v>0</v>
      </c>
      <c r="J244" s="4">
        <v>0</v>
      </c>
      <c r="K244" s="4">
        <v>0</v>
      </c>
      <c r="L244" s="4">
        <v>1</v>
      </c>
      <c r="M244" s="55">
        <v>200</v>
      </c>
      <c r="O244" s="50">
        <v>0</v>
      </c>
      <c r="P244" s="10"/>
      <c r="Q244" s="48"/>
      <c r="R244" s="48">
        <v>1</v>
      </c>
      <c r="T244" s="2">
        <v>243</v>
      </c>
    </row>
    <row r="245" spans="1:20">
      <c r="A245" s="12" t="str">
        <f t="shared" si="5"/>
        <v>24421</v>
      </c>
      <c r="B245" s="2">
        <f>铁!A10</f>
        <v>6007</v>
      </c>
      <c r="C245" s="10" t="s">
        <v>459</v>
      </c>
      <c r="D245" s="10">
        <v>21</v>
      </c>
      <c r="E245" s="10" t="str">
        <f>CONCATENATE(铁!M10,$U$2)</f>
        <v>铁杖配方</v>
      </c>
      <c r="F245" s="66" t="s">
        <v>476</v>
      </c>
      <c r="G245" s="4" t="s">
        <v>902</v>
      </c>
      <c r="H245" s="4">
        <v>0</v>
      </c>
      <c r="I245" s="4">
        <v>0</v>
      </c>
      <c r="J245" s="4">
        <v>0</v>
      </c>
      <c r="K245" s="4">
        <v>0</v>
      </c>
      <c r="L245" s="4">
        <v>1</v>
      </c>
      <c r="M245" s="55">
        <v>200</v>
      </c>
      <c r="O245" s="50">
        <v>0</v>
      </c>
      <c r="P245" s="10"/>
      <c r="Q245" s="48"/>
      <c r="R245" s="48">
        <v>1</v>
      </c>
      <c r="T245" s="2">
        <v>244</v>
      </c>
    </row>
    <row r="246" spans="1:20">
      <c r="A246" s="12" t="str">
        <f t="shared" si="5"/>
        <v>24521</v>
      </c>
      <c r="B246" s="2">
        <f>铁!A11</f>
        <v>6008</v>
      </c>
      <c r="C246" s="10" t="s">
        <v>459</v>
      </c>
      <c r="D246" s="10">
        <v>21</v>
      </c>
      <c r="E246" s="10" t="str">
        <f>CONCATENATE(铁!M11,$U$2)</f>
        <v>轻铠甲配方</v>
      </c>
      <c r="F246" s="66" t="s">
        <v>476</v>
      </c>
      <c r="G246" s="4" t="s">
        <v>903</v>
      </c>
      <c r="H246" s="4">
        <v>0</v>
      </c>
      <c r="I246" s="4">
        <v>0</v>
      </c>
      <c r="J246" s="4">
        <v>0</v>
      </c>
      <c r="K246" s="4">
        <v>0</v>
      </c>
      <c r="L246" s="4">
        <v>1</v>
      </c>
      <c r="M246" s="55">
        <v>200</v>
      </c>
      <c r="O246" s="50">
        <v>0</v>
      </c>
      <c r="P246" s="10"/>
      <c r="Q246" s="48"/>
      <c r="R246" s="48">
        <v>1</v>
      </c>
      <c r="T246" s="2">
        <v>245</v>
      </c>
    </row>
    <row r="247" spans="1:20">
      <c r="A247" s="12" t="str">
        <f t="shared" si="5"/>
        <v>24621</v>
      </c>
      <c r="B247" s="2">
        <f>铁!A12</f>
        <v>6009</v>
      </c>
      <c r="C247" s="10" t="s">
        <v>459</v>
      </c>
      <c r="D247" s="10">
        <v>21</v>
      </c>
      <c r="E247" s="10" t="str">
        <f>CONCATENATE(铁!M12,$U$2)</f>
        <v>突刺剑配方</v>
      </c>
      <c r="F247" s="66" t="s">
        <v>476</v>
      </c>
      <c r="G247" s="4" t="s">
        <v>904</v>
      </c>
      <c r="H247" s="4">
        <v>0</v>
      </c>
      <c r="I247" s="4">
        <v>0</v>
      </c>
      <c r="J247" s="4">
        <v>0</v>
      </c>
      <c r="K247" s="4">
        <v>0</v>
      </c>
      <c r="L247" s="4">
        <v>1</v>
      </c>
      <c r="M247" s="55">
        <v>200</v>
      </c>
      <c r="O247" s="4">
        <v>0</v>
      </c>
      <c r="P247" s="10"/>
      <c r="Q247" s="48"/>
      <c r="R247" s="48">
        <v>1</v>
      </c>
      <c r="T247" s="2">
        <v>246</v>
      </c>
    </row>
    <row r="248" spans="1:20">
      <c r="A248" s="12" t="str">
        <f t="shared" si="5"/>
        <v>24721</v>
      </c>
      <c r="B248" s="2">
        <f>铁!A13</f>
        <v>6010</v>
      </c>
      <c r="C248" s="10" t="s">
        <v>459</v>
      </c>
      <c r="D248" s="10">
        <v>21</v>
      </c>
      <c r="E248" s="10" t="str">
        <f>CONCATENATE(铁!M13,$U$2)</f>
        <v>长弓配方</v>
      </c>
      <c r="F248" s="66" t="s">
        <v>476</v>
      </c>
      <c r="G248" s="4" t="s">
        <v>905</v>
      </c>
      <c r="H248" s="4">
        <v>0</v>
      </c>
      <c r="I248" s="4">
        <v>0</v>
      </c>
      <c r="J248" s="4">
        <v>0</v>
      </c>
      <c r="K248" s="4">
        <v>0</v>
      </c>
      <c r="L248" s="4">
        <v>1</v>
      </c>
      <c r="M248" s="55">
        <v>200</v>
      </c>
      <c r="O248" s="4">
        <v>0</v>
      </c>
      <c r="P248" s="10"/>
      <c r="Q248" s="48"/>
      <c r="R248" s="48">
        <v>1</v>
      </c>
      <c r="T248" s="2">
        <v>247</v>
      </c>
    </row>
    <row r="249" spans="1:20">
      <c r="A249" s="12" t="str">
        <f t="shared" si="5"/>
        <v>24821</v>
      </c>
      <c r="B249" s="2">
        <f>铁!A14</f>
        <v>6011</v>
      </c>
      <c r="C249" s="10" t="s">
        <v>459</v>
      </c>
      <c r="D249" s="10">
        <v>21</v>
      </c>
      <c r="E249" s="10" t="str">
        <f>CONCATENATE(铁!M14,$U$2)</f>
        <v>魔杖配方</v>
      </c>
      <c r="F249" s="66" t="s">
        <v>476</v>
      </c>
      <c r="G249" s="4" t="s">
        <v>906</v>
      </c>
      <c r="H249" s="4">
        <v>0</v>
      </c>
      <c r="I249" s="4">
        <v>0</v>
      </c>
      <c r="J249" s="4">
        <v>0</v>
      </c>
      <c r="K249" s="4">
        <v>0</v>
      </c>
      <c r="L249" s="4">
        <v>1</v>
      </c>
      <c r="M249" s="55">
        <v>200</v>
      </c>
      <c r="O249" s="4">
        <v>0</v>
      </c>
      <c r="P249" s="10"/>
      <c r="Q249" s="48"/>
      <c r="R249" s="48">
        <v>1</v>
      </c>
      <c r="T249" s="2">
        <v>248</v>
      </c>
    </row>
    <row r="250" spans="1:20">
      <c r="A250" s="12" t="str">
        <f t="shared" si="5"/>
        <v>24921</v>
      </c>
      <c r="B250" s="2">
        <f>铁!A15</f>
        <v>6012</v>
      </c>
      <c r="C250" s="10" t="s">
        <v>459</v>
      </c>
      <c r="D250" s="10">
        <v>21</v>
      </c>
      <c r="E250" s="10" t="str">
        <f>CONCATENATE(铁!M15,$U$2)</f>
        <v>重甲配方</v>
      </c>
      <c r="F250" s="66" t="s">
        <v>476</v>
      </c>
      <c r="G250" s="4" t="s">
        <v>907</v>
      </c>
      <c r="H250" s="4">
        <v>0</v>
      </c>
      <c r="I250" s="4">
        <v>0</v>
      </c>
      <c r="J250" s="4">
        <v>0</v>
      </c>
      <c r="K250" s="4">
        <v>0</v>
      </c>
      <c r="L250" s="4">
        <v>1</v>
      </c>
      <c r="M250" s="55">
        <v>200</v>
      </c>
      <c r="O250" s="4">
        <v>0</v>
      </c>
      <c r="P250" s="10"/>
      <c r="Q250" s="48"/>
      <c r="R250" s="48">
        <v>1</v>
      </c>
      <c r="T250" s="2">
        <v>249</v>
      </c>
    </row>
    <row r="251" spans="1:20">
      <c r="A251" s="12" t="str">
        <f t="shared" si="5"/>
        <v>25021</v>
      </c>
      <c r="B251" s="2">
        <f>铁!A16</f>
        <v>6013</v>
      </c>
      <c r="C251" s="10" t="s">
        <v>459</v>
      </c>
      <c r="D251" s="10">
        <v>21</v>
      </c>
      <c r="E251" s="10" t="str">
        <f>CONCATENATE(铁!M16,$U$2)</f>
        <v>大盾配方</v>
      </c>
      <c r="F251" s="66" t="s">
        <v>476</v>
      </c>
      <c r="G251" s="4" t="s">
        <v>908</v>
      </c>
      <c r="H251" s="4">
        <v>0</v>
      </c>
      <c r="I251" s="4">
        <v>0</v>
      </c>
      <c r="J251" s="4">
        <v>0</v>
      </c>
      <c r="K251" s="4">
        <v>0</v>
      </c>
      <c r="L251" s="4">
        <v>1</v>
      </c>
      <c r="M251" s="55">
        <v>200</v>
      </c>
      <c r="O251" s="4">
        <v>0</v>
      </c>
      <c r="P251" s="10"/>
      <c r="Q251" s="48"/>
      <c r="R251" s="48">
        <v>1</v>
      </c>
      <c r="T251" s="2">
        <v>250</v>
      </c>
    </row>
    <row r="252" spans="1:20">
      <c r="A252" s="12" t="str">
        <f t="shared" si="5"/>
        <v>25121</v>
      </c>
      <c r="B252" s="2">
        <f>铁!A17</f>
        <v>6014</v>
      </c>
      <c r="C252" s="10" t="s">
        <v>459</v>
      </c>
      <c r="D252" s="10">
        <v>21</v>
      </c>
      <c r="E252" s="10" t="str">
        <f>CONCATENATE(铁!M17,$U$2)</f>
        <v>阔剑配方</v>
      </c>
      <c r="F252" s="66" t="s">
        <v>476</v>
      </c>
      <c r="G252" s="4" t="s">
        <v>909</v>
      </c>
      <c r="H252" s="4">
        <v>0</v>
      </c>
      <c r="I252" s="4">
        <v>0</v>
      </c>
      <c r="J252" s="4">
        <v>0</v>
      </c>
      <c r="K252" s="4">
        <v>0</v>
      </c>
      <c r="L252" s="4">
        <v>1</v>
      </c>
      <c r="M252" s="55">
        <v>200</v>
      </c>
      <c r="O252" s="50">
        <v>0</v>
      </c>
      <c r="P252" s="10"/>
      <c r="Q252" s="48"/>
      <c r="R252" s="48">
        <v>1</v>
      </c>
      <c r="T252" s="2">
        <v>251</v>
      </c>
    </row>
    <row r="253" spans="1:20">
      <c r="A253" s="12" t="str">
        <f t="shared" si="5"/>
        <v>25221</v>
      </c>
      <c r="B253" s="2">
        <f>铁!A18</f>
        <v>6015</v>
      </c>
      <c r="C253" s="10" t="s">
        <v>459</v>
      </c>
      <c r="D253" s="10">
        <v>21</v>
      </c>
      <c r="E253" s="10" t="str">
        <f>CONCATENATE(铁!M18,$U$2)</f>
        <v>猎弓配方</v>
      </c>
      <c r="F253" s="66" t="s">
        <v>476</v>
      </c>
      <c r="G253" s="4" t="s">
        <v>910</v>
      </c>
      <c r="H253" s="4">
        <v>0</v>
      </c>
      <c r="I253" s="4">
        <v>0</v>
      </c>
      <c r="J253" s="4">
        <v>0</v>
      </c>
      <c r="K253" s="4">
        <v>0</v>
      </c>
      <c r="L253" s="4">
        <v>1</v>
      </c>
      <c r="M253" s="55">
        <v>200</v>
      </c>
      <c r="O253" s="50">
        <v>0</v>
      </c>
      <c r="P253" s="10"/>
      <c r="Q253" s="48"/>
      <c r="R253" s="48">
        <v>1</v>
      </c>
      <c r="T253" s="2">
        <v>252</v>
      </c>
    </row>
    <row r="254" spans="1:20">
      <c r="A254" s="12" t="str">
        <f t="shared" si="5"/>
        <v>25321</v>
      </c>
      <c r="B254" s="2">
        <f>铁!A19</f>
        <v>6016</v>
      </c>
      <c r="C254" s="10" t="s">
        <v>459</v>
      </c>
      <c r="D254" s="10">
        <v>21</v>
      </c>
      <c r="E254" s="10" t="str">
        <f>CONCATENATE(铁!M19,$U$2)</f>
        <v>漆黑的魔杖配方</v>
      </c>
      <c r="F254" s="66" t="s">
        <v>476</v>
      </c>
      <c r="G254" s="4" t="s">
        <v>911</v>
      </c>
      <c r="H254" s="4">
        <v>0</v>
      </c>
      <c r="I254" s="4">
        <v>0</v>
      </c>
      <c r="J254" s="4">
        <v>0</v>
      </c>
      <c r="K254" s="4">
        <v>0</v>
      </c>
      <c r="L254" s="4">
        <v>1</v>
      </c>
      <c r="M254" s="55">
        <v>200</v>
      </c>
      <c r="O254" s="50">
        <v>0</v>
      </c>
      <c r="P254" s="10"/>
      <c r="Q254" s="48"/>
      <c r="R254" s="48">
        <v>1</v>
      </c>
      <c r="T254" s="2">
        <v>253</v>
      </c>
    </row>
    <row r="255" spans="1:20">
      <c r="A255" s="12" t="str">
        <f t="shared" si="5"/>
        <v>25421</v>
      </c>
      <c r="B255" s="2">
        <f>铁!A20</f>
        <v>6017</v>
      </c>
      <c r="C255" s="10" t="s">
        <v>459</v>
      </c>
      <c r="D255" s="10">
        <v>21</v>
      </c>
      <c r="E255" s="10" t="str">
        <f>CONCATENATE(铁!M20,$U$2)</f>
        <v>钢铁铠甲配方</v>
      </c>
      <c r="F255" s="66" t="s">
        <v>476</v>
      </c>
      <c r="G255" s="4" t="s">
        <v>912</v>
      </c>
      <c r="H255" s="4">
        <v>0</v>
      </c>
      <c r="I255" s="4">
        <v>0</v>
      </c>
      <c r="J255" s="4">
        <v>0</v>
      </c>
      <c r="K255" s="4">
        <v>0</v>
      </c>
      <c r="L255" s="4">
        <v>1</v>
      </c>
      <c r="M255" s="55">
        <v>200</v>
      </c>
      <c r="O255" s="50">
        <v>0</v>
      </c>
      <c r="P255" s="10"/>
      <c r="Q255" s="48"/>
      <c r="R255" s="48">
        <v>1</v>
      </c>
      <c r="T255" s="2">
        <v>254</v>
      </c>
    </row>
    <row r="256" spans="1:20">
      <c r="A256" s="12" t="str">
        <f t="shared" si="5"/>
        <v>25521</v>
      </c>
      <c r="B256" s="2">
        <f>铁!A21</f>
        <v>6018</v>
      </c>
      <c r="C256" s="10" t="s">
        <v>459</v>
      </c>
      <c r="D256" s="10">
        <v>21</v>
      </c>
      <c r="E256" s="10" t="str">
        <f>CONCATENATE(铁!M21,$U$2)</f>
        <v>钢铁大盾配方</v>
      </c>
      <c r="F256" s="66" t="s">
        <v>476</v>
      </c>
      <c r="G256" s="4" t="s">
        <v>913</v>
      </c>
      <c r="H256" s="4">
        <v>0</v>
      </c>
      <c r="I256" s="4">
        <v>0</v>
      </c>
      <c r="J256" s="4">
        <v>0</v>
      </c>
      <c r="K256" s="4">
        <v>0</v>
      </c>
      <c r="L256" s="4">
        <v>1</v>
      </c>
      <c r="M256" s="55">
        <v>200</v>
      </c>
      <c r="O256" s="50">
        <v>0</v>
      </c>
      <c r="P256" s="10"/>
      <c r="Q256" s="48"/>
      <c r="R256" s="48">
        <v>1</v>
      </c>
      <c r="T256" s="2">
        <v>255</v>
      </c>
    </row>
    <row r="257" spans="1:20">
      <c r="A257" s="12" t="str">
        <f t="shared" si="5"/>
        <v>25621</v>
      </c>
      <c r="B257" s="2">
        <f>铁!A22</f>
        <v>6019</v>
      </c>
      <c r="C257" s="10" t="s">
        <v>459</v>
      </c>
      <c r="D257" s="10">
        <v>21</v>
      </c>
      <c r="E257" s="10" t="str">
        <f>CONCATENATE(铁!M22,$U$2)</f>
        <v>双刃长剑配方</v>
      </c>
      <c r="F257" s="66" t="s">
        <v>476</v>
      </c>
      <c r="G257" s="4" t="s">
        <v>914</v>
      </c>
      <c r="H257" s="4">
        <v>0</v>
      </c>
      <c r="I257" s="4">
        <v>0</v>
      </c>
      <c r="J257" s="4">
        <v>0</v>
      </c>
      <c r="K257" s="4">
        <v>0</v>
      </c>
      <c r="L257" s="4">
        <v>1</v>
      </c>
      <c r="M257" s="55">
        <v>200</v>
      </c>
      <c r="O257" s="4">
        <v>0</v>
      </c>
      <c r="P257" s="10"/>
      <c r="Q257" s="48"/>
      <c r="R257" s="48">
        <v>1</v>
      </c>
      <c r="T257" s="2">
        <v>256</v>
      </c>
    </row>
    <row r="258" spans="1:20">
      <c r="A258" s="12" t="str">
        <f t="shared" ref="A258:A321" si="6">CONCATENATE(T:T,D:D)</f>
        <v>25721</v>
      </c>
      <c r="B258" s="2">
        <f>铁!A23</f>
        <v>6020</v>
      </c>
      <c r="C258" s="10" t="s">
        <v>459</v>
      </c>
      <c r="D258" s="10">
        <v>21</v>
      </c>
      <c r="E258" s="10" t="str">
        <f>CONCATENATE(铁!M23,$U$2)</f>
        <v>粘花弓配方</v>
      </c>
      <c r="F258" s="66" t="s">
        <v>476</v>
      </c>
      <c r="G258" s="4" t="s">
        <v>915</v>
      </c>
      <c r="H258" s="4">
        <v>0</v>
      </c>
      <c r="I258" s="4">
        <v>0</v>
      </c>
      <c r="J258" s="4">
        <v>0</v>
      </c>
      <c r="K258" s="4">
        <v>0</v>
      </c>
      <c r="L258" s="4">
        <v>1</v>
      </c>
      <c r="M258" s="55">
        <v>200</v>
      </c>
      <c r="O258" s="4">
        <v>0</v>
      </c>
      <c r="P258" s="10"/>
      <c r="Q258" s="48"/>
      <c r="R258" s="48">
        <v>1</v>
      </c>
      <c r="T258" s="2">
        <v>257</v>
      </c>
    </row>
    <row r="259" spans="1:20">
      <c r="A259" s="12" t="str">
        <f t="shared" si="6"/>
        <v>25821</v>
      </c>
      <c r="B259" s="2">
        <f>铁!A24</f>
        <v>6021</v>
      </c>
      <c r="C259" s="10" t="s">
        <v>459</v>
      </c>
      <c r="D259" s="10">
        <v>21</v>
      </c>
      <c r="E259" s="10" t="str">
        <f>CONCATENATE(铁!M24,$U$2)</f>
        <v>导士手杖配方</v>
      </c>
      <c r="F259" s="66" t="s">
        <v>476</v>
      </c>
      <c r="G259" s="4" t="s">
        <v>916</v>
      </c>
      <c r="H259" s="4">
        <v>0</v>
      </c>
      <c r="I259" s="4">
        <v>0</v>
      </c>
      <c r="J259" s="4">
        <v>0</v>
      </c>
      <c r="K259" s="4">
        <v>0</v>
      </c>
      <c r="L259" s="4">
        <v>1</v>
      </c>
      <c r="M259" s="55">
        <v>200</v>
      </c>
      <c r="O259" s="4">
        <v>0</v>
      </c>
      <c r="P259" s="10"/>
      <c r="Q259" s="48"/>
      <c r="R259" s="48">
        <v>1</v>
      </c>
      <c r="T259" s="2">
        <v>258</v>
      </c>
    </row>
    <row r="260" spans="1:20">
      <c r="A260" s="12" t="str">
        <f t="shared" si="6"/>
        <v>25921</v>
      </c>
      <c r="B260" s="2">
        <f>铁!A25</f>
        <v>6022</v>
      </c>
      <c r="C260" s="10" t="s">
        <v>459</v>
      </c>
      <c r="D260" s="10">
        <v>21</v>
      </c>
      <c r="E260" s="10" t="str">
        <f>CONCATENATE(铁!M25,$U$2)</f>
        <v>环形铠配方</v>
      </c>
      <c r="F260" s="66" t="s">
        <v>476</v>
      </c>
      <c r="G260" s="4" t="s">
        <v>917</v>
      </c>
      <c r="H260" s="4">
        <v>0</v>
      </c>
      <c r="I260" s="4">
        <v>0</v>
      </c>
      <c r="J260" s="4">
        <v>0</v>
      </c>
      <c r="K260" s="4">
        <v>0</v>
      </c>
      <c r="L260" s="4">
        <v>1</v>
      </c>
      <c r="M260" s="55">
        <v>200</v>
      </c>
      <c r="O260" s="4">
        <v>0</v>
      </c>
      <c r="P260" s="10"/>
      <c r="Q260" s="48"/>
      <c r="R260" s="48">
        <v>1</v>
      </c>
      <c r="T260" s="2">
        <v>259</v>
      </c>
    </row>
    <row r="261" spans="1:20">
      <c r="A261" s="12" t="str">
        <f t="shared" si="6"/>
        <v>26021</v>
      </c>
      <c r="B261" s="2">
        <f>铁!A26</f>
        <v>6023</v>
      </c>
      <c r="C261" s="10" t="s">
        <v>459</v>
      </c>
      <c r="D261" s="10">
        <v>21</v>
      </c>
      <c r="E261" s="10" t="str">
        <f>CONCATENATE(铁!M26,$U$2)</f>
        <v>环形盾配方</v>
      </c>
      <c r="F261" s="66" t="s">
        <v>476</v>
      </c>
      <c r="G261" s="4" t="s">
        <v>918</v>
      </c>
      <c r="H261" s="4">
        <v>0</v>
      </c>
      <c r="I261" s="4">
        <v>0</v>
      </c>
      <c r="J261" s="4">
        <v>0</v>
      </c>
      <c r="K261" s="4">
        <v>0</v>
      </c>
      <c r="L261" s="4">
        <v>1</v>
      </c>
      <c r="M261" s="55">
        <v>200</v>
      </c>
      <c r="O261" s="4">
        <v>0</v>
      </c>
      <c r="P261" s="10"/>
      <c r="Q261" s="48"/>
      <c r="R261" s="48">
        <v>1</v>
      </c>
      <c r="T261" s="2">
        <v>260</v>
      </c>
    </row>
    <row r="262" spans="1:20">
      <c r="A262" s="12" t="str">
        <f t="shared" si="6"/>
        <v>26121</v>
      </c>
      <c r="B262" s="2">
        <f>铁!A27</f>
        <v>6024</v>
      </c>
      <c r="C262" s="10" t="s">
        <v>459</v>
      </c>
      <c r="D262" s="10">
        <v>21</v>
      </c>
      <c r="E262" s="10" t="str">
        <f>CONCATENATE(铁!M27,$U$2)</f>
        <v>骑士剑配方</v>
      </c>
      <c r="F262" s="66" t="s">
        <v>476</v>
      </c>
      <c r="G262" s="4" t="s">
        <v>919</v>
      </c>
      <c r="H262" s="4">
        <v>0</v>
      </c>
      <c r="I262" s="4">
        <v>0</v>
      </c>
      <c r="J262" s="4">
        <v>0</v>
      </c>
      <c r="K262" s="4">
        <v>0</v>
      </c>
      <c r="L262" s="4">
        <v>1</v>
      </c>
      <c r="M262" s="55">
        <v>200</v>
      </c>
      <c r="O262" s="50">
        <v>0</v>
      </c>
      <c r="P262" s="10"/>
      <c r="Q262" s="48"/>
      <c r="R262" s="48">
        <v>1</v>
      </c>
      <c r="T262" s="2">
        <v>261</v>
      </c>
    </row>
    <row r="263" spans="1:20">
      <c r="A263" s="12" t="str">
        <f t="shared" si="6"/>
        <v>26221</v>
      </c>
      <c r="B263" s="2">
        <f>铁!A28</f>
        <v>6025</v>
      </c>
      <c r="C263" s="10" t="s">
        <v>459</v>
      </c>
      <c r="D263" s="10">
        <v>21</v>
      </c>
      <c r="E263" s="10" t="str">
        <f>CONCATENATE(铁!M28,$U$2)</f>
        <v>格斗弓配方</v>
      </c>
      <c r="F263" s="66" t="s">
        <v>476</v>
      </c>
      <c r="G263" s="4" t="s">
        <v>920</v>
      </c>
      <c r="H263" s="4">
        <v>0</v>
      </c>
      <c r="I263" s="4">
        <v>0</v>
      </c>
      <c r="J263" s="4">
        <v>0</v>
      </c>
      <c r="K263" s="4">
        <v>0</v>
      </c>
      <c r="L263" s="4">
        <v>1</v>
      </c>
      <c r="M263" s="55">
        <v>200</v>
      </c>
      <c r="O263" s="50">
        <v>0</v>
      </c>
      <c r="P263" s="10"/>
      <c r="Q263" s="48"/>
      <c r="R263" s="48">
        <v>1</v>
      </c>
      <c r="T263" s="2">
        <v>262</v>
      </c>
    </row>
    <row r="264" spans="1:20">
      <c r="A264" s="12" t="str">
        <f t="shared" si="6"/>
        <v>26321</v>
      </c>
      <c r="B264" s="2">
        <f>铁!A29</f>
        <v>6026</v>
      </c>
      <c r="C264" s="10" t="s">
        <v>459</v>
      </c>
      <c r="D264" s="10">
        <v>21</v>
      </c>
      <c r="E264" s="10" t="str">
        <f>CONCATENATE(铁!M29,$U$2)</f>
        <v>魔术师之杖配方</v>
      </c>
      <c r="F264" s="66" t="s">
        <v>476</v>
      </c>
      <c r="G264" s="4" t="s">
        <v>921</v>
      </c>
      <c r="H264" s="4">
        <v>0</v>
      </c>
      <c r="I264" s="4">
        <v>0</v>
      </c>
      <c r="J264" s="4">
        <v>0</v>
      </c>
      <c r="K264" s="4">
        <v>0</v>
      </c>
      <c r="L264" s="4">
        <v>1</v>
      </c>
      <c r="M264" s="55">
        <v>200</v>
      </c>
      <c r="O264" s="50">
        <v>0</v>
      </c>
      <c r="P264" s="10"/>
      <c r="Q264" s="48"/>
      <c r="R264" s="48">
        <v>1</v>
      </c>
      <c r="T264" s="2">
        <v>263</v>
      </c>
    </row>
    <row r="265" spans="1:20">
      <c r="A265" s="12" t="str">
        <f t="shared" si="6"/>
        <v>26421</v>
      </c>
      <c r="B265" s="2">
        <f>铁!A30</f>
        <v>6027</v>
      </c>
      <c r="C265" s="10" t="s">
        <v>459</v>
      </c>
      <c r="D265" s="10">
        <v>21</v>
      </c>
      <c r="E265" s="10" t="str">
        <f>CONCATENATE(铁!M30,$U$2)</f>
        <v>骑士铠配方</v>
      </c>
      <c r="F265" s="66" t="s">
        <v>476</v>
      </c>
      <c r="G265" s="4" t="s">
        <v>922</v>
      </c>
      <c r="H265" s="4">
        <v>0</v>
      </c>
      <c r="I265" s="4">
        <v>0</v>
      </c>
      <c r="J265" s="4">
        <v>0</v>
      </c>
      <c r="K265" s="4">
        <v>0</v>
      </c>
      <c r="L265" s="4">
        <v>1</v>
      </c>
      <c r="M265" s="55">
        <v>200</v>
      </c>
      <c r="O265" s="50">
        <v>0</v>
      </c>
      <c r="P265" s="10"/>
      <c r="Q265" s="48"/>
      <c r="R265" s="48">
        <v>1</v>
      </c>
      <c r="T265" s="2">
        <v>264</v>
      </c>
    </row>
    <row r="266" spans="1:20">
      <c r="A266" s="12" t="str">
        <f t="shared" si="6"/>
        <v>26521</v>
      </c>
      <c r="B266" s="2">
        <f>铁!A31</f>
        <v>6028</v>
      </c>
      <c r="C266" s="10" t="s">
        <v>459</v>
      </c>
      <c r="D266" s="10">
        <v>21</v>
      </c>
      <c r="E266" s="10" t="str">
        <f>CONCATENATE(铁!M31,$U$2)</f>
        <v>骑士盾配方</v>
      </c>
      <c r="F266" s="66" t="s">
        <v>476</v>
      </c>
      <c r="G266" s="4" t="s">
        <v>923</v>
      </c>
      <c r="H266" s="4">
        <v>0</v>
      </c>
      <c r="I266" s="4">
        <v>0</v>
      </c>
      <c r="J266" s="4">
        <v>0</v>
      </c>
      <c r="K266" s="4">
        <v>0</v>
      </c>
      <c r="L266" s="4">
        <v>1</v>
      </c>
      <c r="M266" s="55">
        <v>200</v>
      </c>
      <c r="O266" s="50">
        <v>0</v>
      </c>
      <c r="P266" s="10"/>
      <c r="Q266" s="48"/>
      <c r="R266" s="48">
        <v>1</v>
      </c>
      <c r="T266" s="2">
        <v>265</v>
      </c>
    </row>
    <row r="267" spans="1:20">
      <c r="A267" s="12" t="str">
        <f t="shared" si="6"/>
        <v>26621</v>
      </c>
      <c r="B267" s="2">
        <f>铁!A32</f>
        <v>6029</v>
      </c>
      <c r="C267" s="10" t="s">
        <v>459</v>
      </c>
      <c r="D267" s="10">
        <v>21</v>
      </c>
      <c r="E267" s="10" t="str">
        <f>CONCATENATE(铁!M32,$U$2)</f>
        <v>骑士长之剑配方</v>
      </c>
      <c r="F267" s="66" t="s">
        <v>476</v>
      </c>
      <c r="G267" s="4" t="s">
        <v>924</v>
      </c>
      <c r="H267" s="4">
        <v>0</v>
      </c>
      <c r="I267" s="4">
        <v>0</v>
      </c>
      <c r="J267" s="4">
        <v>0</v>
      </c>
      <c r="K267" s="4">
        <v>0</v>
      </c>
      <c r="L267" s="4">
        <v>1</v>
      </c>
      <c r="M267" s="55">
        <v>200</v>
      </c>
      <c r="O267" s="4">
        <v>0</v>
      </c>
      <c r="P267" s="10"/>
      <c r="Q267" s="48"/>
      <c r="R267" s="48">
        <v>1</v>
      </c>
      <c r="T267" s="2">
        <v>266</v>
      </c>
    </row>
    <row r="268" spans="1:20">
      <c r="A268" s="12" t="str">
        <f t="shared" si="6"/>
        <v>26721</v>
      </c>
      <c r="B268" s="2">
        <f>铁!A33</f>
        <v>6030</v>
      </c>
      <c r="C268" s="10" t="s">
        <v>459</v>
      </c>
      <c r="D268" s="10">
        <v>21</v>
      </c>
      <c r="E268" s="10" t="str">
        <f>CONCATENATE(铁!M33,$U$2)</f>
        <v>狙击弓配方</v>
      </c>
      <c r="F268" s="66" t="s">
        <v>476</v>
      </c>
      <c r="G268" s="4" t="s">
        <v>925</v>
      </c>
      <c r="H268" s="4">
        <v>0</v>
      </c>
      <c r="I268" s="4">
        <v>0</v>
      </c>
      <c r="J268" s="4">
        <v>0</v>
      </c>
      <c r="K268" s="4">
        <v>0</v>
      </c>
      <c r="L268" s="4">
        <v>1</v>
      </c>
      <c r="M268" s="55">
        <v>200</v>
      </c>
      <c r="O268" s="4">
        <v>0</v>
      </c>
      <c r="P268" s="10"/>
      <c r="Q268" s="48"/>
      <c r="R268" s="48">
        <v>1</v>
      </c>
      <c r="T268" s="2">
        <v>267</v>
      </c>
    </row>
    <row r="269" spans="1:20">
      <c r="A269" s="12" t="str">
        <f t="shared" si="6"/>
        <v>26821</v>
      </c>
      <c r="B269" s="2">
        <f>铁!A34</f>
        <v>6031</v>
      </c>
      <c r="C269" s="10" t="s">
        <v>459</v>
      </c>
      <c r="D269" s="10">
        <v>21</v>
      </c>
      <c r="E269" s="10" t="str">
        <f>CONCATENATE(铁!M34,$U$2)</f>
        <v>月光之杖配方</v>
      </c>
      <c r="F269" s="66" t="s">
        <v>476</v>
      </c>
      <c r="G269" s="4" t="s">
        <v>926</v>
      </c>
      <c r="H269" s="4">
        <v>0</v>
      </c>
      <c r="I269" s="4">
        <v>0</v>
      </c>
      <c r="J269" s="4">
        <v>0</v>
      </c>
      <c r="K269" s="4">
        <v>0</v>
      </c>
      <c r="L269" s="4">
        <v>1</v>
      </c>
      <c r="M269" s="55">
        <v>200</v>
      </c>
      <c r="O269" s="4">
        <v>0</v>
      </c>
      <c r="P269" s="10"/>
      <c r="Q269" s="48"/>
      <c r="R269" s="48">
        <v>1</v>
      </c>
      <c r="T269" s="2">
        <v>268</v>
      </c>
    </row>
    <row r="270" spans="1:20">
      <c r="A270" s="12" t="str">
        <f t="shared" si="6"/>
        <v>26921</v>
      </c>
      <c r="B270" s="2">
        <f>铁!A35</f>
        <v>6032</v>
      </c>
      <c r="C270" s="10" t="s">
        <v>459</v>
      </c>
      <c r="D270" s="10">
        <v>21</v>
      </c>
      <c r="E270" s="10" t="str">
        <f>CONCATENATE(铁!M35,$U$2)</f>
        <v>骑士长之铠配方</v>
      </c>
      <c r="F270" s="66" t="s">
        <v>476</v>
      </c>
      <c r="G270" s="4" t="s">
        <v>927</v>
      </c>
      <c r="H270" s="4">
        <v>0</v>
      </c>
      <c r="I270" s="4">
        <v>0</v>
      </c>
      <c r="J270" s="4">
        <v>0</v>
      </c>
      <c r="K270" s="4">
        <v>0</v>
      </c>
      <c r="L270" s="4">
        <v>1</v>
      </c>
      <c r="M270" s="55">
        <v>200</v>
      </c>
      <c r="O270" s="4">
        <v>0</v>
      </c>
      <c r="P270" s="10"/>
      <c r="Q270" s="48"/>
      <c r="R270" s="48">
        <v>1</v>
      </c>
      <c r="T270" s="2">
        <v>269</v>
      </c>
    </row>
    <row r="271" spans="1:20">
      <c r="A271" s="12" t="str">
        <f t="shared" si="6"/>
        <v>27021</v>
      </c>
      <c r="B271" s="2">
        <f>铁!A36</f>
        <v>6033</v>
      </c>
      <c r="C271" s="10" t="s">
        <v>459</v>
      </c>
      <c r="D271" s="10">
        <v>21</v>
      </c>
      <c r="E271" s="10" t="str">
        <f>CONCATENATE(铁!M36,$U$2)</f>
        <v>骑士长之盾配方</v>
      </c>
      <c r="F271" s="66" t="s">
        <v>476</v>
      </c>
      <c r="G271" s="4" t="s">
        <v>928</v>
      </c>
      <c r="H271" s="4">
        <v>0</v>
      </c>
      <c r="I271" s="4">
        <v>0</v>
      </c>
      <c r="J271" s="4">
        <v>0</v>
      </c>
      <c r="K271" s="4">
        <v>0</v>
      </c>
      <c r="L271" s="4">
        <v>1</v>
      </c>
      <c r="M271" s="55">
        <v>200</v>
      </c>
      <c r="O271" s="4">
        <v>0</v>
      </c>
      <c r="P271" s="10"/>
      <c r="Q271" s="48"/>
      <c r="R271" s="48">
        <v>1</v>
      </c>
      <c r="T271" s="2">
        <v>270</v>
      </c>
    </row>
    <row r="272" spans="1:20">
      <c r="A272" s="12" t="str">
        <f t="shared" si="6"/>
        <v>27121</v>
      </c>
      <c r="B272" s="2">
        <f>铁!A37</f>
        <v>6034</v>
      </c>
      <c r="C272" s="10" t="s">
        <v>459</v>
      </c>
      <c r="D272" s="10">
        <v>21</v>
      </c>
      <c r="E272" s="10" t="str">
        <f>CONCATENATE(铁!M37,$U$2)</f>
        <v>十杰剑配方</v>
      </c>
      <c r="F272" s="66" t="s">
        <v>476</v>
      </c>
      <c r="G272" s="4" t="s">
        <v>929</v>
      </c>
      <c r="H272" s="4">
        <v>0</v>
      </c>
      <c r="I272" s="4">
        <v>0</v>
      </c>
      <c r="J272" s="4">
        <v>0</v>
      </c>
      <c r="K272" s="4">
        <v>0</v>
      </c>
      <c r="L272" s="4">
        <v>1</v>
      </c>
      <c r="M272" s="55">
        <v>200</v>
      </c>
      <c r="O272" s="50">
        <v>0</v>
      </c>
      <c r="P272" s="10"/>
      <c r="Q272" s="48"/>
      <c r="R272" s="48">
        <v>1</v>
      </c>
      <c r="T272" s="2">
        <v>271</v>
      </c>
    </row>
    <row r="273" spans="1:20">
      <c r="A273" s="12" t="str">
        <f t="shared" si="6"/>
        <v>27221</v>
      </c>
      <c r="B273" s="2">
        <f>铁!A38</f>
        <v>6035</v>
      </c>
      <c r="C273" s="10" t="s">
        <v>459</v>
      </c>
      <c r="D273" s="10">
        <v>21</v>
      </c>
      <c r="E273" s="10" t="str">
        <f>CONCATENATE(铁!M38,$U$2)</f>
        <v>竞技之弓配方</v>
      </c>
      <c r="F273" s="66" t="s">
        <v>476</v>
      </c>
      <c r="G273" s="4" t="s">
        <v>930</v>
      </c>
      <c r="H273" s="4">
        <v>0</v>
      </c>
      <c r="I273" s="4">
        <v>0</v>
      </c>
      <c r="J273" s="4">
        <v>0</v>
      </c>
      <c r="K273" s="4">
        <v>0</v>
      </c>
      <c r="L273" s="4">
        <v>1</v>
      </c>
      <c r="M273" s="55">
        <v>200</v>
      </c>
      <c r="O273" s="50">
        <v>0</v>
      </c>
      <c r="P273" s="10"/>
      <c r="Q273" s="48"/>
      <c r="R273" s="48">
        <v>1</v>
      </c>
      <c r="T273" s="2">
        <v>272</v>
      </c>
    </row>
    <row r="274" spans="1:20">
      <c r="A274" s="12" t="str">
        <f t="shared" si="6"/>
        <v>27321</v>
      </c>
      <c r="B274" s="2">
        <f>铁!A39</f>
        <v>6036</v>
      </c>
      <c r="C274" s="10" t="s">
        <v>459</v>
      </c>
      <c r="D274" s="10">
        <v>21</v>
      </c>
      <c r="E274" s="10" t="str">
        <f>CONCATENATE(铁!M39,$U$2)</f>
        <v>元素杖配方</v>
      </c>
      <c r="F274" s="66" t="s">
        <v>476</v>
      </c>
      <c r="G274" s="4" t="s">
        <v>931</v>
      </c>
      <c r="H274" s="4">
        <v>0</v>
      </c>
      <c r="I274" s="4">
        <v>0</v>
      </c>
      <c r="J274" s="4">
        <v>0</v>
      </c>
      <c r="K274" s="4">
        <v>0</v>
      </c>
      <c r="L274" s="4">
        <v>1</v>
      </c>
      <c r="M274" s="55">
        <v>200</v>
      </c>
      <c r="O274" s="50">
        <v>0</v>
      </c>
      <c r="P274" s="10"/>
      <c r="Q274" s="48"/>
      <c r="R274" s="48">
        <v>1</v>
      </c>
      <c r="T274" s="2">
        <v>273</v>
      </c>
    </row>
    <row r="275" spans="1:20">
      <c r="A275" s="12" t="str">
        <f t="shared" si="6"/>
        <v>27421</v>
      </c>
      <c r="B275" s="2">
        <f>铁!A40</f>
        <v>6037</v>
      </c>
      <c r="C275" s="10" t="s">
        <v>459</v>
      </c>
      <c r="D275" s="10">
        <v>21</v>
      </c>
      <c r="E275" s="10" t="str">
        <f>CONCATENATE(铁!M40,$U$2)</f>
        <v>巧匠铠甲配方</v>
      </c>
      <c r="F275" s="66" t="s">
        <v>476</v>
      </c>
      <c r="G275" s="4" t="s">
        <v>932</v>
      </c>
      <c r="H275" s="4">
        <v>0</v>
      </c>
      <c r="I275" s="4">
        <v>0</v>
      </c>
      <c r="J275" s="4">
        <v>0</v>
      </c>
      <c r="K275" s="4">
        <v>0</v>
      </c>
      <c r="L275" s="4">
        <v>1</v>
      </c>
      <c r="M275" s="55">
        <v>200</v>
      </c>
      <c r="O275" s="50">
        <v>0</v>
      </c>
      <c r="P275" s="10"/>
      <c r="Q275" s="48"/>
      <c r="R275" s="48">
        <v>1</v>
      </c>
      <c r="T275" s="2">
        <v>274</v>
      </c>
    </row>
    <row r="276" spans="1:20">
      <c r="A276" s="12" t="str">
        <f t="shared" si="6"/>
        <v>27521</v>
      </c>
      <c r="B276" s="2">
        <f>铁!A41</f>
        <v>6038</v>
      </c>
      <c r="C276" s="10" t="s">
        <v>459</v>
      </c>
      <c r="D276" s="10">
        <v>21</v>
      </c>
      <c r="E276" s="10" t="str">
        <f>CONCATENATE(铁!M41,$U$2)</f>
        <v>巧匠之盾配方</v>
      </c>
      <c r="F276" s="66" t="s">
        <v>476</v>
      </c>
      <c r="G276" s="4" t="s">
        <v>933</v>
      </c>
      <c r="H276" s="4">
        <v>0</v>
      </c>
      <c r="I276" s="4">
        <v>0</v>
      </c>
      <c r="J276" s="4">
        <v>0</v>
      </c>
      <c r="K276" s="4">
        <v>0</v>
      </c>
      <c r="L276" s="4">
        <v>1</v>
      </c>
      <c r="M276" s="55">
        <v>200</v>
      </c>
      <c r="O276" s="50">
        <v>0</v>
      </c>
      <c r="P276" s="10"/>
      <c r="Q276" s="48"/>
      <c r="R276" s="48">
        <v>1</v>
      </c>
      <c r="T276" s="2">
        <v>275</v>
      </c>
    </row>
    <row r="277" spans="1:20">
      <c r="A277" s="12" t="str">
        <f t="shared" si="6"/>
        <v>27621</v>
      </c>
      <c r="B277" s="2">
        <f>铁!A42</f>
        <v>6039</v>
      </c>
      <c r="C277" s="10" t="s">
        <v>459</v>
      </c>
      <c r="D277" s="10">
        <v>21</v>
      </c>
      <c r="E277" s="10" t="str">
        <f>CONCATENATE(铁!M42,$U$2)</f>
        <v>勇者锋刃配方</v>
      </c>
      <c r="F277" s="66" t="s">
        <v>476</v>
      </c>
      <c r="G277" s="4" t="s">
        <v>934</v>
      </c>
      <c r="H277" s="4">
        <v>0</v>
      </c>
      <c r="I277" s="4">
        <v>0</v>
      </c>
      <c r="J277" s="4">
        <v>0</v>
      </c>
      <c r="K277" s="4">
        <v>0</v>
      </c>
      <c r="L277" s="4">
        <v>1</v>
      </c>
      <c r="M277" s="55">
        <v>200</v>
      </c>
      <c r="O277" s="4">
        <v>0</v>
      </c>
      <c r="P277" s="10"/>
      <c r="Q277" s="48"/>
      <c r="R277" s="48">
        <v>1</v>
      </c>
      <c r="T277" s="2">
        <v>276</v>
      </c>
    </row>
    <row r="278" spans="1:20">
      <c r="A278" s="12" t="str">
        <f t="shared" si="6"/>
        <v>27721</v>
      </c>
      <c r="B278" s="2">
        <f>铁!A43</f>
        <v>6040</v>
      </c>
      <c r="C278" s="10" t="s">
        <v>459</v>
      </c>
      <c r="D278" s="10">
        <v>21</v>
      </c>
      <c r="E278" s="10" t="str">
        <f>CONCATENATE(铁!M43,$U$2)</f>
        <v>勇者之弓配方</v>
      </c>
      <c r="F278" s="66" t="s">
        <v>476</v>
      </c>
      <c r="G278" s="4" t="s">
        <v>935</v>
      </c>
      <c r="H278" s="4">
        <v>0</v>
      </c>
      <c r="I278" s="4">
        <v>0</v>
      </c>
      <c r="J278" s="4">
        <v>0</v>
      </c>
      <c r="K278" s="4">
        <v>0</v>
      </c>
      <c r="L278" s="4">
        <v>1</v>
      </c>
      <c r="M278" s="55">
        <v>200</v>
      </c>
      <c r="O278" s="4">
        <v>0</v>
      </c>
      <c r="P278" s="10"/>
      <c r="Q278" s="48"/>
      <c r="R278" s="48">
        <v>1</v>
      </c>
      <c r="T278" s="2">
        <v>277</v>
      </c>
    </row>
    <row r="279" spans="1:20">
      <c r="A279" s="12" t="str">
        <f t="shared" si="6"/>
        <v>27821</v>
      </c>
      <c r="B279" s="2">
        <f>铁!A44</f>
        <v>6041</v>
      </c>
      <c r="C279" s="10" t="s">
        <v>459</v>
      </c>
      <c r="D279" s="10">
        <v>21</v>
      </c>
      <c r="E279" s="10" t="str">
        <f>CONCATENATE(铁!M44,$U$2)</f>
        <v>勇者之杖配方</v>
      </c>
      <c r="F279" s="66" t="s">
        <v>476</v>
      </c>
      <c r="G279" s="4" t="s">
        <v>936</v>
      </c>
      <c r="H279" s="4">
        <v>0</v>
      </c>
      <c r="I279" s="4">
        <v>0</v>
      </c>
      <c r="J279" s="4">
        <v>0</v>
      </c>
      <c r="K279" s="4">
        <v>0</v>
      </c>
      <c r="L279" s="4">
        <v>1</v>
      </c>
      <c r="M279" s="55">
        <v>200</v>
      </c>
      <c r="O279" s="4">
        <v>0</v>
      </c>
      <c r="P279" s="10"/>
      <c r="Q279" s="48"/>
      <c r="R279" s="48">
        <v>1</v>
      </c>
      <c r="T279" s="2">
        <v>278</v>
      </c>
    </row>
    <row r="280" spans="1:20">
      <c r="A280" s="12" t="str">
        <f t="shared" si="6"/>
        <v>27921</v>
      </c>
      <c r="B280" s="2">
        <f>铁!A45</f>
        <v>6042</v>
      </c>
      <c r="C280" s="10" t="s">
        <v>459</v>
      </c>
      <c r="D280" s="10">
        <v>21</v>
      </c>
      <c r="E280" s="10" t="str">
        <f>CONCATENATE(铁!M45,$U$2)</f>
        <v>勇者铠甲配方</v>
      </c>
      <c r="F280" s="66" t="s">
        <v>476</v>
      </c>
      <c r="G280" s="4" t="s">
        <v>937</v>
      </c>
      <c r="H280" s="4">
        <v>0</v>
      </c>
      <c r="I280" s="4">
        <v>0</v>
      </c>
      <c r="J280" s="4">
        <v>0</v>
      </c>
      <c r="K280" s="4">
        <v>0</v>
      </c>
      <c r="L280" s="4">
        <v>1</v>
      </c>
      <c r="M280" s="55">
        <v>200</v>
      </c>
      <c r="O280" s="4">
        <v>0</v>
      </c>
      <c r="P280" s="10"/>
      <c r="Q280" s="48"/>
      <c r="R280" s="48">
        <v>1</v>
      </c>
      <c r="T280" s="2">
        <v>279</v>
      </c>
    </row>
    <row r="281" spans="1:20">
      <c r="A281" s="12" t="str">
        <f t="shared" si="6"/>
        <v>28021</v>
      </c>
      <c r="B281" s="2">
        <f>铁!A46</f>
        <v>6043</v>
      </c>
      <c r="C281" s="10" t="s">
        <v>459</v>
      </c>
      <c r="D281" s="10">
        <v>21</v>
      </c>
      <c r="E281" s="10" t="str">
        <f>CONCATENATE(铁!M46,$U$2)</f>
        <v>勇者盾配方</v>
      </c>
      <c r="F281" s="66" t="s">
        <v>476</v>
      </c>
      <c r="G281" s="4" t="s">
        <v>938</v>
      </c>
      <c r="H281" s="4">
        <v>0</v>
      </c>
      <c r="I281" s="4">
        <v>0</v>
      </c>
      <c r="J281" s="4">
        <v>0</v>
      </c>
      <c r="K281" s="4">
        <v>0</v>
      </c>
      <c r="L281" s="4">
        <v>1</v>
      </c>
      <c r="M281" s="55">
        <v>200</v>
      </c>
      <c r="O281" s="4">
        <v>0</v>
      </c>
      <c r="P281" s="10"/>
      <c r="Q281" s="48"/>
      <c r="R281" s="48">
        <v>1</v>
      </c>
      <c r="T281" s="2">
        <v>280</v>
      </c>
    </row>
    <row r="282" spans="1:20">
      <c r="A282" s="12" t="str">
        <f t="shared" si="6"/>
        <v>28121</v>
      </c>
      <c r="B282" s="2">
        <f>铁!A47</f>
        <v>6044</v>
      </c>
      <c r="C282" s="10" t="s">
        <v>459</v>
      </c>
      <c r="D282" s="10">
        <v>21</v>
      </c>
      <c r="E282" s="10" t="str">
        <f>CONCATENATE(铁!M47,$U$2)</f>
        <v>普罗之剑配方</v>
      </c>
      <c r="F282" s="66" t="s">
        <v>476</v>
      </c>
      <c r="G282" s="4" t="s">
        <v>939</v>
      </c>
      <c r="H282" s="4">
        <v>0</v>
      </c>
      <c r="I282" s="4">
        <v>0</v>
      </c>
      <c r="J282" s="4">
        <v>0</v>
      </c>
      <c r="K282" s="4">
        <v>0</v>
      </c>
      <c r="L282" s="4">
        <v>1</v>
      </c>
      <c r="M282" s="55">
        <v>200</v>
      </c>
      <c r="O282" s="50">
        <v>0</v>
      </c>
      <c r="P282" s="10"/>
      <c r="Q282" s="48"/>
      <c r="R282" s="48">
        <v>1</v>
      </c>
      <c r="T282" s="2">
        <v>281</v>
      </c>
    </row>
    <row r="283" spans="1:20">
      <c r="A283" s="12" t="str">
        <f t="shared" si="6"/>
        <v>28221</v>
      </c>
      <c r="B283" s="2">
        <f>铁!A48</f>
        <v>6045</v>
      </c>
      <c r="C283" s="10" t="s">
        <v>459</v>
      </c>
      <c r="D283" s="10">
        <v>21</v>
      </c>
      <c r="E283" s="10" t="str">
        <f>CONCATENATE(铁!M48,$U$2)</f>
        <v>比纳西尔之弩配方</v>
      </c>
      <c r="F283" s="66" t="s">
        <v>476</v>
      </c>
      <c r="G283" s="4" t="s">
        <v>940</v>
      </c>
      <c r="H283" s="4">
        <v>0</v>
      </c>
      <c r="I283" s="4">
        <v>0</v>
      </c>
      <c r="J283" s="4">
        <v>0</v>
      </c>
      <c r="K283" s="4">
        <v>0</v>
      </c>
      <c r="L283" s="4">
        <v>1</v>
      </c>
      <c r="M283" s="55">
        <v>200</v>
      </c>
      <c r="O283" s="50">
        <v>0</v>
      </c>
      <c r="P283" s="10"/>
      <c r="Q283" s="48"/>
      <c r="R283" s="48">
        <v>1</v>
      </c>
      <c r="T283" s="2">
        <v>282</v>
      </c>
    </row>
    <row r="284" spans="1:20">
      <c r="A284" s="12" t="str">
        <f t="shared" si="6"/>
        <v>28321</v>
      </c>
      <c r="B284" s="2">
        <f>铁!A49</f>
        <v>6046</v>
      </c>
      <c r="C284" s="10" t="s">
        <v>459</v>
      </c>
      <c r="D284" s="10">
        <v>21</v>
      </c>
      <c r="E284" s="10" t="str">
        <f>CONCATENATE(铁!M49,$U$2)</f>
        <v>基梅尔之杖配方</v>
      </c>
      <c r="F284" s="66" t="s">
        <v>476</v>
      </c>
      <c r="G284" s="4" t="s">
        <v>941</v>
      </c>
      <c r="H284" s="4">
        <v>0</v>
      </c>
      <c r="I284" s="4">
        <v>0</v>
      </c>
      <c r="J284" s="4">
        <v>0</v>
      </c>
      <c r="K284" s="4">
        <v>0</v>
      </c>
      <c r="L284" s="4">
        <v>1</v>
      </c>
      <c r="M284" s="55">
        <v>200</v>
      </c>
      <c r="O284" s="50">
        <v>0</v>
      </c>
      <c r="P284" s="10"/>
      <c r="Q284" s="48"/>
      <c r="R284" s="48">
        <v>1</v>
      </c>
      <c r="T284" s="2">
        <v>283</v>
      </c>
    </row>
    <row r="285" spans="1:20">
      <c r="A285" s="12" t="str">
        <f t="shared" si="6"/>
        <v>28421</v>
      </c>
      <c r="B285" s="2">
        <f>铁!A50</f>
        <v>6047</v>
      </c>
      <c r="C285" s="10" t="s">
        <v>459</v>
      </c>
      <c r="D285" s="10">
        <v>21</v>
      </c>
      <c r="E285" s="10" t="str">
        <f>CONCATENATE(铁!M50,$U$2)</f>
        <v>艾杰利亚之铠配方</v>
      </c>
      <c r="F285" s="66" t="s">
        <v>476</v>
      </c>
      <c r="G285" s="4" t="s">
        <v>942</v>
      </c>
      <c r="H285" s="4">
        <v>0</v>
      </c>
      <c r="I285" s="4">
        <v>0</v>
      </c>
      <c r="J285" s="4">
        <v>0</v>
      </c>
      <c r="K285" s="4">
        <v>0</v>
      </c>
      <c r="L285" s="4">
        <v>1</v>
      </c>
      <c r="M285" s="55">
        <v>200</v>
      </c>
      <c r="O285" s="50">
        <v>0</v>
      </c>
      <c r="P285" s="10"/>
      <c r="Q285" s="48"/>
      <c r="R285" s="48">
        <v>1</v>
      </c>
      <c r="T285" s="2">
        <v>284</v>
      </c>
    </row>
    <row r="286" spans="1:20">
      <c r="A286" s="12" t="str">
        <f t="shared" si="6"/>
        <v>28521</v>
      </c>
      <c r="B286" s="2">
        <f>铁!A51</f>
        <v>6048</v>
      </c>
      <c r="C286" s="10" t="s">
        <v>459</v>
      </c>
      <c r="D286" s="10">
        <v>21</v>
      </c>
      <c r="E286" s="10" t="str">
        <f>CONCATENATE(铁!M51,$U$2)</f>
        <v>爱德拉之盾配方</v>
      </c>
      <c r="F286" s="66" t="s">
        <v>476</v>
      </c>
      <c r="G286" s="4" t="s">
        <v>943</v>
      </c>
      <c r="H286" s="4">
        <v>0</v>
      </c>
      <c r="I286" s="4">
        <v>0</v>
      </c>
      <c r="J286" s="4">
        <v>0</v>
      </c>
      <c r="K286" s="4">
        <v>0</v>
      </c>
      <c r="L286" s="4">
        <v>1</v>
      </c>
      <c r="M286" s="55">
        <v>200</v>
      </c>
      <c r="O286" s="50">
        <v>0</v>
      </c>
      <c r="P286" s="10"/>
      <c r="Q286" s="48"/>
      <c r="R286" s="48">
        <v>1</v>
      </c>
      <c r="T286" s="2">
        <v>285</v>
      </c>
    </row>
    <row r="287" spans="1:20">
      <c r="A287" s="12" t="str">
        <f t="shared" si="6"/>
        <v>28621</v>
      </c>
      <c r="B287" s="2">
        <f>珠!A4</f>
        <v>8001</v>
      </c>
      <c r="C287" s="10" t="s">
        <v>459</v>
      </c>
      <c r="D287" s="10">
        <v>21</v>
      </c>
      <c r="E287" s="10" t="str">
        <f>CONCATENATE(珠!M4,$U$2)</f>
        <v>木质十字架配方</v>
      </c>
      <c r="F287" s="66" t="s">
        <v>476</v>
      </c>
      <c r="G287" s="4" t="s">
        <v>944</v>
      </c>
      <c r="H287" s="4">
        <v>0</v>
      </c>
      <c r="I287" s="4">
        <v>0</v>
      </c>
      <c r="J287" s="4">
        <v>0</v>
      </c>
      <c r="K287" s="4">
        <v>0</v>
      </c>
      <c r="L287" s="4">
        <v>1</v>
      </c>
      <c r="M287" s="55">
        <v>200</v>
      </c>
      <c r="O287" s="4">
        <v>0</v>
      </c>
      <c r="P287" s="10"/>
      <c r="Q287" s="48"/>
      <c r="R287" s="48">
        <v>1</v>
      </c>
      <c r="T287" s="2">
        <v>286</v>
      </c>
    </row>
    <row r="288" spans="1:20">
      <c r="A288" s="12" t="str">
        <f t="shared" si="6"/>
        <v>28721</v>
      </c>
      <c r="B288" s="2">
        <f>珠!A5</f>
        <v>8002</v>
      </c>
      <c r="C288" s="10" t="s">
        <v>459</v>
      </c>
      <c r="D288" s="10">
        <v>21</v>
      </c>
      <c r="E288" s="10" t="str">
        <f>CONCATENATE(珠!M5,$U$2)</f>
        <v>木质护身符配方</v>
      </c>
      <c r="F288" s="66" t="s">
        <v>476</v>
      </c>
      <c r="G288" s="4" t="s">
        <v>945</v>
      </c>
      <c r="H288" s="4">
        <v>0</v>
      </c>
      <c r="I288" s="4">
        <v>0</v>
      </c>
      <c r="J288" s="4">
        <v>0</v>
      </c>
      <c r="K288" s="4">
        <v>0</v>
      </c>
      <c r="L288" s="4">
        <v>1</v>
      </c>
      <c r="M288" s="55">
        <v>200</v>
      </c>
      <c r="O288" s="4">
        <v>0</v>
      </c>
      <c r="P288" s="10"/>
      <c r="Q288" s="48"/>
      <c r="R288" s="48">
        <v>1</v>
      </c>
      <c r="T288" s="2">
        <v>287</v>
      </c>
    </row>
    <row r="289" spans="1:20">
      <c r="A289" s="12" t="str">
        <f t="shared" si="6"/>
        <v>28821</v>
      </c>
      <c r="B289" s="2">
        <f>珠!A6</f>
        <v>8003</v>
      </c>
      <c r="C289" s="10" t="s">
        <v>459</v>
      </c>
      <c r="D289" s="10">
        <v>21</v>
      </c>
      <c r="E289" s="10" t="str">
        <f>CONCATENATE(珠!M6,$U$2)</f>
        <v>木质项链配方</v>
      </c>
      <c r="F289" s="66" t="s">
        <v>476</v>
      </c>
      <c r="G289" s="4" t="s">
        <v>946</v>
      </c>
      <c r="H289" s="4">
        <v>0</v>
      </c>
      <c r="I289" s="4">
        <v>0</v>
      </c>
      <c r="J289" s="4">
        <v>0</v>
      </c>
      <c r="K289" s="4">
        <v>0</v>
      </c>
      <c r="L289" s="4">
        <v>1</v>
      </c>
      <c r="M289" s="55">
        <v>200</v>
      </c>
      <c r="O289" s="4">
        <v>0</v>
      </c>
      <c r="P289" s="10"/>
      <c r="Q289" s="48"/>
      <c r="R289" s="48">
        <v>1</v>
      </c>
      <c r="T289" s="2">
        <v>288</v>
      </c>
    </row>
    <row r="290" spans="1:20">
      <c r="A290" s="12" t="str">
        <f t="shared" si="6"/>
        <v>28921</v>
      </c>
      <c r="B290" s="2">
        <f>珠!A7</f>
        <v>8004</v>
      </c>
      <c r="C290" s="10" t="s">
        <v>459</v>
      </c>
      <c r="D290" s="10">
        <v>21</v>
      </c>
      <c r="E290" s="10" t="str">
        <f>CONCATENATE(珠!M7,$U$2)</f>
        <v>金属十字架配方</v>
      </c>
      <c r="F290" s="66" t="s">
        <v>476</v>
      </c>
      <c r="G290" s="4" t="s">
        <v>947</v>
      </c>
      <c r="H290" s="4">
        <v>0</v>
      </c>
      <c r="I290" s="4">
        <v>0</v>
      </c>
      <c r="J290" s="4">
        <v>0</v>
      </c>
      <c r="K290" s="4">
        <v>0</v>
      </c>
      <c r="L290" s="4">
        <v>1</v>
      </c>
      <c r="M290" s="55">
        <v>200</v>
      </c>
      <c r="O290" s="4">
        <v>0</v>
      </c>
      <c r="P290" s="10"/>
      <c r="Q290" s="48"/>
      <c r="R290" s="48">
        <v>1</v>
      </c>
      <c r="T290" s="2">
        <v>289</v>
      </c>
    </row>
    <row r="291" spans="1:20">
      <c r="A291" s="12" t="str">
        <f t="shared" si="6"/>
        <v>29021</v>
      </c>
      <c r="B291" s="2">
        <f>珠!A8</f>
        <v>8005</v>
      </c>
      <c r="C291" s="10" t="s">
        <v>459</v>
      </c>
      <c r="D291" s="10">
        <v>21</v>
      </c>
      <c r="E291" s="10" t="str">
        <f>CONCATENATE(珠!M8,$U$2)</f>
        <v>金属护身符配方</v>
      </c>
      <c r="F291" s="66" t="s">
        <v>476</v>
      </c>
      <c r="G291" s="4" t="s">
        <v>948</v>
      </c>
      <c r="H291" s="4">
        <v>0</v>
      </c>
      <c r="I291" s="4">
        <v>0</v>
      </c>
      <c r="J291" s="4">
        <v>0</v>
      </c>
      <c r="K291" s="4">
        <v>0</v>
      </c>
      <c r="L291" s="4">
        <v>1</v>
      </c>
      <c r="M291" s="55">
        <v>200</v>
      </c>
      <c r="O291" s="4">
        <v>0</v>
      </c>
      <c r="P291" s="10"/>
      <c r="Q291" s="48"/>
      <c r="R291" s="48">
        <v>1</v>
      </c>
      <c r="T291" s="2">
        <v>290</v>
      </c>
    </row>
    <row r="292" spans="1:20">
      <c r="A292" s="12" t="str">
        <f t="shared" si="6"/>
        <v>29121</v>
      </c>
      <c r="B292" s="2">
        <f>珠!A9</f>
        <v>8006</v>
      </c>
      <c r="C292" s="10" t="s">
        <v>459</v>
      </c>
      <c r="D292" s="10">
        <v>21</v>
      </c>
      <c r="E292" s="10" t="str">
        <f>CONCATENATE(珠!M9,$U$2)</f>
        <v>坚果项链配方</v>
      </c>
      <c r="F292" s="66" t="s">
        <v>476</v>
      </c>
      <c r="G292" s="4" t="s">
        <v>949</v>
      </c>
      <c r="H292" s="4">
        <v>0</v>
      </c>
      <c r="I292" s="4">
        <v>0</v>
      </c>
      <c r="J292" s="4">
        <v>0</v>
      </c>
      <c r="K292" s="4">
        <v>0</v>
      </c>
      <c r="L292" s="4">
        <v>1</v>
      </c>
      <c r="M292" s="55">
        <v>200</v>
      </c>
      <c r="O292" s="50">
        <v>0</v>
      </c>
      <c r="P292" s="10"/>
      <c r="Q292" s="48"/>
      <c r="R292" s="48">
        <v>1</v>
      </c>
      <c r="T292" s="2">
        <v>291</v>
      </c>
    </row>
    <row r="293" spans="1:20">
      <c r="A293" s="12" t="str">
        <f t="shared" si="6"/>
        <v>29221</v>
      </c>
      <c r="B293" s="2">
        <f>珠!A10</f>
        <v>8007</v>
      </c>
      <c r="C293" s="10" t="s">
        <v>459</v>
      </c>
      <c r="D293" s="10">
        <v>21</v>
      </c>
      <c r="E293" s="10" t="str">
        <f>CONCATENATE(珠!M10,$U$2)</f>
        <v>甲壳符配方</v>
      </c>
      <c r="F293" s="66" t="s">
        <v>476</v>
      </c>
      <c r="G293" s="4" t="s">
        <v>950</v>
      </c>
      <c r="H293" s="4">
        <v>0</v>
      </c>
      <c r="I293" s="4">
        <v>0</v>
      </c>
      <c r="J293" s="4">
        <v>0</v>
      </c>
      <c r="K293" s="4">
        <v>0</v>
      </c>
      <c r="L293" s="4">
        <v>1</v>
      </c>
      <c r="M293" s="55">
        <v>200</v>
      </c>
      <c r="O293" s="50">
        <v>0</v>
      </c>
      <c r="P293" s="10"/>
      <c r="Q293" s="48"/>
      <c r="R293" s="48">
        <v>1</v>
      </c>
      <c r="T293" s="2">
        <v>292</v>
      </c>
    </row>
    <row r="294" spans="1:20">
      <c r="A294" s="12" t="str">
        <f t="shared" si="6"/>
        <v>29321</v>
      </c>
      <c r="B294" s="2">
        <f>珠!A11</f>
        <v>8008</v>
      </c>
      <c r="C294" s="10" t="s">
        <v>459</v>
      </c>
      <c r="D294" s="10">
        <v>21</v>
      </c>
      <c r="E294" s="10" t="str">
        <f>CONCATENATE(珠!M11,$U$2)</f>
        <v>放大挂件配方</v>
      </c>
      <c r="F294" s="66" t="s">
        <v>476</v>
      </c>
      <c r="G294" s="4" t="s">
        <v>951</v>
      </c>
      <c r="H294" s="4">
        <v>0</v>
      </c>
      <c r="I294" s="4">
        <v>0</v>
      </c>
      <c r="J294" s="4">
        <v>0</v>
      </c>
      <c r="K294" s="4">
        <v>0</v>
      </c>
      <c r="L294" s="4">
        <v>1</v>
      </c>
      <c r="M294" s="55">
        <v>200</v>
      </c>
      <c r="O294" s="50">
        <v>0</v>
      </c>
      <c r="P294" s="10"/>
      <c r="Q294" s="48"/>
      <c r="R294" s="48">
        <v>1</v>
      </c>
      <c r="T294" s="2">
        <v>293</v>
      </c>
    </row>
    <row r="295" spans="1:20">
      <c r="A295" s="12" t="str">
        <f t="shared" si="6"/>
        <v>29421</v>
      </c>
      <c r="B295" s="2">
        <f>珠!A12</f>
        <v>8009</v>
      </c>
      <c r="C295" s="10" t="s">
        <v>459</v>
      </c>
      <c r="D295" s="10">
        <v>21</v>
      </c>
      <c r="E295" s="10" t="str">
        <f>CONCATENATE(珠!M12,$U$2)</f>
        <v>魔法石项链配方</v>
      </c>
      <c r="F295" s="66" t="s">
        <v>476</v>
      </c>
      <c r="G295" s="4" t="s">
        <v>952</v>
      </c>
      <c r="H295" s="4">
        <v>0</v>
      </c>
      <c r="I295" s="4">
        <v>0</v>
      </c>
      <c r="J295" s="4">
        <v>0</v>
      </c>
      <c r="K295" s="4">
        <v>0</v>
      </c>
      <c r="L295" s="4">
        <v>1</v>
      </c>
      <c r="M295" s="55">
        <v>200</v>
      </c>
      <c r="O295" s="50">
        <v>0</v>
      </c>
      <c r="P295" s="10"/>
      <c r="Q295" s="48"/>
      <c r="R295" s="48">
        <v>1</v>
      </c>
      <c r="T295" s="2">
        <v>294</v>
      </c>
    </row>
    <row r="296" spans="1:20">
      <c r="A296" s="12" t="str">
        <f t="shared" si="6"/>
        <v>29521</v>
      </c>
      <c r="B296" s="2">
        <f>珠!A13</f>
        <v>8010</v>
      </c>
      <c r="C296" s="10" t="s">
        <v>459</v>
      </c>
      <c r="D296" s="10">
        <v>21</v>
      </c>
      <c r="E296" s="10" t="str">
        <f>CONCATENATE(珠!M13,$U$2)</f>
        <v>青纱符配方</v>
      </c>
      <c r="F296" s="66" t="s">
        <v>476</v>
      </c>
      <c r="G296" s="4" t="s">
        <v>953</v>
      </c>
      <c r="H296" s="4">
        <v>0</v>
      </c>
      <c r="I296" s="4">
        <v>0</v>
      </c>
      <c r="J296" s="4">
        <v>0</v>
      </c>
      <c r="K296" s="4">
        <v>0</v>
      </c>
      <c r="L296" s="4">
        <v>1</v>
      </c>
      <c r="M296" s="55">
        <v>200</v>
      </c>
      <c r="O296" s="50">
        <v>0</v>
      </c>
      <c r="P296" s="10"/>
      <c r="Q296" s="48"/>
      <c r="R296" s="48">
        <v>1</v>
      </c>
      <c r="T296" s="2">
        <v>295</v>
      </c>
    </row>
    <row r="297" spans="1:20">
      <c r="A297" s="12" t="str">
        <f t="shared" si="6"/>
        <v>29621</v>
      </c>
      <c r="B297" s="2">
        <f>珠!A14</f>
        <v>8011</v>
      </c>
      <c r="C297" s="10" t="s">
        <v>1066</v>
      </c>
      <c r="D297" s="10">
        <v>21</v>
      </c>
      <c r="E297" s="10" t="str">
        <f>CONCATENATE(珠!M14,$U$2)</f>
        <v>时尚挂件配方</v>
      </c>
      <c r="F297" s="66" t="s">
        <v>1358</v>
      </c>
      <c r="G297" s="4" t="s">
        <v>954</v>
      </c>
      <c r="H297" s="4">
        <v>0</v>
      </c>
      <c r="I297" s="4">
        <v>0</v>
      </c>
      <c r="J297" s="4">
        <v>0</v>
      </c>
      <c r="K297" s="4">
        <v>0</v>
      </c>
      <c r="L297" s="4">
        <v>1</v>
      </c>
      <c r="M297" s="55">
        <v>200</v>
      </c>
      <c r="O297" s="4">
        <v>0</v>
      </c>
      <c r="P297" s="10"/>
      <c r="Q297" s="48"/>
      <c r="R297" s="48">
        <v>1</v>
      </c>
      <c r="T297" s="2">
        <v>296</v>
      </c>
    </row>
    <row r="298" spans="1:20">
      <c r="A298" s="12" t="str">
        <f t="shared" si="6"/>
        <v>29721</v>
      </c>
      <c r="B298" s="2">
        <f>珠!A15</f>
        <v>8012</v>
      </c>
      <c r="C298" s="10" t="s">
        <v>1066</v>
      </c>
      <c r="D298" s="10">
        <v>21</v>
      </c>
      <c r="E298" s="10" t="str">
        <f>CONCATENATE(珠!M15,$U$2)</f>
        <v>贵重的项链配方</v>
      </c>
      <c r="F298" s="66" t="s">
        <v>1358</v>
      </c>
      <c r="G298" s="4" t="s">
        <v>955</v>
      </c>
      <c r="H298" s="4">
        <v>0</v>
      </c>
      <c r="I298" s="4">
        <v>0</v>
      </c>
      <c r="J298" s="4">
        <v>0</v>
      </c>
      <c r="K298" s="4">
        <v>0</v>
      </c>
      <c r="L298" s="4">
        <v>1</v>
      </c>
      <c r="M298" s="55">
        <v>200</v>
      </c>
      <c r="O298" s="4">
        <v>0</v>
      </c>
      <c r="P298" s="10"/>
      <c r="Q298" s="48"/>
      <c r="R298" s="48">
        <v>1</v>
      </c>
      <c r="T298" s="2">
        <v>297</v>
      </c>
    </row>
    <row r="299" spans="1:20">
      <c r="A299" s="12" t="str">
        <f t="shared" si="6"/>
        <v>29821</v>
      </c>
      <c r="B299" s="2">
        <f>珠!A16</f>
        <v>8013</v>
      </c>
      <c r="C299" s="10" t="s">
        <v>1066</v>
      </c>
      <c r="D299" s="10">
        <v>21</v>
      </c>
      <c r="E299" s="10" t="str">
        <f>CONCATENATE(珠!M16,$U$2)</f>
        <v>血玉挂件配方</v>
      </c>
      <c r="F299" s="66" t="s">
        <v>1358</v>
      </c>
      <c r="G299" s="4" t="s">
        <v>956</v>
      </c>
      <c r="H299" s="4">
        <v>0</v>
      </c>
      <c r="I299" s="4">
        <v>0</v>
      </c>
      <c r="J299" s="4">
        <v>0</v>
      </c>
      <c r="K299" s="4">
        <v>0</v>
      </c>
      <c r="L299" s="4">
        <v>1</v>
      </c>
      <c r="M299" s="55">
        <v>200</v>
      </c>
      <c r="O299" s="4">
        <v>0</v>
      </c>
      <c r="P299" s="10"/>
      <c r="Q299" s="48"/>
      <c r="R299" s="48">
        <v>1</v>
      </c>
      <c r="T299" s="2">
        <v>298</v>
      </c>
    </row>
    <row r="300" spans="1:20">
      <c r="A300" s="12" t="str">
        <f t="shared" si="6"/>
        <v>29921</v>
      </c>
      <c r="B300" s="2">
        <f>珠!A17</f>
        <v>8014</v>
      </c>
      <c r="C300" s="10" t="s">
        <v>1066</v>
      </c>
      <c r="D300" s="10">
        <v>21</v>
      </c>
      <c r="E300" s="10" t="str">
        <f>CONCATENATE(珠!M17,$U$2)</f>
        <v>青绿石项链配方</v>
      </c>
      <c r="F300" s="66" t="s">
        <v>1358</v>
      </c>
      <c r="G300" s="4" t="s">
        <v>957</v>
      </c>
      <c r="H300" s="4">
        <v>0</v>
      </c>
      <c r="I300" s="4">
        <v>0</v>
      </c>
      <c r="J300" s="4">
        <v>0</v>
      </c>
      <c r="K300" s="4">
        <v>0</v>
      </c>
      <c r="L300" s="4">
        <v>1</v>
      </c>
      <c r="M300" s="55">
        <v>200</v>
      </c>
      <c r="O300" s="4">
        <v>0</v>
      </c>
      <c r="P300" s="10"/>
      <c r="Q300" s="48"/>
      <c r="R300" s="48">
        <v>1</v>
      </c>
      <c r="T300" s="2">
        <v>299</v>
      </c>
    </row>
    <row r="301" spans="1:20">
      <c r="A301" s="12" t="str">
        <f t="shared" si="6"/>
        <v>30021</v>
      </c>
      <c r="B301" s="2">
        <f>珠!A18</f>
        <v>8015</v>
      </c>
      <c r="C301" s="10" t="s">
        <v>1066</v>
      </c>
      <c r="D301" s="10">
        <v>21</v>
      </c>
      <c r="E301" s="10" t="str">
        <f>CONCATENATE(珠!M18,$U$2)</f>
        <v>闪电护符配方</v>
      </c>
      <c r="F301" s="66" t="s">
        <v>1358</v>
      </c>
      <c r="G301" s="4" t="s">
        <v>958</v>
      </c>
      <c r="H301" s="4">
        <v>0</v>
      </c>
      <c r="I301" s="4">
        <v>0</v>
      </c>
      <c r="J301" s="4">
        <v>0</v>
      </c>
      <c r="K301" s="4">
        <v>0</v>
      </c>
      <c r="L301" s="4">
        <v>1</v>
      </c>
      <c r="M301" s="55">
        <v>200</v>
      </c>
      <c r="O301" s="4">
        <v>0</v>
      </c>
      <c r="P301" s="10"/>
      <c r="Q301" s="48"/>
      <c r="R301" s="48">
        <v>1</v>
      </c>
      <c r="T301" s="2">
        <v>300</v>
      </c>
    </row>
    <row r="302" spans="1:20" hidden="1">
      <c r="A302" s="12" t="str">
        <f t="shared" si="6"/>
        <v>30122</v>
      </c>
      <c r="B302" s="2">
        <v>0</v>
      </c>
      <c r="C302" s="2">
        <v>1</v>
      </c>
      <c r="D302" s="10">
        <v>22</v>
      </c>
      <c r="E302" s="49" t="s">
        <v>998</v>
      </c>
      <c r="F302" s="64" t="s">
        <v>999</v>
      </c>
      <c r="G302" s="4" t="s">
        <v>1363</v>
      </c>
      <c r="H302" s="4">
        <v>0</v>
      </c>
      <c r="I302" s="4">
        <v>0</v>
      </c>
      <c r="J302" s="4">
        <v>0</v>
      </c>
      <c r="K302" s="4">
        <v>0</v>
      </c>
      <c r="L302" s="4">
        <v>1</v>
      </c>
      <c r="M302" s="55">
        <v>200</v>
      </c>
      <c r="O302" s="4">
        <v>0</v>
      </c>
      <c r="P302" s="53" t="s">
        <v>1152</v>
      </c>
      <c r="Q302" s="48" t="s">
        <v>1437</v>
      </c>
      <c r="R302" s="48"/>
      <c r="T302" s="2">
        <v>301</v>
      </c>
    </row>
    <row r="303" spans="1:20" hidden="1">
      <c r="A303" s="12" t="str">
        <f t="shared" si="6"/>
        <v>30222</v>
      </c>
      <c r="B303" s="2">
        <v>0</v>
      </c>
      <c r="C303" s="2">
        <v>1</v>
      </c>
      <c r="D303" s="10">
        <v>22</v>
      </c>
      <c r="E303" s="49" t="s">
        <v>1000</v>
      </c>
      <c r="F303" s="64" t="s">
        <v>999</v>
      </c>
      <c r="G303" s="4" t="s">
        <v>1364</v>
      </c>
      <c r="H303" s="4">
        <v>0</v>
      </c>
      <c r="I303" s="4">
        <v>0</v>
      </c>
      <c r="J303" s="4">
        <v>0</v>
      </c>
      <c r="K303" s="4">
        <v>0</v>
      </c>
      <c r="L303" s="4">
        <v>1</v>
      </c>
      <c r="M303" s="55">
        <v>200</v>
      </c>
      <c r="O303" s="4">
        <v>0</v>
      </c>
      <c r="P303" s="53" t="s">
        <v>1152</v>
      </c>
      <c r="Q303" s="48" t="s">
        <v>1438</v>
      </c>
      <c r="R303" s="48"/>
      <c r="T303" s="2">
        <v>302</v>
      </c>
    </row>
    <row r="304" spans="1:20" hidden="1">
      <c r="A304" s="12" t="str">
        <f t="shared" si="6"/>
        <v>30322</v>
      </c>
      <c r="B304" s="2">
        <v>0</v>
      </c>
      <c r="C304" s="2">
        <v>1</v>
      </c>
      <c r="D304" s="10">
        <v>22</v>
      </c>
      <c r="E304" s="49" t="s">
        <v>1001</v>
      </c>
      <c r="F304" s="64" t="s">
        <v>1002</v>
      </c>
      <c r="G304" s="4" t="s">
        <v>1365</v>
      </c>
      <c r="H304" s="4">
        <v>0</v>
      </c>
      <c r="I304" s="4">
        <v>0</v>
      </c>
      <c r="J304" s="4">
        <v>0</v>
      </c>
      <c r="K304" s="4">
        <v>0</v>
      </c>
      <c r="L304" s="4">
        <v>1</v>
      </c>
      <c r="M304" s="55">
        <v>200</v>
      </c>
      <c r="O304" s="4">
        <v>0</v>
      </c>
      <c r="P304" s="53" t="s">
        <v>1152</v>
      </c>
      <c r="Q304" s="48" t="s">
        <v>1439</v>
      </c>
      <c r="R304" s="48"/>
      <c r="T304" s="2">
        <v>303</v>
      </c>
    </row>
    <row r="305" spans="1:20" hidden="1">
      <c r="A305" s="12" t="str">
        <f t="shared" si="6"/>
        <v>30422</v>
      </c>
      <c r="B305" s="2">
        <v>0</v>
      </c>
      <c r="C305" s="2">
        <v>1</v>
      </c>
      <c r="D305" s="10">
        <v>22</v>
      </c>
      <c r="E305" s="49" t="s">
        <v>1003</v>
      </c>
      <c r="F305" s="64" t="s">
        <v>1002</v>
      </c>
      <c r="G305" s="4" t="s">
        <v>1366</v>
      </c>
      <c r="H305" s="4">
        <v>0</v>
      </c>
      <c r="I305" s="4">
        <v>0</v>
      </c>
      <c r="J305" s="4">
        <v>0</v>
      </c>
      <c r="K305" s="4">
        <v>0</v>
      </c>
      <c r="L305" s="4">
        <v>1</v>
      </c>
      <c r="M305" s="55">
        <v>200</v>
      </c>
      <c r="O305" s="4">
        <v>0</v>
      </c>
      <c r="P305" s="53" t="s">
        <v>1152</v>
      </c>
      <c r="Q305" s="48" t="s">
        <v>1440</v>
      </c>
      <c r="R305" s="48"/>
      <c r="T305" s="2">
        <v>304</v>
      </c>
    </row>
    <row r="306" spans="1:20" hidden="1">
      <c r="A306" s="12" t="str">
        <f t="shared" si="6"/>
        <v>30522</v>
      </c>
      <c r="B306" s="2">
        <v>0</v>
      </c>
      <c r="C306" s="2">
        <v>1</v>
      </c>
      <c r="D306" s="10">
        <v>22</v>
      </c>
      <c r="E306" s="49" t="s">
        <v>1004</v>
      </c>
      <c r="F306" s="64" t="s">
        <v>1002</v>
      </c>
      <c r="G306" s="4" t="s">
        <v>1367</v>
      </c>
      <c r="H306" s="4">
        <v>0</v>
      </c>
      <c r="I306" s="4">
        <v>0</v>
      </c>
      <c r="J306" s="4">
        <v>0</v>
      </c>
      <c r="K306" s="4">
        <v>0</v>
      </c>
      <c r="L306" s="4">
        <v>1</v>
      </c>
      <c r="M306" s="55">
        <v>200</v>
      </c>
      <c r="O306" s="4">
        <v>0</v>
      </c>
      <c r="P306" s="53" t="s">
        <v>1152</v>
      </c>
      <c r="Q306" s="48" t="s">
        <v>1436</v>
      </c>
      <c r="R306" s="48"/>
      <c r="T306" s="2">
        <v>305</v>
      </c>
    </row>
    <row r="307" spans="1:20" hidden="1">
      <c r="A307" s="12" t="str">
        <f t="shared" si="6"/>
        <v>30622</v>
      </c>
      <c r="B307" s="2">
        <v>0</v>
      </c>
      <c r="C307" s="2">
        <v>1</v>
      </c>
      <c r="D307" s="10">
        <v>22</v>
      </c>
      <c r="E307" s="54" t="s">
        <v>981</v>
      </c>
      <c r="F307" s="65" t="s">
        <v>107</v>
      </c>
      <c r="G307" s="4" t="s">
        <v>1368</v>
      </c>
      <c r="H307" s="4">
        <v>0</v>
      </c>
      <c r="I307" s="4">
        <v>0</v>
      </c>
      <c r="J307" s="4">
        <v>0</v>
      </c>
      <c r="K307" s="4">
        <v>0</v>
      </c>
      <c r="L307" s="4">
        <v>1</v>
      </c>
      <c r="M307" s="55">
        <v>200</v>
      </c>
      <c r="O307" s="4">
        <v>0</v>
      </c>
      <c r="P307" s="53" t="s">
        <v>1152</v>
      </c>
      <c r="Q307" s="48" t="s">
        <v>1432</v>
      </c>
      <c r="R307" s="48"/>
      <c r="T307" s="2">
        <v>306</v>
      </c>
    </row>
    <row r="308" spans="1:20" hidden="1">
      <c r="A308" s="12" t="str">
        <f t="shared" si="6"/>
        <v>30722</v>
      </c>
      <c r="B308" s="2">
        <v>0</v>
      </c>
      <c r="C308" s="2">
        <v>1</v>
      </c>
      <c r="D308" s="10">
        <v>22</v>
      </c>
      <c r="E308" s="54" t="s">
        <v>982</v>
      </c>
      <c r="F308" s="65" t="s">
        <v>107</v>
      </c>
      <c r="G308" s="4" t="s">
        <v>1369</v>
      </c>
      <c r="H308" s="4">
        <v>0</v>
      </c>
      <c r="I308" s="4">
        <v>0</v>
      </c>
      <c r="J308" s="4">
        <v>0</v>
      </c>
      <c r="K308" s="4">
        <v>0</v>
      </c>
      <c r="L308" s="4">
        <v>1</v>
      </c>
      <c r="M308" s="55">
        <v>200</v>
      </c>
      <c r="O308" s="4">
        <v>0</v>
      </c>
      <c r="P308" s="53" t="s">
        <v>1152</v>
      </c>
      <c r="Q308" s="48" t="s">
        <v>1433</v>
      </c>
      <c r="R308" s="48"/>
      <c r="T308" s="2">
        <v>307</v>
      </c>
    </row>
    <row r="309" spans="1:20" hidden="1">
      <c r="A309" s="12" t="str">
        <f t="shared" si="6"/>
        <v>30822</v>
      </c>
      <c r="B309" s="2">
        <v>0</v>
      </c>
      <c r="C309" s="2">
        <v>1</v>
      </c>
      <c r="D309" s="10">
        <v>22</v>
      </c>
      <c r="E309" s="54" t="s">
        <v>983</v>
      </c>
      <c r="F309" s="65" t="s">
        <v>108</v>
      </c>
      <c r="G309" s="4" t="s">
        <v>1370</v>
      </c>
      <c r="H309" s="4">
        <v>0</v>
      </c>
      <c r="I309" s="4">
        <v>0</v>
      </c>
      <c r="J309" s="4">
        <v>0</v>
      </c>
      <c r="K309" s="4">
        <v>0</v>
      </c>
      <c r="L309" s="4">
        <v>1</v>
      </c>
      <c r="M309" s="55">
        <v>200</v>
      </c>
      <c r="O309" s="4">
        <v>0</v>
      </c>
      <c r="P309" s="53" t="s">
        <v>1152</v>
      </c>
      <c r="Q309" s="48" t="s">
        <v>1434</v>
      </c>
      <c r="R309" s="48"/>
      <c r="T309" s="2">
        <v>308</v>
      </c>
    </row>
    <row r="310" spans="1:20" hidden="1">
      <c r="A310" s="12" t="str">
        <f t="shared" si="6"/>
        <v>30922</v>
      </c>
      <c r="B310" s="2">
        <v>0</v>
      </c>
      <c r="C310" s="2">
        <v>1</v>
      </c>
      <c r="D310" s="10">
        <v>22</v>
      </c>
      <c r="E310" s="54" t="s">
        <v>984</v>
      </c>
      <c r="F310" s="65" t="s">
        <v>108</v>
      </c>
      <c r="G310" s="4" t="s">
        <v>1371</v>
      </c>
      <c r="H310" s="4">
        <v>0</v>
      </c>
      <c r="I310" s="4">
        <v>0</v>
      </c>
      <c r="J310" s="4">
        <v>0</v>
      </c>
      <c r="K310" s="4">
        <v>0</v>
      </c>
      <c r="L310" s="4">
        <v>1</v>
      </c>
      <c r="M310" s="55">
        <v>200</v>
      </c>
      <c r="O310" s="4">
        <v>0</v>
      </c>
      <c r="P310" s="53" t="s">
        <v>1152</v>
      </c>
      <c r="Q310" s="48" t="s">
        <v>1435</v>
      </c>
      <c r="R310" s="48"/>
      <c r="T310" s="2">
        <v>309</v>
      </c>
    </row>
    <row r="311" spans="1:20" hidden="1">
      <c r="A311" s="12" t="str">
        <f t="shared" si="6"/>
        <v>31022</v>
      </c>
      <c r="B311" s="2">
        <v>0</v>
      </c>
      <c r="C311" s="2">
        <v>1</v>
      </c>
      <c r="D311" s="10">
        <v>22</v>
      </c>
      <c r="E311" s="54" t="s">
        <v>985</v>
      </c>
      <c r="F311" s="65" t="s">
        <v>108</v>
      </c>
      <c r="G311" s="4" t="s">
        <v>1372</v>
      </c>
      <c r="H311" s="4">
        <v>0</v>
      </c>
      <c r="I311" s="4">
        <v>0</v>
      </c>
      <c r="J311" s="4">
        <v>0</v>
      </c>
      <c r="K311" s="4">
        <v>0</v>
      </c>
      <c r="L311" s="4">
        <v>1</v>
      </c>
      <c r="M311" s="55">
        <v>200</v>
      </c>
      <c r="O311" s="4">
        <v>0</v>
      </c>
      <c r="P311" s="53" t="s">
        <v>1152</v>
      </c>
      <c r="Q311" s="48" t="s">
        <v>1431</v>
      </c>
      <c r="R311" s="48"/>
      <c r="T311" s="2">
        <v>310</v>
      </c>
    </row>
    <row r="312" spans="1:20" hidden="1">
      <c r="A312" s="12" t="str">
        <f t="shared" si="6"/>
        <v>31122</v>
      </c>
      <c r="B312" s="2">
        <v>0</v>
      </c>
      <c r="C312" s="2">
        <v>3</v>
      </c>
      <c r="D312" s="10">
        <v>22</v>
      </c>
      <c r="E312" s="49" t="s">
        <v>1005</v>
      </c>
      <c r="F312" s="64" t="s">
        <v>1006</v>
      </c>
      <c r="G312" s="4" t="s">
        <v>1373</v>
      </c>
      <c r="H312" s="4">
        <v>0</v>
      </c>
      <c r="I312" s="4">
        <v>0</v>
      </c>
      <c r="J312" s="4">
        <v>0</v>
      </c>
      <c r="K312" s="4">
        <v>0</v>
      </c>
      <c r="L312" s="4">
        <v>1</v>
      </c>
      <c r="M312" s="55">
        <v>200</v>
      </c>
      <c r="O312" s="4">
        <v>0</v>
      </c>
      <c r="P312" s="53" t="s">
        <v>1152</v>
      </c>
      <c r="Q312" s="48" t="s">
        <v>1427</v>
      </c>
      <c r="R312" s="48"/>
      <c r="T312" s="2">
        <v>311</v>
      </c>
    </row>
    <row r="313" spans="1:20" hidden="1">
      <c r="A313" s="12" t="str">
        <f t="shared" si="6"/>
        <v>31222</v>
      </c>
      <c r="B313" s="2">
        <v>0</v>
      </c>
      <c r="C313" s="2">
        <v>3</v>
      </c>
      <c r="D313" s="10">
        <v>22</v>
      </c>
      <c r="E313" s="49" t="s">
        <v>1007</v>
      </c>
      <c r="F313" s="64" t="s">
        <v>1006</v>
      </c>
      <c r="G313" s="4" t="s">
        <v>1374</v>
      </c>
      <c r="H313" s="4">
        <v>0</v>
      </c>
      <c r="I313" s="4">
        <v>0</v>
      </c>
      <c r="J313" s="4">
        <v>0</v>
      </c>
      <c r="K313" s="4">
        <v>0</v>
      </c>
      <c r="L313" s="4">
        <v>1</v>
      </c>
      <c r="M313" s="55">
        <v>200</v>
      </c>
      <c r="O313" s="4">
        <v>0</v>
      </c>
      <c r="P313" s="53" t="s">
        <v>1152</v>
      </c>
      <c r="Q313" s="48" t="s">
        <v>1428</v>
      </c>
      <c r="R313" s="48"/>
      <c r="T313" s="2">
        <v>312</v>
      </c>
    </row>
    <row r="314" spans="1:20" hidden="1">
      <c r="A314" s="12" t="str">
        <f t="shared" si="6"/>
        <v>31322</v>
      </c>
      <c r="B314" s="2">
        <v>0</v>
      </c>
      <c r="C314" s="2">
        <v>3</v>
      </c>
      <c r="D314" s="10">
        <v>22</v>
      </c>
      <c r="E314" s="49" t="s">
        <v>1008</v>
      </c>
      <c r="F314" s="64" t="s">
        <v>1006</v>
      </c>
      <c r="G314" s="4" t="s">
        <v>1375</v>
      </c>
      <c r="H314" s="4">
        <v>0</v>
      </c>
      <c r="I314" s="4">
        <v>0</v>
      </c>
      <c r="J314" s="4">
        <v>0</v>
      </c>
      <c r="K314" s="4">
        <v>0</v>
      </c>
      <c r="L314" s="4">
        <v>1</v>
      </c>
      <c r="M314" s="55">
        <v>200</v>
      </c>
      <c r="O314" s="4">
        <v>0</v>
      </c>
      <c r="P314" s="53" t="s">
        <v>1152</v>
      </c>
      <c r="Q314" s="48" t="s">
        <v>1429</v>
      </c>
      <c r="R314" s="48"/>
      <c r="T314" s="2">
        <v>313</v>
      </c>
    </row>
    <row r="315" spans="1:20" hidden="1">
      <c r="A315" s="12" t="str">
        <f t="shared" si="6"/>
        <v>31422</v>
      </c>
      <c r="B315" s="2">
        <v>0</v>
      </c>
      <c r="C315" s="2">
        <v>3</v>
      </c>
      <c r="D315" s="10">
        <v>22</v>
      </c>
      <c r="E315" s="49" t="s">
        <v>1009</v>
      </c>
      <c r="F315" s="64" t="s">
        <v>1006</v>
      </c>
      <c r="G315" s="4" t="s">
        <v>1376</v>
      </c>
      <c r="H315" s="4">
        <v>0</v>
      </c>
      <c r="I315" s="4">
        <v>0</v>
      </c>
      <c r="J315" s="4">
        <v>0</v>
      </c>
      <c r="K315" s="4">
        <v>0</v>
      </c>
      <c r="L315" s="4">
        <v>1</v>
      </c>
      <c r="M315" s="55">
        <v>200</v>
      </c>
      <c r="O315" s="4">
        <v>0</v>
      </c>
      <c r="P315" s="53" t="s">
        <v>1152</v>
      </c>
      <c r="Q315" s="48" t="s">
        <v>1430</v>
      </c>
      <c r="R315" s="48"/>
      <c r="T315" s="2">
        <v>314</v>
      </c>
    </row>
    <row r="316" spans="1:20" hidden="1">
      <c r="A316" s="12" t="str">
        <f t="shared" si="6"/>
        <v>31522</v>
      </c>
      <c r="B316" s="2">
        <v>0</v>
      </c>
      <c r="C316" s="2">
        <v>3</v>
      </c>
      <c r="D316" s="10">
        <v>22</v>
      </c>
      <c r="E316" s="49" t="s">
        <v>1010</v>
      </c>
      <c r="F316" s="64" t="s">
        <v>1006</v>
      </c>
      <c r="G316" s="4" t="s">
        <v>1377</v>
      </c>
      <c r="H316" s="4">
        <v>0</v>
      </c>
      <c r="I316" s="4">
        <v>0</v>
      </c>
      <c r="J316" s="4">
        <v>0</v>
      </c>
      <c r="K316" s="4">
        <v>0</v>
      </c>
      <c r="L316" s="4">
        <v>1</v>
      </c>
      <c r="M316" s="55">
        <v>200</v>
      </c>
      <c r="O316" s="4">
        <v>0</v>
      </c>
      <c r="P316" s="53" t="s">
        <v>1152</v>
      </c>
      <c r="Q316" s="48" t="s">
        <v>1426</v>
      </c>
      <c r="R316" s="48"/>
      <c r="T316" s="2">
        <v>315</v>
      </c>
    </row>
    <row r="317" spans="1:20" hidden="1">
      <c r="A317" s="12" t="str">
        <f t="shared" si="6"/>
        <v>31622</v>
      </c>
      <c r="B317" s="2">
        <v>0</v>
      </c>
      <c r="C317" s="2">
        <v>3</v>
      </c>
      <c r="D317" s="10">
        <v>22</v>
      </c>
      <c r="E317" s="54" t="s">
        <v>986</v>
      </c>
      <c r="F317" s="65" t="s">
        <v>987</v>
      </c>
      <c r="G317" s="4" t="s">
        <v>1378</v>
      </c>
      <c r="H317" s="4">
        <v>0</v>
      </c>
      <c r="I317" s="4">
        <v>0</v>
      </c>
      <c r="J317" s="4">
        <v>0</v>
      </c>
      <c r="K317" s="4">
        <v>0</v>
      </c>
      <c r="L317" s="4">
        <v>1</v>
      </c>
      <c r="M317" s="55">
        <v>200</v>
      </c>
      <c r="O317" s="4">
        <v>0</v>
      </c>
      <c r="P317" s="53" t="s">
        <v>1152</v>
      </c>
      <c r="Q317" s="48" t="s">
        <v>1425</v>
      </c>
      <c r="R317" s="48"/>
      <c r="T317" s="2">
        <v>316</v>
      </c>
    </row>
    <row r="318" spans="1:20" hidden="1">
      <c r="A318" s="12" t="str">
        <f t="shared" si="6"/>
        <v>31722</v>
      </c>
      <c r="B318" s="2">
        <v>0</v>
      </c>
      <c r="C318" s="2">
        <v>3</v>
      </c>
      <c r="D318" s="10">
        <v>22</v>
      </c>
      <c r="E318" s="54" t="s">
        <v>988</v>
      </c>
      <c r="F318" s="65" t="s">
        <v>987</v>
      </c>
      <c r="G318" s="4" t="s">
        <v>1379</v>
      </c>
      <c r="H318" s="4">
        <v>0</v>
      </c>
      <c r="I318" s="4">
        <v>0</v>
      </c>
      <c r="J318" s="4">
        <v>0</v>
      </c>
      <c r="K318" s="4">
        <v>0</v>
      </c>
      <c r="L318" s="4">
        <v>1</v>
      </c>
      <c r="M318" s="55">
        <v>200</v>
      </c>
      <c r="O318" s="4">
        <v>0</v>
      </c>
      <c r="P318" s="53" t="s">
        <v>1152</v>
      </c>
      <c r="Q318" s="48" t="s">
        <v>1422</v>
      </c>
      <c r="R318" s="48"/>
      <c r="T318" s="2">
        <v>317</v>
      </c>
    </row>
    <row r="319" spans="1:20" hidden="1">
      <c r="A319" s="12" t="str">
        <f t="shared" si="6"/>
        <v>31822</v>
      </c>
      <c r="B319" s="2">
        <v>0</v>
      </c>
      <c r="C319" s="2">
        <v>3</v>
      </c>
      <c r="D319" s="10">
        <v>22</v>
      </c>
      <c r="E319" s="54" t="s">
        <v>989</v>
      </c>
      <c r="F319" s="65" t="s">
        <v>987</v>
      </c>
      <c r="G319" s="4" t="s">
        <v>1380</v>
      </c>
      <c r="H319" s="4">
        <v>0</v>
      </c>
      <c r="I319" s="4">
        <v>0</v>
      </c>
      <c r="J319" s="4">
        <v>0</v>
      </c>
      <c r="K319" s="4">
        <v>0</v>
      </c>
      <c r="L319" s="4">
        <v>1</v>
      </c>
      <c r="M319" s="55">
        <v>200</v>
      </c>
      <c r="O319" s="4">
        <v>0</v>
      </c>
      <c r="P319" s="53" t="s">
        <v>1152</v>
      </c>
      <c r="Q319" s="48" t="s">
        <v>1423</v>
      </c>
      <c r="R319" s="48"/>
      <c r="T319" s="2">
        <v>318</v>
      </c>
    </row>
    <row r="320" spans="1:20" hidden="1">
      <c r="A320" s="12" t="str">
        <f t="shared" si="6"/>
        <v>31922</v>
      </c>
      <c r="B320" s="2">
        <v>0</v>
      </c>
      <c r="C320" s="2">
        <v>3</v>
      </c>
      <c r="D320" s="10">
        <v>22</v>
      </c>
      <c r="E320" s="54" t="s">
        <v>990</v>
      </c>
      <c r="F320" s="65" t="s">
        <v>987</v>
      </c>
      <c r="G320" s="4" t="s">
        <v>1381</v>
      </c>
      <c r="H320" s="4">
        <v>0</v>
      </c>
      <c r="I320" s="4">
        <v>0</v>
      </c>
      <c r="J320" s="4">
        <v>0</v>
      </c>
      <c r="K320" s="4">
        <v>0</v>
      </c>
      <c r="L320" s="4">
        <v>1</v>
      </c>
      <c r="M320" s="55">
        <v>200</v>
      </c>
      <c r="O320" s="4">
        <v>0</v>
      </c>
      <c r="P320" s="53" t="s">
        <v>1152</v>
      </c>
      <c r="Q320" s="48" t="s">
        <v>1424</v>
      </c>
      <c r="R320" s="48"/>
      <c r="T320" s="2">
        <v>319</v>
      </c>
    </row>
    <row r="321" spans="1:20" hidden="1">
      <c r="A321" s="12" t="str">
        <f t="shared" si="6"/>
        <v>32022</v>
      </c>
      <c r="B321" s="2">
        <v>0</v>
      </c>
      <c r="C321" s="2">
        <v>3</v>
      </c>
      <c r="D321" s="10">
        <v>22</v>
      </c>
      <c r="E321" s="54" t="s">
        <v>991</v>
      </c>
      <c r="F321" s="65" t="s">
        <v>987</v>
      </c>
      <c r="G321" s="4" t="s">
        <v>1382</v>
      </c>
      <c r="H321" s="4">
        <v>0</v>
      </c>
      <c r="I321" s="4">
        <v>0</v>
      </c>
      <c r="J321" s="4">
        <v>0</v>
      </c>
      <c r="K321" s="4">
        <v>0</v>
      </c>
      <c r="L321" s="4">
        <v>1</v>
      </c>
      <c r="M321" s="55">
        <v>200</v>
      </c>
      <c r="O321" s="4">
        <v>0</v>
      </c>
      <c r="P321" s="53" t="s">
        <v>1152</v>
      </c>
      <c r="Q321" s="48" t="s">
        <v>1421</v>
      </c>
      <c r="R321" s="48"/>
      <c r="T321" s="2">
        <v>320</v>
      </c>
    </row>
    <row r="322" spans="1:20" hidden="1">
      <c r="A322" s="12" t="str">
        <f t="shared" ref="A322:A376" si="7">CONCATENATE(T:T,D:D)</f>
        <v>32122</v>
      </c>
      <c r="B322" s="2">
        <v>0</v>
      </c>
      <c r="C322" s="2">
        <v>2</v>
      </c>
      <c r="D322" s="10">
        <v>22</v>
      </c>
      <c r="E322" s="49" t="s">
        <v>1011</v>
      </c>
      <c r="F322" s="64" t="s">
        <v>1012</v>
      </c>
      <c r="G322" s="4" t="s">
        <v>1383</v>
      </c>
      <c r="H322" s="4">
        <v>0</v>
      </c>
      <c r="I322" s="4">
        <v>0</v>
      </c>
      <c r="J322" s="4">
        <v>0</v>
      </c>
      <c r="K322" s="4">
        <v>0</v>
      </c>
      <c r="L322" s="4">
        <v>1</v>
      </c>
      <c r="M322" s="55">
        <v>200</v>
      </c>
      <c r="O322" s="4">
        <v>0</v>
      </c>
      <c r="P322" s="53" t="s">
        <v>1152</v>
      </c>
      <c r="Q322" s="48" t="s">
        <v>1417</v>
      </c>
      <c r="R322" s="48"/>
      <c r="T322" s="2">
        <v>321</v>
      </c>
    </row>
    <row r="323" spans="1:20" hidden="1">
      <c r="A323" s="12" t="str">
        <f t="shared" si="7"/>
        <v>32222</v>
      </c>
      <c r="B323" s="2">
        <v>0</v>
      </c>
      <c r="C323" s="2">
        <v>2</v>
      </c>
      <c r="D323" s="10">
        <v>22</v>
      </c>
      <c r="E323" s="49" t="s">
        <v>1013</v>
      </c>
      <c r="F323" s="64" t="s">
        <v>1012</v>
      </c>
      <c r="G323" s="4" t="s">
        <v>1384</v>
      </c>
      <c r="H323" s="4">
        <v>0</v>
      </c>
      <c r="I323" s="4">
        <v>0</v>
      </c>
      <c r="J323" s="4">
        <v>0</v>
      </c>
      <c r="K323" s="4">
        <v>0</v>
      </c>
      <c r="L323" s="4">
        <v>1</v>
      </c>
      <c r="M323" s="55">
        <v>200</v>
      </c>
      <c r="O323" s="4">
        <v>0</v>
      </c>
      <c r="P323" s="53" t="s">
        <v>1152</v>
      </c>
      <c r="Q323" s="48" t="s">
        <v>1418</v>
      </c>
      <c r="R323" s="48"/>
      <c r="T323" s="2">
        <v>322</v>
      </c>
    </row>
    <row r="324" spans="1:20" hidden="1">
      <c r="A324" s="12" t="str">
        <f t="shared" si="7"/>
        <v>32322</v>
      </c>
      <c r="B324" s="2">
        <v>0</v>
      </c>
      <c r="C324" s="2">
        <v>2</v>
      </c>
      <c r="D324" s="10">
        <v>22</v>
      </c>
      <c r="E324" s="49" t="s">
        <v>1014</v>
      </c>
      <c r="F324" s="64" t="s">
        <v>1012</v>
      </c>
      <c r="G324" s="4" t="s">
        <v>1385</v>
      </c>
      <c r="H324" s="4">
        <v>0</v>
      </c>
      <c r="I324" s="4">
        <v>0</v>
      </c>
      <c r="J324" s="4">
        <v>0</v>
      </c>
      <c r="K324" s="4">
        <v>0</v>
      </c>
      <c r="L324" s="4">
        <v>1</v>
      </c>
      <c r="M324" s="55">
        <v>200</v>
      </c>
      <c r="O324" s="4">
        <v>0</v>
      </c>
      <c r="P324" s="53" t="s">
        <v>1152</v>
      </c>
      <c r="Q324" s="48" t="s">
        <v>1419</v>
      </c>
      <c r="R324" s="48"/>
      <c r="T324" s="2">
        <v>323</v>
      </c>
    </row>
    <row r="325" spans="1:20" hidden="1">
      <c r="A325" s="12" t="str">
        <f t="shared" si="7"/>
        <v>32422</v>
      </c>
      <c r="B325" s="2">
        <v>0</v>
      </c>
      <c r="C325" s="2">
        <v>2</v>
      </c>
      <c r="D325" s="10">
        <v>22</v>
      </c>
      <c r="E325" s="49" t="s">
        <v>1015</v>
      </c>
      <c r="F325" s="64" t="s">
        <v>1012</v>
      </c>
      <c r="G325" s="4" t="s">
        <v>1386</v>
      </c>
      <c r="H325" s="4">
        <v>0</v>
      </c>
      <c r="I325" s="4">
        <v>0</v>
      </c>
      <c r="J325" s="4">
        <v>0</v>
      </c>
      <c r="K325" s="4">
        <v>0</v>
      </c>
      <c r="L325" s="4">
        <v>1</v>
      </c>
      <c r="M325" s="55">
        <v>200</v>
      </c>
      <c r="O325" s="4">
        <v>0</v>
      </c>
      <c r="P325" s="53" t="s">
        <v>1152</v>
      </c>
      <c r="Q325" s="48" t="s">
        <v>1420</v>
      </c>
      <c r="R325" s="48"/>
      <c r="T325" s="2">
        <v>324</v>
      </c>
    </row>
    <row r="326" spans="1:20" hidden="1">
      <c r="A326" s="12" t="str">
        <f t="shared" si="7"/>
        <v>32522</v>
      </c>
      <c r="B326" s="2">
        <v>0</v>
      </c>
      <c r="C326" s="2">
        <v>2</v>
      </c>
      <c r="D326" s="10">
        <v>22</v>
      </c>
      <c r="E326" s="49" t="s">
        <v>1016</v>
      </c>
      <c r="F326" s="64" t="s">
        <v>1012</v>
      </c>
      <c r="G326" s="4" t="s">
        <v>1387</v>
      </c>
      <c r="H326" s="4">
        <v>0</v>
      </c>
      <c r="I326" s="4">
        <v>0</v>
      </c>
      <c r="J326" s="4">
        <v>0</v>
      </c>
      <c r="K326" s="4">
        <v>0</v>
      </c>
      <c r="L326" s="4">
        <v>1</v>
      </c>
      <c r="M326" s="55">
        <v>200</v>
      </c>
      <c r="O326" s="4">
        <v>0</v>
      </c>
      <c r="P326" s="53" t="s">
        <v>1152</v>
      </c>
      <c r="Q326" s="48" t="s">
        <v>1416</v>
      </c>
      <c r="R326" s="48"/>
      <c r="T326" s="2">
        <v>325</v>
      </c>
    </row>
    <row r="327" spans="1:20" hidden="1">
      <c r="A327" s="12" t="str">
        <f t="shared" si="7"/>
        <v>32622</v>
      </c>
      <c r="B327" s="2">
        <v>0</v>
      </c>
      <c r="C327" s="2">
        <v>2</v>
      </c>
      <c r="D327" s="10">
        <v>22</v>
      </c>
      <c r="E327" s="54" t="s">
        <v>1017</v>
      </c>
      <c r="F327" s="65" t="s">
        <v>1018</v>
      </c>
      <c r="G327" s="4" t="s">
        <v>1388</v>
      </c>
      <c r="H327" s="4">
        <v>0</v>
      </c>
      <c r="I327" s="4">
        <v>0</v>
      </c>
      <c r="J327" s="4">
        <v>0</v>
      </c>
      <c r="K327" s="4">
        <v>0</v>
      </c>
      <c r="L327" s="4">
        <v>1</v>
      </c>
      <c r="M327" s="55">
        <v>200</v>
      </c>
      <c r="O327" s="4">
        <v>0</v>
      </c>
      <c r="P327" s="53" t="s">
        <v>1152</v>
      </c>
      <c r="Q327" s="48" t="s">
        <v>1412</v>
      </c>
      <c r="R327" s="48"/>
      <c r="T327" s="2">
        <v>326</v>
      </c>
    </row>
    <row r="328" spans="1:20" hidden="1">
      <c r="A328" s="12" t="str">
        <f t="shared" si="7"/>
        <v>32722</v>
      </c>
      <c r="B328" s="2">
        <v>0</v>
      </c>
      <c r="C328" s="2">
        <v>2</v>
      </c>
      <c r="D328" s="10">
        <v>22</v>
      </c>
      <c r="E328" s="54" t="s">
        <v>992</v>
      </c>
      <c r="F328" s="65" t="s">
        <v>1018</v>
      </c>
      <c r="G328" s="4" t="s">
        <v>1389</v>
      </c>
      <c r="H328" s="4">
        <v>0</v>
      </c>
      <c r="I328" s="4">
        <v>0</v>
      </c>
      <c r="J328" s="4">
        <v>0</v>
      </c>
      <c r="K328" s="4">
        <v>0</v>
      </c>
      <c r="L328" s="4">
        <v>1</v>
      </c>
      <c r="M328" s="55">
        <v>200</v>
      </c>
      <c r="O328" s="4">
        <v>0</v>
      </c>
      <c r="P328" s="53" t="s">
        <v>1152</v>
      </c>
      <c r="Q328" s="48" t="s">
        <v>1413</v>
      </c>
      <c r="R328" s="48"/>
      <c r="T328" s="2">
        <v>327</v>
      </c>
    </row>
    <row r="329" spans="1:20" hidden="1">
      <c r="A329" s="12" t="str">
        <f t="shared" si="7"/>
        <v>32822</v>
      </c>
      <c r="B329" s="2">
        <v>0</v>
      </c>
      <c r="C329" s="2">
        <v>2</v>
      </c>
      <c r="D329" s="10">
        <v>22</v>
      </c>
      <c r="E329" s="54" t="s">
        <v>993</v>
      </c>
      <c r="F329" s="65" t="s">
        <v>1018</v>
      </c>
      <c r="G329" s="4" t="s">
        <v>1390</v>
      </c>
      <c r="H329" s="4">
        <v>0</v>
      </c>
      <c r="I329" s="4">
        <v>0</v>
      </c>
      <c r="J329" s="4">
        <v>0</v>
      </c>
      <c r="K329" s="4">
        <v>0</v>
      </c>
      <c r="L329" s="4">
        <v>1</v>
      </c>
      <c r="M329" s="55">
        <v>200</v>
      </c>
      <c r="O329" s="4">
        <v>0</v>
      </c>
      <c r="P329" s="53" t="s">
        <v>1152</v>
      </c>
      <c r="Q329" s="48" t="s">
        <v>1414</v>
      </c>
      <c r="R329" s="48"/>
      <c r="T329" s="2">
        <v>328</v>
      </c>
    </row>
    <row r="330" spans="1:20" hidden="1">
      <c r="A330" s="12" t="str">
        <f t="shared" si="7"/>
        <v>32922</v>
      </c>
      <c r="B330" s="2">
        <v>0</v>
      </c>
      <c r="C330" s="2">
        <v>2</v>
      </c>
      <c r="D330" s="10">
        <v>22</v>
      </c>
      <c r="E330" s="54" t="s">
        <v>994</v>
      </c>
      <c r="F330" s="65" t="s">
        <v>1018</v>
      </c>
      <c r="G330" s="4" t="s">
        <v>1391</v>
      </c>
      <c r="H330" s="4">
        <v>0</v>
      </c>
      <c r="I330" s="4">
        <v>0</v>
      </c>
      <c r="J330" s="4">
        <v>0</v>
      </c>
      <c r="K330" s="4">
        <v>0</v>
      </c>
      <c r="L330" s="4">
        <v>1</v>
      </c>
      <c r="M330" s="55">
        <v>200</v>
      </c>
      <c r="O330" s="4">
        <v>0</v>
      </c>
      <c r="P330" s="53" t="s">
        <v>1152</v>
      </c>
      <c r="Q330" s="48" t="s">
        <v>1415</v>
      </c>
      <c r="R330" s="48"/>
      <c r="T330" s="2">
        <v>329</v>
      </c>
    </row>
    <row r="331" spans="1:20" hidden="1">
      <c r="A331" s="12" t="str">
        <f t="shared" si="7"/>
        <v>33022</v>
      </c>
      <c r="B331" s="2">
        <v>0</v>
      </c>
      <c r="C331" s="2">
        <v>2</v>
      </c>
      <c r="D331" s="10">
        <v>22</v>
      </c>
      <c r="E331" s="54" t="s">
        <v>995</v>
      </c>
      <c r="F331" s="65" t="s">
        <v>1018</v>
      </c>
      <c r="G331" s="4" t="s">
        <v>1392</v>
      </c>
      <c r="H331" s="4">
        <v>0</v>
      </c>
      <c r="I331" s="4">
        <v>0</v>
      </c>
      <c r="J331" s="4">
        <v>0</v>
      </c>
      <c r="K331" s="4">
        <v>0</v>
      </c>
      <c r="L331" s="4">
        <v>1</v>
      </c>
      <c r="M331" s="55">
        <v>200</v>
      </c>
      <c r="O331" s="4">
        <v>0</v>
      </c>
      <c r="P331" s="53" t="s">
        <v>1152</v>
      </c>
      <c r="Q331" s="48" t="s">
        <v>1411</v>
      </c>
      <c r="R331" s="48"/>
      <c r="T331" s="2">
        <v>330</v>
      </c>
    </row>
    <row r="332" spans="1:20" hidden="1">
      <c r="A332" s="12" t="str">
        <f t="shared" si="7"/>
        <v>33122</v>
      </c>
      <c r="B332" s="2">
        <v>0</v>
      </c>
      <c r="C332" s="2">
        <v>2</v>
      </c>
      <c r="D332" s="10">
        <v>22</v>
      </c>
      <c r="E332" s="49" t="s">
        <v>1019</v>
      </c>
      <c r="F332" s="64" t="s">
        <v>1020</v>
      </c>
      <c r="G332" s="4" t="s">
        <v>1393</v>
      </c>
      <c r="H332" s="4">
        <v>0</v>
      </c>
      <c r="I332" s="4">
        <v>0</v>
      </c>
      <c r="J332" s="4">
        <v>0</v>
      </c>
      <c r="K332" s="4">
        <v>0</v>
      </c>
      <c r="L332" s="4">
        <v>1</v>
      </c>
      <c r="M332" s="55">
        <v>200</v>
      </c>
      <c r="O332" s="4">
        <v>0</v>
      </c>
      <c r="P332" s="53" t="s">
        <v>1152</v>
      </c>
      <c r="Q332" s="48" t="s">
        <v>1407</v>
      </c>
      <c r="R332" s="48"/>
      <c r="T332" s="2">
        <v>331</v>
      </c>
    </row>
    <row r="333" spans="1:20" hidden="1">
      <c r="A333" s="12" t="str">
        <f t="shared" si="7"/>
        <v>33222</v>
      </c>
      <c r="B333" s="2">
        <v>0</v>
      </c>
      <c r="C333" s="2">
        <v>2</v>
      </c>
      <c r="D333" s="10">
        <v>22</v>
      </c>
      <c r="E333" s="49" t="s">
        <v>1021</v>
      </c>
      <c r="F333" s="64" t="s">
        <v>1020</v>
      </c>
      <c r="G333" s="4" t="s">
        <v>1394</v>
      </c>
      <c r="H333" s="4">
        <v>0</v>
      </c>
      <c r="I333" s="4">
        <v>0</v>
      </c>
      <c r="J333" s="4">
        <v>0</v>
      </c>
      <c r="K333" s="4">
        <v>0</v>
      </c>
      <c r="L333" s="4">
        <v>1</v>
      </c>
      <c r="M333" s="55">
        <v>200</v>
      </c>
      <c r="O333" s="4">
        <v>0</v>
      </c>
      <c r="P333" s="53" t="s">
        <v>1152</v>
      </c>
      <c r="Q333" s="48" t="s">
        <v>1408</v>
      </c>
      <c r="R333" s="48"/>
      <c r="T333" s="2">
        <v>332</v>
      </c>
    </row>
    <row r="334" spans="1:20" hidden="1">
      <c r="A334" s="12" t="str">
        <f t="shared" si="7"/>
        <v>33322</v>
      </c>
      <c r="B334" s="2">
        <v>0</v>
      </c>
      <c r="C334" s="2">
        <v>2</v>
      </c>
      <c r="D334" s="10">
        <v>22</v>
      </c>
      <c r="E334" s="49" t="s">
        <v>1022</v>
      </c>
      <c r="F334" s="64" t="s">
        <v>1020</v>
      </c>
      <c r="G334" s="4" t="s">
        <v>1395</v>
      </c>
      <c r="H334" s="4">
        <v>0</v>
      </c>
      <c r="I334" s="4">
        <v>0</v>
      </c>
      <c r="J334" s="4">
        <v>0</v>
      </c>
      <c r="K334" s="4">
        <v>0</v>
      </c>
      <c r="L334" s="4">
        <v>1</v>
      </c>
      <c r="M334" s="55">
        <v>200</v>
      </c>
      <c r="O334" s="4">
        <v>0</v>
      </c>
      <c r="P334" s="53" t="s">
        <v>1152</v>
      </c>
      <c r="Q334" s="48" t="s">
        <v>1409</v>
      </c>
      <c r="R334" s="48"/>
      <c r="T334" s="2">
        <v>333</v>
      </c>
    </row>
    <row r="335" spans="1:20" hidden="1">
      <c r="A335" s="12" t="str">
        <f t="shared" si="7"/>
        <v>33422</v>
      </c>
      <c r="B335" s="2">
        <v>0</v>
      </c>
      <c r="C335" s="2">
        <v>2</v>
      </c>
      <c r="D335" s="10">
        <v>22</v>
      </c>
      <c r="E335" s="49" t="s">
        <v>1023</v>
      </c>
      <c r="F335" s="64" t="s">
        <v>1020</v>
      </c>
      <c r="G335" s="4" t="s">
        <v>1396</v>
      </c>
      <c r="H335" s="4">
        <v>0</v>
      </c>
      <c r="I335" s="4">
        <v>0</v>
      </c>
      <c r="J335" s="4">
        <v>0</v>
      </c>
      <c r="K335" s="4">
        <v>0</v>
      </c>
      <c r="L335" s="4">
        <v>1</v>
      </c>
      <c r="M335" s="55">
        <v>200</v>
      </c>
      <c r="O335" s="4">
        <v>0</v>
      </c>
      <c r="P335" s="53" t="s">
        <v>1152</v>
      </c>
      <c r="Q335" s="48" t="s">
        <v>1410</v>
      </c>
      <c r="R335" s="48"/>
      <c r="T335" s="2">
        <v>334</v>
      </c>
    </row>
    <row r="336" spans="1:20" hidden="1">
      <c r="A336" s="12" t="str">
        <f t="shared" si="7"/>
        <v>33522</v>
      </c>
      <c r="B336" s="2">
        <v>0</v>
      </c>
      <c r="C336" s="2">
        <v>2</v>
      </c>
      <c r="D336" s="10">
        <v>22</v>
      </c>
      <c r="E336" s="49" t="s">
        <v>1024</v>
      </c>
      <c r="F336" s="64" t="s">
        <v>1020</v>
      </c>
      <c r="G336" s="4" t="s">
        <v>1397</v>
      </c>
      <c r="H336" s="4">
        <v>0</v>
      </c>
      <c r="I336" s="4">
        <v>0</v>
      </c>
      <c r="J336" s="4">
        <v>0</v>
      </c>
      <c r="K336" s="4">
        <v>0</v>
      </c>
      <c r="L336" s="4">
        <v>1</v>
      </c>
      <c r="M336" s="55">
        <v>200</v>
      </c>
      <c r="O336" s="4">
        <v>0</v>
      </c>
      <c r="P336" s="53" t="s">
        <v>1152</v>
      </c>
      <c r="Q336" s="48" t="s">
        <v>1406</v>
      </c>
      <c r="R336" s="48"/>
      <c r="T336" s="2">
        <v>335</v>
      </c>
    </row>
    <row r="337" spans="1:20" hidden="1">
      <c r="A337" s="12" t="str">
        <f t="shared" si="7"/>
        <v>33622</v>
      </c>
      <c r="B337" s="2">
        <v>0</v>
      </c>
      <c r="C337" s="61" t="s">
        <v>1066</v>
      </c>
      <c r="D337" s="10">
        <v>22</v>
      </c>
      <c r="E337" s="11" t="s">
        <v>1153</v>
      </c>
      <c r="F337" s="64" t="s">
        <v>1156</v>
      </c>
      <c r="G337" s="4" t="s">
        <v>1398</v>
      </c>
      <c r="H337" s="4">
        <v>0</v>
      </c>
      <c r="I337" s="4">
        <v>0</v>
      </c>
      <c r="J337" s="4">
        <v>0</v>
      </c>
      <c r="K337" s="4">
        <v>0</v>
      </c>
      <c r="L337" s="4">
        <v>1</v>
      </c>
      <c r="M337" s="55">
        <v>200</v>
      </c>
      <c r="O337" s="4">
        <v>0</v>
      </c>
      <c r="P337" s="53" t="s">
        <v>1152</v>
      </c>
      <c r="Q337" s="48" t="s">
        <v>1405</v>
      </c>
      <c r="R337" s="48"/>
      <c r="T337" s="2">
        <v>336</v>
      </c>
    </row>
    <row r="338" spans="1:20" hidden="1">
      <c r="A338" s="12" t="str">
        <f t="shared" si="7"/>
        <v>33722</v>
      </c>
      <c r="B338" s="2">
        <v>0</v>
      </c>
      <c r="C338" s="61" t="s">
        <v>1066</v>
      </c>
      <c r="D338" s="10">
        <v>22</v>
      </c>
      <c r="E338" s="11" t="s">
        <v>1154</v>
      </c>
      <c r="F338" s="64" t="s">
        <v>1155</v>
      </c>
      <c r="G338" s="4" t="s">
        <v>1399</v>
      </c>
      <c r="H338" s="4">
        <v>0</v>
      </c>
      <c r="I338" s="4">
        <v>0</v>
      </c>
      <c r="J338" s="4">
        <v>0</v>
      </c>
      <c r="K338" s="4">
        <v>0</v>
      </c>
      <c r="L338" s="4">
        <v>1</v>
      </c>
      <c r="M338" s="55">
        <v>200</v>
      </c>
      <c r="O338" s="4">
        <v>0</v>
      </c>
      <c r="P338" s="53" t="s">
        <v>1152</v>
      </c>
      <c r="Q338" s="48" t="s">
        <v>1404</v>
      </c>
      <c r="R338" s="48"/>
      <c r="T338" s="2">
        <v>337</v>
      </c>
    </row>
    <row r="339" spans="1:20" hidden="1">
      <c r="A339" s="12" t="str">
        <f t="shared" si="7"/>
        <v>33822</v>
      </c>
      <c r="B339" s="2">
        <v>0</v>
      </c>
      <c r="C339" s="61" t="s">
        <v>1066</v>
      </c>
      <c r="D339" s="10">
        <v>22</v>
      </c>
      <c r="E339" s="11" t="s">
        <v>1359</v>
      </c>
      <c r="F339" s="64" t="s">
        <v>1361</v>
      </c>
      <c r="G339" s="4" t="s">
        <v>1400</v>
      </c>
      <c r="H339" s="4">
        <v>0</v>
      </c>
      <c r="I339" s="4">
        <v>0</v>
      </c>
      <c r="J339" s="4">
        <v>0</v>
      </c>
      <c r="K339" s="4">
        <v>0</v>
      </c>
      <c r="L339" s="4">
        <v>1</v>
      </c>
      <c r="M339" s="55">
        <v>200</v>
      </c>
      <c r="O339" s="4">
        <v>0</v>
      </c>
      <c r="P339" s="53" t="s">
        <v>1152</v>
      </c>
      <c r="Q339" s="48" t="s">
        <v>1403</v>
      </c>
      <c r="R339" s="48"/>
      <c r="T339" s="2">
        <v>338</v>
      </c>
    </row>
    <row r="340" spans="1:20" hidden="1">
      <c r="A340" s="12" t="str">
        <f t="shared" si="7"/>
        <v>33922</v>
      </c>
      <c r="B340" s="2">
        <v>0</v>
      </c>
      <c r="C340" s="61" t="s">
        <v>1066</v>
      </c>
      <c r="D340" s="10">
        <v>22</v>
      </c>
      <c r="E340" s="11" t="s">
        <v>1360</v>
      </c>
      <c r="F340" s="64" t="s">
        <v>1362</v>
      </c>
      <c r="G340" s="4" t="s">
        <v>1401</v>
      </c>
      <c r="H340" s="4">
        <v>0</v>
      </c>
      <c r="I340" s="4">
        <v>0</v>
      </c>
      <c r="J340" s="4">
        <v>0</v>
      </c>
      <c r="K340" s="4">
        <v>0</v>
      </c>
      <c r="L340" s="4">
        <v>1</v>
      </c>
      <c r="M340" s="55">
        <v>200</v>
      </c>
      <c r="O340" s="4">
        <v>0</v>
      </c>
      <c r="P340" s="53" t="s">
        <v>1152</v>
      </c>
      <c r="Q340" s="48" t="s">
        <v>1402</v>
      </c>
      <c r="R340" s="48"/>
      <c r="T340" s="2">
        <v>339</v>
      </c>
    </row>
    <row r="341" spans="1:20" hidden="1">
      <c r="A341" s="12" t="str">
        <f t="shared" si="7"/>
        <v>34022</v>
      </c>
      <c r="B341" s="2">
        <v>0</v>
      </c>
      <c r="C341" s="61">
        <v>3</v>
      </c>
      <c r="D341" s="10">
        <v>22</v>
      </c>
      <c r="E341" s="11" t="s">
        <v>1441</v>
      </c>
      <c r="F341" s="64" t="s">
        <v>1445</v>
      </c>
      <c r="G341" s="4" t="s">
        <v>1442</v>
      </c>
      <c r="H341" s="4">
        <v>0</v>
      </c>
      <c r="I341" s="4">
        <v>0</v>
      </c>
      <c r="J341" s="4">
        <v>0</v>
      </c>
      <c r="K341" s="4">
        <v>0</v>
      </c>
      <c r="L341" s="4">
        <v>1</v>
      </c>
      <c r="M341" s="55">
        <v>200</v>
      </c>
      <c r="O341" s="4">
        <v>0</v>
      </c>
      <c r="P341" s="53" t="s">
        <v>1443</v>
      </c>
      <c r="Q341" s="48" t="s">
        <v>1444</v>
      </c>
      <c r="R341" s="48"/>
      <c r="T341" s="2">
        <v>340</v>
      </c>
    </row>
    <row r="342" spans="1:20" ht="14.25" hidden="1">
      <c r="A342" s="12" t="str">
        <f t="shared" si="7"/>
        <v>34122</v>
      </c>
      <c r="B342" s="2">
        <v>0</v>
      </c>
      <c r="C342" s="61" t="s">
        <v>1066</v>
      </c>
      <c r="D342" s="10">
        <v>22</v>
      </c>
      <c r="E342" s="69" t="s">
        <v>1483</v>
      </c>
      <c r="F342" s="70" t="s">
        <v>1553</v>
      </c>
      <c r="G342" s="50" t="s">
        <v>1144</v>
      </c>
      <c r="H342" s="4">
        <v>0</v>
      </c>
      <c r="I342" s="4">
        <v>0</v>
      </c>
      <c r="J342" s="4">
        <v>0</v>
      </c>
      <c r="K342" s="4">
        <v>0</v>
      </c>
      <c r="L342" s="4">
        <v>1</v>
      </c>
      <c r="M342" s="55">
        <v>200</v>
      </c>
      <c r="N342" s="55"/>
      <c r="O342" s="4">
        <v>0</v>
      </c>
      <c r="P342" s="53" t="s">
        <v>1443</v>
      </c>
      <c r="Q342" s="48" t="s">
        <v>1517</v>
      </c>
      <c r="R342" s="48"/>
      <c r="T342" s="2">
        <v>341</v>
      </c>
    </row>
    <row r="343" spans="1:20" ht="14.25" hidden="1">
      <c r="A343" s="12" t="str">
        <f t="shared" si="7"/>
        <v>34222</v>
      </c>
      <c r="B343" s="2">
        <v>0</v>
      </c>
      <c r="C343" s="61" t="s">
        <v>1066</v>
      </c>
      <c r="D343" s="10">
        <v>22</v>
      </c>
      <c r="E343" s="69" t="s">
        <v>1484</v>
      </c>
      <c r="F343" s="70" t="s">
        <v>1554</v>
      </c>
      <c r="G343" s="50" t="s">
        <v>1144</v>
      </c>
      <c r="H343" s="4">
        <v>0</v>
      </c>
      <c r="I343" s="4">
        <v>0</v>
      </c>
      <c r="J343" s="4">
        <v>0</v>
      </c>
      <c r="K343" s="4">
        <v>0</v>
      </c>
      <c r="L343" s="4">
        <v>1</v>
      </c>
      <c r="M343" s="55">
        <v>200</v>
      </c>
      <c r="N343" s="55"/>
      <c r="O343" s="4">
        <v>0</v>
      </c>
      <c r="P343" s="53" t="s">
        <v>1443</v>
      </c>
      <c r="Q343" s="48" t="s">
        <v>1518</v>
      </c>
      <c r="R343" s="48"/>
      <c r="T343" s="2">
        <v>342</v>
      </c>
    </row>
    <row r="344" spans="1:20" ht="14.25" hidden="1">
      <c r="A344" s="12" t="str">
        <f t="shared" si="7"/>
        <v>34322</v>
      </c>
      <c r="B344" s="2">
        <v>0</v>
      </c>
      <c r="C344" s="61" t="s">
        <v>1066</v>
      </c>
      <c r="D344" s="10">
        <v>22</v>
      </c>
      <c r="E344" s="69" t="s">
        <v>1485</v>
      </c>
      <c r="F344" s="70" t="s">
        <v>1555</v>
      </c>
      <c r="G344" s="50" t="s">
        <v>1144</v>
      </c>
      <c r="H344" s="4">
        <v>0</v>
      </c>
      <c r="I344" s="4">
        <v>0</v>
      </c>
      <c r="J344" s="4">
        <v>0</v>
      </c>
      <c r="K344" s="4">
        <v>0</v>
      </c>
      <c r="L344" s="4">
        <v>1</v>
      </c>
      <c r="M344" s="55">
        <v>200</v>
      </c>
      <c r="O344" s="4">
        <v>0</v>
      </c>
      <c r="P344" s="53" t="s">
        <v>1443</v>
      </c>
      <c r="Q344" s="48" t="s">
        <v>1519</v>
      </c>
      <c r="R344" s="48"/>
      <c r="T344" s="2">
        <v>343</v>
      </c>
    </row>
    <row r="345" spans="1:20" ht="14.25" hidden="1">
      <c r="A345" s="12" t="str">
        <f t="shared" si="7"/>
        <v>34422</v>
      </c>
      <c r="B345" s="2">
        <v>0</v>
      </c>
      <c r="C345" s="61" t="s">
        <v>1066</v>
      </c>
      <c r="D345" s="10">
        <v>22</v>
      </c>
      <c r="E345" s="69" t="s">
        <v>1486</v>
      </c>
      <c r="F345" s="70" t="s">
        <v>1556</v>
      </c>
      <c r="G345" s="50" t="s">
        <v>1144</v>
      </c>
      <c r="H345" s="4">
        <v>0</v>
      </c>
      <c r="I345" s="4">
        <v>0</v>
      </c>
      <c r="J345" s="4">
        <v>0</v>
      </c>
      <c r="K345" s="4">
        <v>0</v>
      </c>
      <c r="L345" s="4">
        <v>1</v>
      </c>
      <c r="M345" s="55">
        <v>200</v>
      </c>
      <c r="O345" s="4">
        <v>0</v>
      </c>
      <c r="P345" s="53" t="s">
        <v>1443</v>
      </c>
      <c r="Q345" s="48" t="s">
        <v>1520</v>
      </c>
      <c r="R345" s="48"/>
      <c r="T345" s="2">
        <v>344</v>
      </c>
    </row>
    <row r="346" spans="1:20" ht="14.25" hidden="1">
      <c r="A346" s="12" t="str">
        <f t="shared" si="7"/>
        <v>34522</v>
      </c>
      <c r="B346" s="2">
        <v>0</v>
      </c>
      <c r="C346" s="61" t="s">
        <v>1066</v>
      </c>
      <c r="D346" s="10">
        <v>22</v>
      </c>
      <c r="E346" s="69" t="s">
        <v>1487</v>
      </c>
      <c r="F346" s="70" t="s">
        <v>1557</v>
      </c>
      <c r="G346" s="50" t="s">
        <v>1144</v>
      </c>
      <c r="H346" s="4">
        <v>0</v>
      </c>
      <c r="I346" s="4">
        <v>0</v>
      </c>
      <c r="J346" s="4">
        <v>0</v>
      </c>
      <c r="K346" s="4">
        <v>0</v>
      </c>
      <c r="L346" s="4">
        <v>1</v>
      </c>
      <c r="M346" s="55">
        <v>200</v>
      </c>
      <c r="O346" s="4">
        <v>0</v>
      </c>
      <c r="P346" s="53" t="s">
        <v>1443</v>
      </c>
      <c r="Q346" s="48" t="s">
        <v>1521</v>
      </c>
      <c r="R346" s="48"/>
      <c r="T346" s="2">
        <v>345</v>
      </c>
    </row>
    <row r="347" spans="1:20" ht="14.25" hidden="1">
      <c r="A347" s="12" t="str">
        <f t="shared" si="7"/>
        <v>34622</v>
      </c>
      <c r="B347" s="2">
        <v>0</v>
      </c>
      <c r="C347" s="61" t="s">
        <v>1066</v>
      </c>
      <c r="D347" s="10">
        <v>22</v>
      </c>
      <c r="E347" s="69" t="s">
        <v>1488</v>
      </c>
      <c r="F347" s="70" t="s">
        <v>1558</v>
      </c>
      <c r="G347" s="50" t="s">
        <v>1144</v>
      </c>
      <c r="H347" s="4">
        <v>0</v>
      </c>
      <c r="I347" s="4">
        <v>0</v>
      </c>
      <c r="J347" s="4">
        <v>0</v>
      </c>
      <c r="K347" s="4">
        <v>0</v>
      </c>
      <c r="L347" s="4">
        <v>1</v>
      </c>
      <c r="M347" s="55">
        <v>200</v>
      </c>
      <c r="O347" s="4">
        <v>0</v>
      </c>
      <c r="P347" s="53" t="s">
        <v>1443</v>
      </c>
      <c r="Q347" s="48" t="s">
        <v>1522</v>
      </c>
      <c r="R347" s="48"/>
      <c r="T347" s="2">
        <v>346</v>
      </c>
    </row>
    <row r="348" spans="1:20" ht="14.25" hidden="1">
      <c r="A348" s="12" t="str">
        <f t="shared" si="7"/>
        <v>34722</v>
      </c>
      <c r="B348" s="2">
        <v>0</v>
      </c>
      <c r="C348" s="61" t="s">
        <v>1066</v>
      </c>
      <c r="D348" s="10">
        <v>22</v>
      </c>
      <c r="E348" s="69" t="s">
        <v>1489</v>
      </c>
      <c r="F348" s="70" t="s">
        <v>1559</v>
      </c>
      <c r="G348" s="50" t="s">
        <v>1144</v>
      </c>
      <c r="H348" s="4">
        <v>0</v>
      </c>
      <c r="I348" s="4">
        <v>0</v>
      </c>
      <c r="J348" s="4">
        <v>0</v>
      </c>
      <c r="K348" s="4">
        <v>0</v>
      </c>
      <c r="L348" s="4">
        <v>1</v>
      </c>
      <c r="M348" s="55">
        <v>200</v>
      </c>
      <c r="O348" s="4">
        <v>0</v>
      </c>
      <c r="P348" s="53" t="s">
        <v>1443</v>
      </c>
      <c r="Q348" s="48" t="s">
        <v>1523</v>
      </c>
      <c r="R348" s="48"/>
      <c r="T348" s="2">
        <v>347</v>
      </c>
    </row>
    <row r="349" spans="1:20" ht="14.25" hidden="1">
      <c r="A349" s="12" t="str">
        <f t="shared" si="7"/>
        <v>34822</v>
      </c>
      <c r="B349" s="2">
        <v>0</v>
      </c>
      <c r="C349" s="61" t="s">
        <v>1066</v>
      </c>
      <c r="D349" s="10">
        <v>22</v>
      </c>
      <c r="E349" s="69" t="s">
        <v>1490</v>
      </c>
      <c r="F349" s="70" t="s">
        <v>1560</v>
      </c>
      <c r="G349" s="50" t="s">
        <v>1144</v>
      </c>
      <c r="H349" s="4">
        <v>0</v>
      </c>
      <c r="I349" s="4">
        <v>0</v>
      </c>
      <c r="J349" s="4">
        <v>0</v>
      </c>
      <c r="K349" s="4">
        <v>0</v>
      </c>
      <c r="L349" s="4">
        <v>1</v>
      </c>
      <c r="M349" s="55">
        <v>200</v>
      </c>
      <c r="O349" s="4">
        <v>0</v>
      </c>
      <c r="P349" s="53" t="s">
        <v>1443</v>
      </c>
      <c r="Q349" s="48" t="s">
        <v>1524</v>
      </c>
      <c r="R349" s="48"/>
      <c r="T349" s="2">
        <v>348</v>
      </c>
    </row>
    <row r="350" spans="1:20" ht="14.25" hidden="1">
      <c r="A350" s="12" t="str">
        <f t="shared" si="7"/>
        <v>34922</v>
      </c>
      <c r="B350" s="2">
        <v>0</v>
      </c>
      <c r="C350" s="61" t="s">
        <v>1066</v>
      </c>
      <c r="D350" s="10">
        <v>22</v>
      </c>
      <c r="E350" s="69" t="s">
        <v>1491</v>
      </c>
      <c r="F350" s="70" t="s">
        <v>1561</v>
      </c>
      <c r="G350" s="50" t="s">
        <v>1144</v>
      </c>
      <c r="H350" s="4">
        <v>0</v>
      </c>
      <c r="I350" s="4">
        <v>0</v>
      </c>
      <c r="J350" s="4">
        <v>0</v>
      </c>
      <c r="K350" s="4">
        <v>0</v>
      </c>
      <c r="L350" s="4">
        <v>1</v>
      </c>
      <c r="M350" s="55">
        <v>200</v>
      </c>
      <c r="O350" s="4">
        <v>0</v>
      </c>
      <c r="P350" s="53" t="s">
        <v>1443</v>
      </c>
      <c r="Q350" s="48" t="s">
        <v>1525</v>
      </c>
      <c r="R350" s="48"/>
      <c r="T350" s="2">
        <v>349</v>
      </c>
    </row>
    <row r="351" spans="1:20" ht="14.25" hidden="1">
      <c r="A351" s="12" t="str">
        <f t="shared" si="7"/>
        <v>35022</v>
      </c>
      <c r="B351" s="2">
        <v>0</v>
      </c>
      <c r="C351" s="61" t="s">
        <v>1066</v>
      </c>
      <c r="D351" s="10">
        <v>22</v>
      </c>
      <c r="E351" s="69" t="s">
        <v>1492</v>
      </c>
      <c r="F351" s="70" t="s">
        <v>1562</v>
      </c>
      <c r="G351" s="50" t="s">
        <v>1144</v>
      </c>
      <c r="H351" s="4">
        <v>0</v>
      </c>
      <c r="I351" s="4">
        <v>0</v>
      </c>
      <c r="J351" s="4">
        <v>0</v>
      </c>
      <c r="K351" s="4">
        <v>0</v>
      </c>
      <c r="L351" s="4">
        <v>1</v>
      </c>
      <c r="M351" s="55">
        <v>200</v>
      </c>
      <c r="O351" s="4">
        <v>0</v>
      </c>
      <c r="P351" s="53" t="s">
        <v>1443</v>
      </c>
      <c r="Q351" s="48" t="s">
        <v>1526</v>
      </c>
      <c r="R351" s="48"/>
      <c r="T351" s="2">
        <v>350</v>
      </c>
    </row>
    <row r="352" spans="1:20" ht="14.25" hidden="1">
      <c r="A352" s="12" t="str">
        <f t="shared" si="7"/>
        <v>35122</v>
      </c>
      <c r="B352" s="2">
        <v>0</v>
      </c>
      <c r="C352" s="61" t="s">
        <v>1066</v>
      </c>
      <c r="D352" s="10">
        <v>22</v>
      </c>
      <c r="E352" s="69" t="s">
        <v>1493</v>
      </c>
      <c r="F352" s="70" t="s">
        <v>1563</v>
      </c>
      <c r="G352" s="50" t="s">
        <v>1144</v>
      </c>
      <c r="H352" s="4">
        <v>0</v>
      </c>
      <c r="I352" s="4">
        <v>0</v>
      </c>
      <c r="J352" s="4">
        <v>0</v>
      </c>
      <c r="K352" s="4">
        <v>0</v>
      </c>
      <c r="L352" s="4">
        <v>1</v>
      </c>
      <c r="M352" s="55">
        <v>200</v>
      </c>
      <c r="O352" s="4">
        <v>0</v>
      </c>
      <c r="P352" s="53" t="s">
        <v>1443</v>
      </c>
      <c r="Q352" s="48" t="s">
        <v>1527</v>
      </c>
      <c r="R352" s="48"/>
      <c r="T352" s="2">
        <v>351</v>
      </c>
    </row>
    <row r="353" spans="1:20" ht="14.25" hidden="1">
      <c r="A353" s="12" t="str">
        <f t="shared" si="7"/>
        <v>35222</v>
      </c>
      <c r="B353" s="2">
        <v>0</v>
      </c>
      <c r="C353" s="61" t="s">
        <v>1066</v>
      </c>
      <c r="D353" s="10">
        <v>22</v>
      </c>
      <c r="E353" s="69" t="s">
        <v>1494</v>
      </c>
      <c r="F353" s="70" t="s">
        <v>1564</v>
      </c>
      <c r="G353" s="50" t="s">
        <v>1144</v>
      </c>
      <c r="H353" s="4">
        <v>0</v>
      </c>
      <c r="I353" s="4">
        <v>0</v>
      </c>
      <c r="J353" s="4">
        <v>0</v>
      </c>
      <c r="K353" s="4">
        <v>0</v>
      </c>
      <c r="L353" s="4">
        <v>1</v>
      </c>
      <c r="M353" s="55">
        <v>200</v>
      </c>
      <c r="O353" s="4">
        <v>0</v>
      </c>
      <c r="P353" s="53" t="s">
        <v>1443</v>
      </c>
      <c r="Q353" s="48" t="s">
        <v>1528</v>
      </c>
      <c r="R353" s="48"/>
      <c r="T353" s="2">
        <v>352</v>
      </c>
    </row>
    <row r="354" spans="1:20" ht="14.25" hidden="1">
      <c r="A354" s="12" t="str">
        <f t="shared" si="7"/>
        <v>35322</v>
      </c>
      <c r="B354" s="2">
        <v>0</v>
      </c>
      <c r="C354" s="61" t="s">
        <v>1066</v>
      </c>
      <c r="D354" s="10">
        <v>22</v>
      </c>
      <c r="E354" s="69" t="s">
        <v>1495</v>
      </c>
      <c r="F354" s="70" t="s">
        <v>1565</v>
      </c>
      <c r="G354" s="50" t="s">
        <v>1144</v>
      </c>
      <c r="H354" s="4">
        <v>0</v>
      </c>
      <c r="I354" s="4">
        <v>0</v>
      </c>
      <c r="J354" s="4">
        <v>0</v>
      </c>
      <c r="K354" s="4">
        <v>0</v>
      </c>
      <c r="L354" s="4">
        <v>1</v>
      </c>
      <c r="M354" s="55">
        <v>200</v>
      </c>
      <c r="O354" s="4">
        <v>0</v>
      </c>
      <c r="P354" s="53" t="s">
        <v>1443</v>
      </c>
      <c r="Q354" s="48" t="s">
        <v>1529</v>
      </c>
      <c r="R354" s="48"/>
      <c r="T354" s="2">
        <v>353</v>
      </c>
    </row>
    <row r="355" spans="1:20" ht="14.25" hidden="1">
      <c r="A355" s="12" t="str">
        <f t="shared" si="7"/>
        <v>35422</v>
      </c>
      <c r="B355" s="2">
        <v>0</v>
      </c>
      <c r="C355" s="61" t="s">
        <v>1066</v>
      </c>
      <c r="D355" s="10">
        <v>22</v>
      </c>
      <c r="E355" s="69" t="s">
        <v>1496</v>
      </c>
      <c r="F355" s="70" t="s">
        <v>1566</v>
      </c>
      <c r="G355" s="50" t="s">
        <v>1144</v>
      </c>
      <c r="H355" s="4">
        <v>0</v>
      </c>
      <c r="I355" s="4">
        <v>0</v>
      </c>
      <c r="J355" s="4">
        <v>0</v>
      </c>
      <c r="K355" s="4">
        <v>0</v>
      </c>
      <c r="L355" s="4">
        <v>1</v>
      </c>
      <c r="M355" s="55">
        <v>200</v>
      </c>
      <c r="O355" s="4">
        <v>0</v>
      </c>
      <c r="P355" s="53" t="s">
        <v>1443</v>
      </c>
      <c r="Q355" s="48" t="s">
        <v>1530</v>
      </c>
      <c r="R355" s="48"/>
      <c r="T355" s="2">
        <v>354</v>
      </c>
    </row>
    <row r="356" spans="1:20" ht="14.25" hidden="1">
      <c r="A356" s="12" t="str">
        <f t="shared" si="7"/>
        <v>35522</v>
      </c>
      <c r="B356" s="2">
        <v>0</v>
      </c>
      <c r="C356" s="61" t="s">
        <v>1066</v>
      </c>
      <c r="D356" s="10">
        <v>22</v>
      </c>
      <c r="E356" s="69" t="s">
        <v>1497</v>
      </c>
      <c r="F356" s="70" t="s">
        <v>1567</v>
      </c>
      <c r="G356" s="50" t="s">
        <v>1144</v>
      </c>
      <c r="H356" s="4">
        <v>0</v>
      </c>
      <c r="I356" s="4">
        <v>0</v>
      </c>
      <c r="J356" s="4">
        <v>0</v>
      </c>
      <c r="K356" s="4">
        <v>0</v>
      </c>
      <c r="L356" s="4">
        <v>1</v>
      </c>
      <c r="M356" s="55">
        <v>200</v>
      </c>
      <c r="O356" s="4">
        <v>0</v>
      </c>
      <c r="P356" s="53" t="s">
        <v>1443</v>
      </c>
      <c r="Q356" s="48" t="s">
        <v>1531</v>
      </c>
      <c r="R356" s="48"/>
      <c r="T356" s="2">
        <v>355</v>
      </c>
    </row>
    <row r="357" spans="1:20" ht="14.25" hidden="1">
      <c r="A357" s="12" t="str">
        <f t="shared" si="7"/>
        <v>35622</v>
      </c>
      <c r="B357" s="2">
        <v>0</v>
      </c>
      <c r="C357" s="61" t="s">
        <v>1066</v>
      </c>
      <c r="D357" s="10">
        <v>22</v>
      </c>
      <c r="E357" s="69" t="s">
        <v>1498</v>
      </c>
      <c r="F357" s="70" t="s">
        <v>1568</v>
      </c>
      <c r="G357" s="50" t="s">
        <v>1144</v>
      </c>
      <c r="H357" s="4">
        <v>0</v>
      </c>
      <c r="I357" s="4">
        <v>0</v>
      </c>
      <c r="J357" s="4">
        <v>0</v>
      </c>
      <c r="K357" s="4">
        <v>0</v>
      </c>
      <c r="L357" s="4">
        <v>1</v>
      </c>
      <c r="M357" s="55">
        <v>200</v>
      </c>
      <c r="O357" s="4">
        <v>0</v>
      </c>
      <c r="P357" s="53" t="s">
        <v>1443</v>
      </c>
      <c r="Q357" s="48" t="s">
        <v>1532</v>
      </c>
      <c r="R357" s="48"/>
      <c r="T357" s="2">
        <v>356</v>
      </c>
    </row>
    <row r="358" spans="1:20" ht="14.25" hidden="1">
      <c r="A358" s="12" t="str">
        <f t="shared" si="7"/>
        <v>35722</v>
      </c>
      <c r="B358" s="2">
        <v>0</v>
      </c>
      <c r="C358" s="61" t="s">
        <v>1066</v>
      </c>
      <c r="D358" s="10">
        <v>22</v>
      </c>
      <c r="E358" s="69" t="s">
        <v>1499</v>
      </c>
      <c r="F358" s="70" t="s">
        <v>1569</v>
      </c>
      <c r="G358" s="50" t="s">
        <v>1144</v>
      </c>
      <c r="H358" s="4">
        <v>0</v>
      </c>
      <c r="I358" s="4">
        <v>0</v>
      </c>
      <c r="J358" s="4">
        <v>0</v>
      </c>
      <c r="K358" s="4">
        <v>0</v>
      </c>
      <c r="L358" s="4">
        <v>1</v>
      </c>
      <c r="M358" s="55">
        <v>200</v>
      </c>
      <c r="O358" s="4">
        <v>0</v>
      </c>
      <c r="P358" s="53" t="s">
        <v>1443</v>
      </c>
      <c r="Q358" s="48" t="s">
        <v>1533</v>
      </c>
      <c r="R358" s="48"/>
      <c r="T358" s="2">
        <v>357</v>
      </c>
    </row>
    <row r="359" spans="1:20" ht="14.25" hidden="1">
      <c r="A359" s="12" t="str">
        <f t="shared" si="7"/>
        <v>35822</v>
      </c>
      <c r="B359" s="2">
        <v>0</v>
      </c>
      <c r="C359" s="61" t="s">
        <v>1066</v>
      </c>
      <c r="D359" s="10">
        <v>22</v>
      </c>
      <c r="E359" s="69" t="s">
        <v>1540</v>
      </c>
      <c r="F359" s="70" t="s">
        <v>1570</v>
      </c>
      <c r="G359" s="50" t="s">
        <v>1144</v>
      </c>
      <c r="H359" s="4">
        <v>0</v>
      </c>
      <c r="I359" s="4">
        <v>0</v>
      </c>
      <c r="J359" s="4">
        <v>0</v>
      </c>
      <c r="K359" s="4">
        <v>0</v>
      </c>
      <c r="L359" s="4">
        <v>1</v>
      </c>
      <c r="M359" s="55">
        <v>200</v>
      </c>
      <c r="O359" s="4">
        <v>0</v>
      </c>
      <c r="P359" s="53" t="s">
        <v>1443</v>
      </c>
      <c r="Q359" s="48" t="s">
        <v>1534</v>
      </c>
      <c r="R359" s="48"/>
      <c r="T359" s="2">
        <v>358</v>
      </c>
    </row>
    <row r="360" spans="1:20" ht="14.25" hidden="1">
      <c r="A360" s="12" t="str">
        <f t="shared" si="7"/>
        <v>35922</v>
      </c>
      <c r="B360" s="2">
        <v>0</v>
      </c>
      <c r="C360" s="61" t="s">
        <v>1066</v>
      </c>
      <c r="D360" s="10">
        <v>22</v>
      </c>
      <c r="E360" s="69" t="s">
        <v>1500</v>
      </c>
      <c r="F360" s="70" t="s">
        <v>1571</v>
      </c>
      <c r="G360" s="50" t="s">
        <v>1144</v>
      </c>
      <c r="H360" s="4">
        <v>0</v>
      </c>
      <c r="I360" s="4">
        <v>0</v>
      </c>
      <c r="J360" s="4">
        <v>0</v>
      </c>
      <c r="K360" s="4">
        <v>0</v>
      </c>
      <c r="L360" s="4">
        <v>1</v>
      </c>
      <c r="M360" s="55">
        <v>200</v>
      </c>
      <c r="O360" s="4">
        <v>0</v>
      </c>
      <c r="P360" s="53" t="s">
        <v>1443</v>
      </c>
      <c r="Q360" s="48" t="s">
        <v>1535</v>
      </c>
      <c r="R360" s="48"/>
      <c r="T360" s="2">
        <v>359</v>
      </c>
    </row>
    <row r="361" spans="1:20" ht="14.25" hidden="1">
      <c r="A361" s="12" t="str">
        <f t="shared" si="7"/>
        <v>36022</v>
      </c>
      <c r="B361" s="2">
        <v>0</v>
      </c>
      <c r="C361" s="61" t="s">
        <v>1066</v>
      </c>
      <c r="D361" s="10">
        <v>22</v>
      </c>
      <c r="E361" s="69" t="s">
        <v>1501</v>
      </c>
      <c r="F361" s="70" t="s">
        <v>1572</v>
      </c>
      <c r="G361" s="50" t="s">
        <v>1144</v>
      </c>
      <c r="H361" s="4">
        <v>0</v>
      </c>
      <c r="I361" s="4">
        <v>0</v>
      </c>
      <c r="J361" s="4">
        <v>0</v>
      </c>
      <c r="K361" s="4">
        <v>0</v>
      </c>
      <c r="L361" s="4">
        <v>1</v>
      </c>
      <c r="M361" s="55">
        <v>200</v>
      </c>
      <c r="O361" s="4">
        <v>0</v>
      </c>
      <c r="P361" s="53" t="s">
        <v>1443</v>
      </c>
      <c r="Q361" s="48" t="s">
        <v>1536</v>
      </c>
      <c r="R361" s="48"/>
      <c r="T361" s="2">
        <v>360</v>
      </c>
    </row>
    <row r="362" spans="1:20" ht="14.25" hidden="1">
      <c r="A362" s="12" t="str">
        <f t="shared" si="7"/>
        <v>36122</v>
      </c>
      <c r="B362" s="2">
        <v>0</v>
      </c>
      <c r="C362" s="61" t="s">
        <v>1066</v>
      </c>
      <c r="D362" s="10">
        <v>22</v>
      </c>
      <c r="E362" s="69" t="s">
        <v>1502</v>
      </c>
      <c r="F362" s="70" t="s">
        <v>1573</v>
      </c>
      <c r="G362" s="50" t="s">
        <v>1144</v>
      </c>
      <c r="H362" s="4">
        <v>0</v>
      </c>
      <c r="I362" s="4">
        <v>0</v>
      </c>
      <c r="J362" s="4">
        <v>0</v>
      </c>
      <c r="K362" s="4">
        <v>0</v>
      </c>
      <c r="L362" s="4">
        <v>1</v>
      </c>
      <c r="M362" s="55">
        <v>200</v>
      </c>
      <c r="O362" s="4">
        <v>0</v>
      </c>
      <c r="P362" s="53" t="s">
        <v>1443</v>
      </c>
      <c r="Q362" s="48" t="s">
        <v>1537</v>
      </c>
      <c r="R362" s="48"/>
      <c r="T362" s="2">
        <v>361</v>
      </c>
    </row>
    <row r="363" spans="1:20" ht="14.25" hidden="1">
      <c r="A363" s="12" t="str">
        <f t="shared" si="7"/>
        <v>36222</v>
      </c>
      <c r="B363" s="2">
        <v>0</v>
      </c>
      <c r="C363" s="61" t="s">
        <v>1066</v>
      </c>
      <c r="D363" s="10">
        <v>22</v>
      </c>
      <c r="E363" s="69" t="s">
        <v>1503</v>
      </c>
      <c r="F363" s="70" t="s">
        <v>1574</v>
      </c>
      <c r="G363" s="50" t="s">
        <v>1144</v>
      </c>
      <c r="H363" s="4">
        <v>0</v>
      </c>
      <c r="I363" s="4">
        <v>0</v>
      </c>
      <c r="J363" s="4">
        <v>0</v>
      </c>
      <c r="K363" s="4">
        <v>0</v>
      </c>
      <c r="L363" s="4">
        <v>1</v>
      </c>
      <c r="M363" s="55">
        <v>200</v>
      </c>
      <c r="O363" s="4">
        <v>0</v>
      </c>
      <c r="P363" s="53" t="s">
        <v>1443</v>
      </c>
      <c r="Q363" s="48" t="s">
        <v>1538</v>
      </c>
      <c r="R363" s="48"/>
      <c r="T363" s="2">
        <v>362</v>
      </c>
    </row>
    <row r="364" spans="1:20" ht="16.5" hidden="1" customHeight="1">
      <c r="A364" s="12" t="str">
        <f t="shared" si="7"/>
        <v>36322</v>
      </c>
      <c r="B364" s="2">
        <v>0</v>
      </c>
      <c r="C364" s="61" t="s">
        <v>1066</v>
      </c>
      <c r="D364" s="10">
        <v>22</v>
      </c>
      <c r="E364" s="69" t="s">
        <v>1504</v>
      </c>
      <c r="F364" s="71" t="s">
        <v>1598</v>
      </c>
      <c r="G364" s="50" t="s">
        <v>1144</v>
      </c>
      <c r="H364" s="4">
        <v>0</v>
      </c>
      <c r="I364" s="4">
        <v>0</v>
      </c>
      <c r="J364" s="4">
        <v>0</v>
      </c>
      <c r="K364" s="4">
        <v>0</v>
      </c>
      <c r="L364" s="4">
        <v>1</v>
      </c>
      <c r="M364" s="55">
        <v>200</v>
      </c>
      <c r="O364" s="4">
        <v>0</v>
      </c>
      <c r="P364" s="53" t="s">
        <v>1443</v>
      </c>
      <c r="Q364" s="48" t="s">
        <v>1539</v>
      </c>
      <c r="R364" s="48"/>
      <c r="T364" s="2">
        <v>363</v>
      </c>
    </row>
    <row r="365" spans="1:20" ht="14.25" hidden="1">
      <c r="A365" s="12" t="str">
        <f t="shared" si="7"/>
        <v>36422</v>
      </c>
      <c r="B365" s="2">
        <v>0</v>
      </c>
      <c r="C365" s="61" t="s">
        <v>1066</v>
      </c>
      <c r="D365" s="10">
        <v>22</v>
      </c>
      <c r="E365" s="69" t="s">
        <v>1505</v>
      </c>
      <c r="F365" s="70" t="s">
        <v>1575</v>
      </c>
      <c r="G365" s="50" t="s">
        <v>1144</v>
      </c>
      <c r="H365" s="4">
        <v>0</v>
      </c>
      <c r="I365" s="4">
        <v>0</v>
      </c>
      <c r="J365" s="4">
        <v>0</v>
      </c>
      <c r="K365" s="4">
        <v>0</v>
      </c>
      <c r="L365" s="4">
        <v>1</v>
      </c>
      <c r="M365" s="55">
        <v>200</v>
      </c>
      <c r="O365" s="4">
        <v>0</v>
      </c>
      <c r="P365" s="53" t="s">
        <v>1443</v>
      </c>
      <c r="Q365" s="48" t="s">
        <v>1541</v>
      </c>
      <c r="R365" s="48"/>
      <c r="T365" s="2">
        <v>364</v>
      </c>
    </row>
    <row r="366" spans="1:20" ht="14.25" hidden="1">
      <c r="A366" s="12" t="str">
        <f t="shared" si="7"/>
        <v>36522</v>
      </c>
      <c r="B366" s="2">
        <v>0</v>
      </c>
      <c r="C366" s="61" t="s">
        <v>1066</v>
      </c>
      <c r="D366" s="10">
        <v>22</v>
      </c>
      <c r="E366" s="69" t="s">
        <v>1506</v>
      </c>
      <c r="F366" s="70" t="s">
        <v>1576</v>
      </c>
      <c r="G366" s="50" t="s">
        <v>1144</v>
      </c>
      <c r="H366" s="4">
        <v>0</v>
      </c>
      <c r="I366" s="4">
        <v>0</v>
      </c>
      <c r="J366" s="4">
        <v>0</v>
      </c>
      <c r="K366" s="4">
        <v>0</v>
      </c>
      <c r="L366" s="4">
        <v>1</v>
      </c>
      <c r="M366" s="55">
        <v>200</v>
      </c>
      <c r="O366" s="4">
        <v>0</v>
      </c>
      <c r="P366" s="53" t="s">
        <v>1443</v>
      </c>
      <c r="Q366" s="48" t="s">
        <v>1542</v>
      </c>
      <c r="R366" s="48"/>
      <c r="T366" s="2">
        <v>365</v>
      </c>
    </row>
    <row r="367" spans="1:20" ht="14.25" hidden="1">
      <c r="A367" s="12" t="str">
        <f t="shared" si="7"/>
        <v>36622</v>
      </c>
      <c r="B367" s="2">
        <v>0</v>
      </c>
      <c r="C367" s="61" t="s">
        <v>1066</v>
      </c>
      <c r="D367" s="10">
        <v>22</v>
      </c>
      <c r="E367" s="69" t="s">
        <v>1507</v>
      </c>
      <c r="F367" s="70" t="s">
        <v>1577</v>
      </c>
      <c r="G367" s="50" t="s">
        <v>1144</v>
      </c>
      <c r="H367" s="4">
        <v>0</v>
      </c>
      <c r="I367" s="4">
        <v>0</v>
      </c>
      <c r="J367" s="4">
        <v>0</v>
      </c>
      <c r="K367" s="4">
        <v>0</v>
      </c>
      <c r="L367" s="4">
        <v>1</v>
      </c>
      <c r="M367" s="55">
        <v>200</v>
      </c>
      <c r="O367" s="4">
        <v>0</v>
      </c>
      <c r="P367" s="53" t="s">
        <v>1443</v>
      </c>
      <c r="Q367" s="48" t="s">
        <v>1543</v>
      </c>
      <c r="R367" s="48"/>
      <c r="T367" s="2">
        <v>366</v>
      </c>
    </row>
    <row r="368" spans="1:20" ht="14.25" hidden="1">
      <c r="A368" s="12" t="str">
        <f t="shared" si="7"/>
        <v>36722</v>
      </c>
      <c r="B368" s="2">
        <v>0</v>
      </c>
      <c r="C368" s="61" t="s">
        <v>1066</v>
      </c>
      <c r="D368" s="10">
        <v>22</v>
      </c>
      <c r="E368" s="69" t="s">
        <v>1508</v>
      </c>
      <c r="F368" s="70" t="s">
        <v>1578</v>
      </c>
      <c r="G368" s="50" t="s">
        <v>1144</v>
      </c>
      <c r="H368" s="4">
        <v>0</v>
      </c>
      <c r="I368" s="4">
        <v>0</v>
      </c>
      <c r="J368" s="4">
        <v>0</v>
      </c>
      <c r="K368" s="4">
        <v>0</v>
      </c>
      <c r="L368" s="4">
        <v>1</v>
      </c>
      <c r="M368" s="55">
        <v>200</v>
      </c>
      <c r="O368" s="4">
        <v>0</v>
      </c>
      <c r="P368" s="53" t="s">
        <v>1443</v>
      </c>
      <c r="Q368" s="48" t="s">
        <v>1544</v>
      </c>
      <c r="R368" s="48"/>
      <c r="T368" s="2">
        <v>367</v>
      </c>
    </row>
    <row r="369" spans="1:20" ht="14.25" hidden="1">
      <c r="A369" s="12" t="str">
        <f t="shared" si="7"/>
        <v>36822</v>
      </c>
      <c r="B369" s="2">
        <v>0</v>
      </c>
      <c r="C369" s="61" t="s">
        <v>1066</v>
      </c>
      <c r="D369" s="10">
        <v>22</v>
      </c>
      <c r="E369" s="69" t="s">
        <v>1509</v>
      </c>
      <c r="F369" s="70" t="s">
        <v>1579</v>
      </c>
      <c r="G369" s="50" t="s">
        <v>1144</v>
      </c>
      <c r="H369" s="4">
        <v>0</v>
      </c>
      <c r="I369" s="4">
        <v>0</v>
      </c>
      <c r="J369" s="4">
        <v>0</v>
      </c>
      <c r="K369" s="4">
        <v>0</v>
      </c>
      <c r="L369" s="4">
        <v>1</v>
      </c>
      <c r="M369" s="55">
        <v>200</v>
      </c>
      <c r="O369" s="4">
        <v>0</v>
      </c>
      <c r="P369" s="53" t="s">
        <v>1443</v>
      </c>
      <c r="Q369" s="48" t="s">
        <v>1545</v>
      </c>
      <c r="R369" s="48"/>
      <c r="T369" s="2">
        <v>368</v>
      </c>
    </row>
    <row r="370" spans="1:20" ht="14.25" hidden="1">
      <c r="A370" s="12" t="str">
        <f t="shared" si="7"/>
        <v>36922</v>
      </c>
      <c r="B370" s="2">
        <v>0</v>
      </c>
      <c r="C370" s="61" t="s">
        <v>1066</v>
      </c>
      <c r="D370" s="10">
        <v>22</v>
      </c>
      <c r="E370" s="69" t="s">
        <v>1510</v>
      </c>
      <c r="F370" s="70" t="s">
        <v>1580</v>
      </c>
      <c r="G370" s="50" t="s">
        <v>1144</v>
      </c>
      <c r="H370" s="4">
        <v>0</v>
      </c>
      <c r="I370" s="4">
        <v>0</v>
      </c>
      <c r="J370" s="4">
        <v>0</v>
      </c>
      <c r="K370" s="4">
        <v>0</v>
      </c>
      <c r="L370" s="4">
        <v>1</v>
      </c>
      <c r="M370" s="55">
        <v>200</v>
      </c>
      <c r="O370" s="4">
        <v>0</v>
      </c>
      <c r="P370" s="53" t="s">
        <v>1443</v>
      </c>
      <c r="Q370" s="48" t="s">
        <v>1546</v>
      </c>
      <c r="R370" s="48"/>
      <c r="T370" s="2">
        <v>369</v>
      </c>
    </row>
    <row r="371" spans="1:20" ht="14.25" hidden="1">
      <c r="A371" s="12" t="str">
        <f t="shared" si="7"/>
        <v>37022</v>
      </c>
      <c r="B371" s="2">
        <v>0</v>
      </c>
      <c r="C371" s="61" t="s">
        <v>1066</v>
      </c>
      <c r="D371" s="10">
        <v>22</v>
      </c>
      <c r="E371" s="69" t="s">
        <v>1511</v>
      </c>
      <c r="F371" s="70" t="s">
        <v>1581</v>
      </c>
      <c r="G371" s="50" t="s">
        <v>1144</v>
      </c>
      <c r="H371" s="4">
        <v>0</v>
      </c>
      <c r="I371" s="4">
        <v>0</v>
      </c>
      <c r="J371" s="4">
        <v>0</v>
      </c>
      <c r="K371" s="4">
        <v>0</v>
      </c>
      <c r="L371" s="4">
        <v>1</v>
      </c>
      <c r="M371" s="55">
        <v>200</v>
      </c>
      <c r="O371" s="4">
        <v>0</v>
      </c>
      <c r="P371" s="53" t="s">
        <v>1443</v>
      </c>
      <c r="Q371" s="48" t="s">
        <v>1547</v>
      </c>
      <c r="R371" s="48"/>
      <c r="T371" s="2">
        <v>370</v>
      </c>
    </row>
    <row r="372" spans="1:20" ht="14.25" hidden="1">
      <c r="A372" s="12" t="str">
        <f t="shared" si="7"/>
        <v>37122</v>
      </c>
      <c r="B372" s="2">
        <v>0</v>
      </c>
      <c r="C372" s="61" t="s">
        <v>1066</v>
      </c>
      <c r="D372" s="10">
        <v>22</v>
      </c>
      <c r="E372" s="69" t="s">
        <v>1512</v>
      </c>
      <c r="F372" s="70" t="s">
        <v>1582</v>
      </c>
      <c r="G372" s="50" t="s">
        <v>1144</v>
      </c>
      <c r="H372" s="4">
        <v>0</v>
      </c>
      <c r="I372" s="4">
        <v>0</v>
      </c>
      <c r="J372" s="4">
        <v>0</v>
      </c>
      <c r="K372" s="4">
        <v>0</v>
      </c>
      <c r="L372" s="4">
        <v>1</v>
      </c>
      <c r="M372" s="55">
        <v>200</v>
      </c>
      <c r="O372" s="4">
        <v>0</v>
      </c>
      <c r="P372" s="53" t="s">
        <v>1443</v>
      </c>
      <c r="Q372" s="48" t="s">
        <v>1548</v>
      </c>
      <c r="R372" s="48"/>
      <c r="T372" s="2">
        <v>371</v>
      </c>
    </row>
    <row r="373" spans="1:20" ht="14.25" hidden="1">
      <c r="A373" s="12" t="str">
        <f t="shared" si="7"/>
        <v>37222</v>
      </c>
      <c r="B373" s="2">
        <v>0</v>
      </c>
      <c r="C373" s="61" t="s">
        <v>1066</v>
      </c>
      <c r="D373" s="10">
        <v>22</v>
      </c>
      <c r="E373" s="69" t="s">
        <v>1513</v>
      </c>
      <c r="F373" s="70" t="s">
        <v>1583</v>
      </c>
      <c r="G373" s="50" t="s">
        <v>1144</v>
      </c>
      <c r="H373" s="4">
        <v>0</v>
      </c>
      <c r="I373" s="4">
        <v>0</v>
      </c>
      <c r="J373" s="4">
        <v>0</v>
      </c>
      <c r="K373" s="4">
        <v>0</v>
      </c>
      <c r="L373" s="4">
        <v>1</v>
      </c>
      <c r="M373" s="55">
        <v>200</v>
      </c>
      <c r="O373" s="4">
        <v>0</v>
      </c>
      <c r="P373" s="53" t="s">
        <v>1443</v>
      </c>
      <c r="Q373" s="48" t="s">
        <v>1549</v>
      </c>
      <c r="R373" s="48"/>
      <c r="T373" s="2">
        <v>372</v>
      </c>
    </row>
    <row r="374" spans="1:20" ht="14.25" hidden="1">
      <c r="A374" s="12" t="str">
        <f t="shared" si="7"/>
        <v>37322</v>
      </c>
      <c r="B374" s="2">
        <v>0</v>
      </c>
      <c r="C374" s="61" t="s">
        <v>1066</v>
      </c>
      <c r="D374" s="10">
        <v>22</v>
      </c>
      <c r="E374" s="69" t="s">
        <v>1514</v>
      </c>
      <c r="F374" s="70" t="s">
        <v>1584</v>
      </c>
      <c r="G374" s="50" t="s">
        <v>1144</v>
      </c>
      <c r="H374" s="4">
        <v>0</v>
      </c>
      <c r="I374" s="4">
        <v>0</v>
      </c>
      <c r="J374" s="4">
        <v>0</v>
      </c>
      <c r="K374" s="4">
        <v>0</v>
      </c>
      <c r="L374" s="4">
        <v>1</v>
      </c>
      <c r="M374" s="55">
        <v>200</v>
      </c>
      <c r="O374" s="4">
        <v>0</v>
      </c>
      <c r="P374" s="53" t="s">
        <v>1443</v>
      </c>
      <c r="Q374" s="48" t="s">
        <v>1550</v>
      </c>
      <c r="R374" s="48"/>
      <c r="T374" s="2">
        <v>373</v>
      </c>
    </row>
    <row r="375" spans="1:20" ht="14.25" hidden="1">
      <c r="A375" s="12" t="str">
        <f t="shared" si="7"/>
        <v>37422</v>
      </c>
      <c r="B375" s="2">
        <v>0</v>
      </c>
      <c r="C375" s="61" t="s">
        <v>1066</v>
      </c>
      <c r="D375" s="10">
        <v>22</v>
      </c>
      <c r="E375" s="69" t="s">
        <v>1515</v>
      </c>
      <c r="F375" s="70" t="s">
        <v>1585</v>
      </c>
      <c r="G375" s="50" t="s">
        <v>1144</v>
      </c>
      <c r="H375" s="4">
        <v>0</v>
      </c>
      <c r="I375" s="4">
        <v>0</v>
      </c>
      <c r="J375" s="4">
        <v>0</v>
      </c>
      <c r="K375" s="4">
        <v>0</v>
      </c>
      <c r="L375" s="4">
        <v>1</v>
      </c>
      <c r="M375" s="55">
        <v>200</v>
      </c>
      <c r="O375" s="4">
        <v>0</v>
      </c>
      <c r="P375" s="53" t="s">
        <v>1443</v>
      </c>
      <c r="Q375" s="48" t="s">
        <v>1551</v>
      </c>
      <c r="R375" s="48"/>
      <c r="T375" s="2">
        <v>374</v>
      </c>
    </row>
    <row r="376" spans="1:20" ht="14.25" hidden="1">
      <c r="A376" s="12" t="str">
        <f t="shared" si="7"/>
        <v>37522</v>
      </c>
      <c r="B376" s="2">
        <v>0</v>
      </c>
      <c r="C376" s="61" t="s">
        <v>1066</v>
      </c>
      <c r="D376" s="10">
        <v>22</v>
      </c>
      <c r="E376" s="69" t="s">
        <v>1516</v>
      </c>
      <c r="F376" s="70" t="s">
        <v>1586</v>
      </c>
      <c r="G376" s="50" t="s">
        <v>1144</v>
      </c>
      <c r="H376" s="4">
        <v>0</v>
      </c>
      <c r="I376" s="4">
        <v>0</v>
      </c>
      <c r="J376" s="4">
        <v>0</v>
      </c>
      <c r="K376" s="4">
        <v>0</v>
      </c>
      <c r="L376" s="4">
        <v>1</v>
      </c>
      <c r="M376" s="55">
        <v>200</v>
      </c>
      <c r="O376" s="4">
        <v>0</v>
      </c>
      <c r="P376" s="53" t="s">
        <v>1443</v>
      </c>
      <c r="Q376" s="48" t="s">
        <v>1552</v>
      </c>
      <c r="R376" s="48"/>
      <c r="T376" s="2">
        <v>375</v>
      </c>
    </row>
    <row r="377" spans="1:20" hidden="1">
      <c r="E377" s="11"/>
      <c r="G377" s="4"/>
      <c r="H377" s="4"/>
      <c r="I377" s="4"/>
      <c r="J377" s="4"/>
      <c r="O377" s="4"/>
      <c r="T377" s="2">
        <v>376</v>
      </c>
    </row>
    <row r="378" spans="1:20" hidden="1">
      <c r="E378" s="11"/>
      <c r="G378" s="4"/>
      <c r="H378" s="4"/>
      <c r="I378" s="4"/>
      <c r="J378" s="4"/>
      <c r="O378" s="4"/>
      <c r="T378" s="2">
        <v>377</v>
      </c>
    </row>
    <row r="379" spans="1:20" hidden="1">
      <c r="E379" s="11"/>
      <c r="G379" s="4"/>
      <c r="H379" s="4"/>
      <c r="I379" s="4"/>
      <c r="J379" s="4"/>
      <c r="O379" s="4"/>
      <c r="T379" s="2">
        <v>378</v>
      </c>
    </row>
    <row r="380" spans="1:20" hidden="1">
      <c r="E380" s="11"/>
      <c r="G380" s="4"/>
      <c r="H380" s="4"/>
      <c r="I380" s="4"/>
      <c r="J380" s="4"/>
      <c r="O380" s="4"/>
      <c r="T380" s="2">
        <v>379</v>
      </c>
    </row>
    <row r="381" spans="1:20" hidden="1">
      <c r="E381" s="11"/>
      <c r="G381" s="4"/>
      <c r="H381" s="4"/>
      <c r="I381" s="4"/>
      <c r="J381" s="4"/>
      <c r="O381" s="4"/>
      <c r="T381" s="2">
        <v>380</v>
      </c>
    </row>
    <row r="382" spans="1:20" hidden="1">
      <c r="E382" s="11"/>
      <c r="G382" s="4"/>
      <c r="H382" s="4"/>
      <c r="I382" s="4"/>
      <c r="J382" s="4"/>
      <c r="O382" s="4"/>
      <c r="T382" s="2">
        <v>381</v>
      </c>
    </row>
    <row r="383" spans="1:20" hidden="1">
      <c r="E383" s="11"/>
      <c r="G383" s="4"/>
      <c r="H383" s="4"/>
      <c r="I383" s="4"/>
      <c r="J383" s="4"/>
      <c r="O383" s="4"/>
      <c r="T383" s="2">
        <v>382</v>
      </c>
    </row>
    <row r="384" spans="1:20" hidden="1">
      <c r="E384" s="11"/>
      <c r="G384" s="4"/>
      <c r="H384" s="4"/>
      <c r="I384" s="4"/>
      <c r="J384" s="4"/>
      <c r="O384" s="4"/>
      <c r="T384" s="2">
        <v>383</v>
      </c>
    </row>
    <row r="385" spans="5:20" hidden="1">
      <c r="E385" s="11"/>
      <c r="G385" s="4"/>
      <c r="H385" s="4"/>
      <c r="I385" s="4"/>
      <c r="J385" s="4"/>
      <c r="O385" s="4"/>
      <c r="T385" s="2">
        <v>384</v>
      </c>
    </row>
    <row r="386" spans="5:20" hidden="1">
      <c r="G386" s="4"/>
      <c r="H386" s="4"/>
      <c r="I386" s="4"/>
      <c r="J386" s="4"/>
      <c r="O386" s="4"/>
      <c r="T386" s="2">
        <v>385</v>
      </c>
    </row>
    <row r="387" spans="5:20" hidden="1">
      <c r="G387" s="4"/>
      <c r="H387" s="4"/>
      <c r="I387" s="4"/>
      <c r="J387" s="4"/>
      <c r="O387" s="4"/>
      <c r="T387" s="2">
        <v>386</v>
      </c>
    </row>
    <row r="388" spans="5:20" hidden="1">
      <c r="G388" s="4"/>
      <c r="H388" s="4"/>
      <c r="I388" s="4"/>
      <c r="J388" s="4"/>
      <c r="O388" s="4"/>
      <c r="T388" s="2">
        <v>387</v>
      </c>
    </row>
    <row r="389" spans="5:20" hidden="1">
      <c r="G389" s="4"/>
      <c r="H389" s="4"/>
      <c r="I389" s="4"/>
      <c r="J389" s="4"/>
      <c r="O389" s="4"/>
      <c r="T389" s="2">
        <v>388</v>
      </c>
    </row>
    <row r="390" spans="5:20" hidden="1">
      <c r="G390" s="4"/>
      <c r="H390" s="4"/>
      <c r="I390" s="4"/>
      <c r="J390" s="4"/>
      <c r="O390" s="4"/>
      <c r="T390" s="2">
        <v>389</v>
      </c>
    </row>
    <row r="391" spans="5:20" hidden="1">
      <c r="G391" s="4"/>
      <c r="H391" s="4"/>
      <c r="I391" s="4"/>
      <c r="J391" s="4"/>
      <c r="O391" s="4"/>
      <c r="T391" s="2">
        <v>390</v>
      </c>
    </row>
    <row r="392" spans="5:20" hidden="1">
      <c r="G392" s="4"/>
      <c r="H392" s="4"/>
      <c r="I392" s="4"/>
      <c r="J392" s="4"/>
      <c r="O392" s="4"/>
      <c r="T392" s="2">
        <v>391</v>
      </c>
    </row>
    <row r="393" spans="5:20" hidden="1">
      <c r="G393" s="4"/>
      <c r="H393" s="4"/>
      <c r="I393" s="4"/>
      <c r="J393" s="4"/>
      <c r="O393" s="4"/>
      <c r="T393" s="2">
        <v>392</v>
      </c>
    </row>
    <row r="394" spans="5:20" hidden="1">
      <c r="G394" s="4"/>
      <c r="H394" s="4"/>
      <c r="I394" s="4"/>
      <c r="J394" s="4"/>
      <c r="O394" s="4"/>
      <c r="T394" s="2">
        <v>393</v>
      </c>
    </row>
    <row r="395" spans="5:20" hidden="1">
      <c r="G395" s="4"/>
      <c r="H395" s="4"/>
      <c r="I395" s="4"/>
      <c r="J395" s="4"/>
      <c r="O395" s="4"/>
      <c r="T395" s="2">
        <v>394</v>
      </c>
    </row>
    <row r="396" spans="5:20" hidden="1">
      <c r="G396" s="4"/>
      <c r="H396" s="4"/>
      <c r="I396" s="4"/>
      <c r="J396" s="4"/>
      <c r="O396" s="4"/>
      <c r="T396" s="2">
        <v>395</v>
      </c>
    </row>
    <row r="397" spans="5:20" hidden="1">
      <c r="G397" s="4"/>
      <c r="H397" s="4"/>
      <c r="I397" s="4"/>
      <c r="J397" s="4"/>
      <c r="O397" s="4"/>
      <c r="T397" s="2">
        <v>396</v>
      </c>
    </row>
    <row r="398" spans="5:20" hidden="1">
      <c r="G398" s="4"/>
      <c r="H398" s="4"/>
      <c r="I398" s="4"/>
      <c r="J398" s="4"/>
      <c r="O398" s="4"/>
      <c r="T398" s="2">
        <v>397</v>
      </c>
    </row>
    <row r="399" spans="5:20" hidden="1">
      <c r="G399" s="4"/>
      <c r="H399" s="4"/>
      <c r="I399" s="4"/>
      <c r="J399" s="4"/>
      <c r="O399" s="4"/>
      <c r="T399" s="2">
        <v>398</v>
      </c>
    </row>
    <row r="400" spans="5:20" hidden="1">
      <c r="G400" s="4"/>
      <c r="H400" s="4"/>
      <c r="I400" s="4"/>
      <c r="J400" s="4"/>
      <c r="O400" s="4"/>
      <c r="T400" s="2">
        <v>399</v>
      </c>
    </row>
    <row r="401" spans="7:20" hidden="1">
      <c r="G401" s="4"/>
      <c r="H401" s="4"/>
      <c r="I401" s="4"/>
      <c r="J401" s="4"/>
      <c r="O401" s="4"/>
      <c r="T401" s="2">
        <v>400</v>
      </c>
    </row>
    <row r="402" spans="7:20" hidden="1">
      <c r="G402" s="4"/>
      <c r="H402" s="4"/>
      <c r="I402" s="4"/>
      <c r="J402" s="4"/>
      <c r="O402" s="4"/>
      <c r="T402" s="2">
        <v>401</v>
      </c>
    </row>
    <row r="403" spans="7:20" hidden="1">
      <c r="G403" s="4"/>
      <c r="H403" s="4"/>
      <c r="I403" s="4"/>
      <c r="J403" s="4"/>
      <c r="O403" s="4"/>
      <c r="T403" s="2">
        <v>402</v>
      </c>
    </row>
    <row r="404" spans="7:20" hidden="1">
      <c r="G404" s="4"/>
      <c r="H404" s="4"/>
      <c r="I404" s="4"/>
      <c r="J404" s="4"/>
      <c r="O404" s="4"/>
      <c r="T404" s="2">
        <v>403</v>
      </c>
    </row>
    <row r="405" spans="7:20" hidden="1">
      <c r="G405" s="4"/>
      <c r="H405" s="4"/>
      <c r="I405" s="4"/>
      <c r="J405" s="4"/>
      <c r="O405" s="4"/>
      <c r="T405" s="2">
        <v>404</v>
      </c>
    </row>
    <row r="406" spans="7:20" hidden="1">
      <c r="G406" s="4"/>
      <c r="H406" s="4"/>
      <c r="I406" s="4"/>
      <c r="J406" s="4"/>
      <c r="O406" s="4"/>
      <c r="T406" s="2">
        <v>405</v>
      </c>
    </row>
    <row r="407" spans="7:20" hidden="1">
      <c r="G407" s="4"/>
      <c r="T407" s="2">
        <v>406</v>
      </c>
    </row>
    <row r="408" spans="7:20" hidden="1">
      <c r="G408" s="4"/>
      <c r="T408" s="2">
        <v>407</v>
      </c>
    </row>
    <row r="409" spans="7:20" hidden="1">
      <c r="G409" s="4"/>
      <c r="T409" s="2">
        <v>408</v>
      </c>
    </row>
    <row r="410" spans="7:20" hidden="1">
      <c r="G410" s="4"/>
      <c r="T410" s="2">
        <v>409</v>
      </c>
    </row>
    <row r="411" spans="7:20" hidden="1">
      <c r="G411" s="4"/>
      <c r="T411" s="2">
        <v>410</v>
      </c>
    </row>
    <row r="412" spans="7:20" hidden="1">
      <c r="G412" s="4"/>
      <c r="T412" s="2">
        <v>411</v>
      </c>
    </row>
    <row r="413" spans="7:20" hidden="1">
      <c r="G413" s="4"/>
      <c r="T413" s="2">
        <v>412</v>
      </c>
    </row>
    <row r="414" spans="7:20" hidden="1">
      <c r="T414" s="2">
        <v>413</v>
      </c>
    </row>
    <row r="415" spans="7:20" hidden="1">
      <c r="T415" s="2">
        <v>414</v>
      </c>
    </row>
    <row r="416" spans="7:20" hidden="1">
      <c r="T416" s="2">
        <v>415</v>
      </c>
    </row>
    <row r="417" spans="20:20" hidden="1">
      <c r="T417" s="2">
        <v>416</v>
      </c>
    </row>
    <row r="418" spans="20:20" hidden="1">
      <c r="T418" s="2">
        <v>417</v>
      </c>
    </row>
    <row r="419" spans="20:20" hidden="1">
      <c r="T419" s="2">
        <v>418</v>
      </c>
    </row>
    <row r="420" spans="20:20" hidden="1">
      <c r="T420" s="2">
        <v>419</v>
      </c>
    </row>
    <row r="421" spans="20:20" hidden="1">
      <c r="T421" s="2">
        <v>420</v>
      </c>
    </row>
    <row r="422" spans="20:20" hidden="1">
      <c r="T422" s="2">
        <v>421</v>
      </c>
    </row>
    <row r="423" spans="20:20" hidden="1">
      <c r="T423" s="2">
        <v>422</v>
      </c>
    </row>
    <row r="424" spans="20:20" hidden="1">
      <c r="T424" s="2">
        <v>423</v>
      </c>
    </row>
    <row r="425" spans="20:20" hidden="1">
      <c r="T425" s="2">
        <v>424</v>
      </c>
    </row>
    <row r="426" spans="20:20" hidden="1">
      <c r="T426" s="2">
        <v>425</v>
      </c>
    </row>
    <row r="427" spans="20:20" hidden="1">
      <c r="T427" s="2">
        <v>426</v>
      </c>
    </row>
    <row r="428" spans="20:20" hidden="1">
      <c r="T428" s="2">
        <v>427</v>
      </c>
    </row>
    <row r="429" spans="20:20" hidden="1">
      <c r="T429" s="2">
        <v>428</v>
      </c>
    </row>
    <row r="430" spans="20:20" hidden="1">
      <c r="T430" s="2">
        <v>429</v>
      </c>
    </row>
    <row r="431" spans="20:20" hidden="1">
      <c r="T431" s="2">
        <v>430</v>
      </c>
    </row>
    <row r="432" spans="20:20" hidden="1">
      <c r="T432" s="2">
        <v>431</v>
      </c>
    </row>
    <row r="433" spans="20:20" hidden="1">
      <c r="T433" s="2">
        <v>432</v>
      </c>
    </row>
    <row r="434" spans="20:20" hidden="1">
      <c r="T434" s="2">
        <v>433</v>
      </c>
    </row>
    <row r="435" spans="20:20" hidden="1">
      <c r="T435" s="2">
        <v>434</v>
      </c>
    </row>
    <row r="436" spans="20:20" hidden="1">
      <c r="T436" s="2">
        <v>435</v>
      </c>
    </row>
    <row r="437" spans="20:20" hidden="1">
      <c r="T437" s="2">
        <v>436</v>
      </c>
    </row>
    <row r="438" spans="20:20" hidden="1">
      <c r="T438" s="2">
        <v>437</v>
      </c>
    </row>
    <row r="439" spans="20:20" hidden="1">
      <c r="T439" s="2">
        <v>438</v>
      </c>
    </row>
    <row r="440" spans="20:20" hidden="1">
      <c r="T440" s="2">
        <v>439</v>
      </c>
    </row>
    <row r="441" spans="20:20" hidden="1">
      <c r="T441" s="2">
        <v>440</v>
      </c>
    </row>
    <row r="442" spans="20:20" hidden="1">
      <c r="T442" s="2">
        <v>441</v>
      </c>
    </row>
    <row r="443" spans="20:20" hidden="1">
      <c r="T443" s="2">
        <v>442</v>
      </c>
    </row>
    <row r="444" spans="20:20" hidden="1">
      <c r="T444" s="2">
        <v>443</v>
      </c>
    </row>
    <row r="445" spans="20:20" hidden="1">
      <c r="T445" s="2">
        <v>444</v>
      </c>
    </row>
    <row r="446" spans="20:20" hidden="1">
      <c r="T446" s="2">
        <v>445</v>
      </c>
    </row>
    <row r="447" spans="20:20" hidden="1">
      <c r="T447" s="2">
        <v>446</v>
      </c>
    </row>
    <row r="448" spans="20:20" hidden="1">
      <c r="T448" s="2">
        <v>447</v>
      </c>
    </row>
    <row r="449" spans="20:20" hidden="1">
      <c r="T449" s="2">
        <v>448</v>
      </c>
    </row>
    <row r="450" spans="20:20" hidden="1">
      <c r="T450" s="2">
        <v>449</v>
      </c>
    </row>
    <row r="451" spans="20:20" hidden="1">
      <c r="T451" s="2">
        <v>450</v>
      </c>
    </row>
    <row r="452" spans="20:20" hidden="1">
      <c r="T452" s="2">
        <v>451</v>
      </c>
    </row>
    <row r="453" spans="20:20" hidden="1">
      <c r="T453" s="2">
        <v>452</v>
      </c>
    </row>
    <row r="454" spans="20:20" hidden="1">
      <c r="T454" s="2">
        <v>453</v>
      </c>
    </row>
    <row r="455" spans="20:20" hidden="1">
      <c r="T455" s="2">
        <v>454</v>
      </c>
    </row>
    <row r="456" spans="20:20" hidden="1">
      <c r="T456" s="2">
        <v>455</v>
      </c>
    </row>
    <row r="457" spans="20:20" hidden="1">
      <c r="T457" s="2">
        <v>456</v>
      </c>
    </row>
    <row r="458" spans="20:20" hidden="1">
      <c r="T458" s="2">
        <v>457</v>
      </c>
    </row>
    <row r="459" spans="20:20" hidden="1">
      <c r="T459" s="2">
        <v>458</v>
      </c>
    </row>
    <row r="460" spans="20:20" hidden="1">
      <c r="T460" s="2">
        <v>459</v>
      </c>
    </row>
    <row r="461" spans="20:20" hidden="1">
      <c r="T461" s="2">
        <v>460</v>
      </c>
    </row>
    <row r="462" spans="20:20" hidden="1">
      <c r="T462" s="2">
        <v>461</v>
      </c>
    </row>
    <row r="463" spans="20:20" hidden="1">
      <c r="T463" s="2">
        <v>462</v>
      </c>
    </row>
    <row r="464" spans="20:20" hidden="1">
      <c r="T464" s="2">
        <v>463</v>
      </c>
    </row>
    <row r="465" spans="20:20" hidden="1">
      <c r="T465" s="2">
        <v>464</v>
      </c>
    </row>
    <row r="466" spans="20:20" hidden="1">
      <c r="T466" s="2">
        <v>465</v>
      </c>
    </row>
    <row r="467" spans="20:20" hidden="1">
      <c r="T467" s="2">
        <v>466</v>
      </c>
    </row>
    <row r="468" spans="20:20" hidden="1">
      <c r="T468" s="2">
        <v>467</v>
      </c>
    </row>
    <row r="469" spans="20:20" hidden="1">
      <c r="T469" s="2">
        <v>468</v>
      </c>
    </row>
    <row r="470" spans="20:20" hidden="1">
      <c r="T470" s="2">
        <v>469</v>
      </c>
    </row>
    <row r="471" spans="20:20" hidden="1">
      <c r="T471" s="2">
        <v>470</v>
      </c>
    </row>
    <row r="472" spans="20:20" hidden="1">
      <c r="T472" s="2">
        <v>471</v>
      </c>
    </row>
    <row r="473" spans="20:20" hidden="1">
      <c r="T473" s="2">
        <v>472</v>
      </c>
    </row>
    <row r="474" spans="20:20" hidden="1">
      <c r="T474" s="2">
        <v>473</v>
      </c>
    </row>
    <row r="475" spans="20:20" hidden="1">
      <c r="T475" s="2">
        <v>474</v>
      </c>
    </row>
    <row r="476" spans="20:20" hidden="1">
      <c r="T476" s="2">
        <v>475</v>
      </c>
    </row>
    <row r="477" spans="20:20" hidden="1">
      <c r="T477" s="2">
        <v>476</v>
      </c>
    </row>
    <row r="478" spans="20:20" hidden="1">
      <c r="T478" s="2">
        <v>477</v>
      </c>
    </row>
    <row r="479" spans="20:20" hidden="1">
      <c r="T479" s="2">
        <v>478</v>
      </c>
    </row>
    <row r="480" spans="20:20" hidden="1">
      <c r="T480" s="2">
        <v>479</v>
      </c>
    </row>
    <row r="481" spans="20:20" hidden="1">
      <c r="T481" s="2">
        <v>480</v>
      </c>
    </row>
    <row r="482" spans="20:20" hidden="1">
      <c r="T482" s="2">
        <v>481</v>
      </c>
    </row>
    <row r="483" spans="20:20" hidden="1">
      <c r="T483" s="2">
        <v>482</v>
      </c>
    </row>
    <row r="484" spans="20:20" hidden="1">
      <c r="T484" s="2">
        <v>483</v>
      </c>
    </row>
    <row r="485" spans="20:20" hidden="1">
      <c r="T485" s="2">
        <v>484</v>
      </c>
    </row>
    <row r="486" spans="20:20" hidden="1">
      <c r="T486" s="2">
        <v>485</v>
      </c>
    </row>
    <row r="487" spans="20:20" hidden="1">
      <c r="T487" s="2">
        <v>486</v>
      </c>
    </row>
    <row r="488" spans="20:20" hidden="1">
      <c r="T488" s="2">
        <v>487</v>
      </c>
    </row>
    <row r="489" spans="20:20" hidden="1">
      <c r="T489" s="2">
        <v>488</v>
      </c>
    </row>
    <row r="490" spans="20:20" hidden="1">
      <c r="T490" s="2">
        <v>489</v>
      </c>
    </row>
    <row r="491" spans="20:20" hidden="1">
      <c r="T491" s="2">
        <v>490</v>
      </c>
    </row>
    <row r="492" spans="20:20" hidden="1">
      <c r="T492" s="2">
        <v>491</v>
      </c>
    </row>
    <row r="493" spans="20:20" hidden="1">
      <c r="T493" s="2">
        <v>492</v>
      </c>
    </row>
    <row r="494" spans="20:20" hidden="1">
      <c r="T494" s="2">
        <v>493</v>
      </c>
    </row>
    <row r="495" spans="20:20" hidden="1">
      <c r="T495" s="2">
        <v>494</v>
      </c>
    </row>
    <row r="496" spans="20:20" hidden="1">
      <c r="T496" s="2">
        <v>495</v>
      </c>
    </row>
    <row r="497" spans="20:20" hidden="1">
      <c r="T497" s="2">
        <v>496</v>
      </c>
    </row>
    <row r="498" spans="20:20" hidden="1">
      <c r="T498" s="2">
        <v>497</v>
      </c>
    </row>
    <row r="499" spans="20:20" hidden="1">
      <c r="T499" s="2">
        <v>498</v>
      </c>
    </row>
    <row r="500" spans="20:20" hidden="1">
      <c r="T500" s="2">
        <v>499</v>
      </c>
    </row>
    <row r="501" spans="20:20" hidden="1">
      <c r="T501" s="2">
        <v>500</v>
      </c>
    </row>
    <row r="502" spans="20:20" hidden="1">
      <c r="T502" s="2">
        <v>501</v>
      </c>
    </row>
    <row r="503" spans="20:20" hidden="1">
      <c r="T503" s="2">
        <v>502</v>
      </c>
    </row>
    <row r="504" spans="20:20" hidden="1">
      <c r="T504" s="2">
        <v>503</v>
      </c>
    </row>
    <row r="505" spans="20:20" hidden="1">
      <c r="T505" s="2">
        <v>504</v>
      </c>
    </row>
    <row r="506" spans="20:20" hidden="1">
      <c r="T506" s="2">
        <v>505</v>
      </c>
    </row>
    <row r="507" spans="20:20" hidden="1">
      <c r="T507" s="2">
        <v>506</v>
      </c>
    </row>
    <row r="508" spans="20:20" hidden="1">
      <c r="T508" s="2">
        <v>507</v>
      </c>
    </row>
    <row r="509" spans="20:20" hidden="1">
      <c r="T509" s="2">
        <v>508</v>
      </c>
    </row>
    <row r="510" spans="20:20" hidden="1">
      <c r="T510" s="2">
        <v>509</v>
      </c>
    </row>
    <row r="511" spans="20:20" hidden="1">
      <c r="T511" s="2">
        <v>510</v>
      </c>
    </row>
    <row r="512" spans="20:20" hidden="1">
      <c r="T512" s="2">
        <v>511</v>
      </c>
    </row>
    <row r="513" spans="20:20" hidden="1">
      <c r="T513" s="2">
        <v>512</v>
      </c>
    </row>
    <row r="514" spans="20:20" hidden="1">
      <c r="T514" s="2">
        <v>513</v>
      </c>
    </row>
    <row r="515" spans="20:20" hidden="1">
      <c r="T515" s="2">
        <v>514</v>
      </c>
    </row>
    <row r="516" spans="20:20" hidden="1">
      <c r="T516" s="2">
        <v>515</v>
      </c>
    </row>
    <row r="517" spans="20:20" hidden="1">
      <c r="T517" s="2">
        <v>516</v>
      </c>
    </row>
    <row r="518" spans="20:20" hidden="1">
      <c r="T518" s="2">
        <v>517</v>
      </c>
    </row>
    <row r="519" spans="20:20" hidden="1">
      <c r="T519" s="2">
        <v>518</v>
      </c>
    </row>
    <row r="520" spans="20:20" hidden="1">
      <c r="T520" s="2">
        <v>519</v>
      </c>
    </row>
    <row r="521" spans="20:20" hidden="1">
      <c r="T521" s="2">
        <v>520</v>
      </c>
    </row>
    <row r="522" spans="20:20" hidden="1">
      <c r="T522" s="2">
        <v>521</v>
      </c>
    </row>
    <row r="523" spans="20:20" hidden="1">
      <c r="T523" s="2">
        <v>522</v>
      </c>
    </row>
    <row r="524" spans="20:20" hidden="1">
      <c r="T524" s="2">
        <v>523</v>
      </c>
    </row>
    <row r="525" spans="20:20" hidden="1">
      <c r="T525" s="2">
        <v>524</v>
      </c>
    </row>
    <row r="526" spans="20:20" hidden="1">
      <c r="T526" s="2">
        <v>525</v>
      </c>
    </row>
    <row r="527" spans="20:20" hidden="1">
      <c r="T527" s="2">
        <v>526</v>
      </c>
    </row>
    <row r="528" spans="20:20" hidden="1">
      <c r="T528" s="2">
        <v>527</v>
      </c>
    </row>
    <row r="529" spans="20:20" hidden="1">
      <c r="T529" s="2">
        <v>528</v>
      </c>
    </row>
    <row r="530" spans="20:20" hidden="1">
      <c r="T530" s="2">
        <v>529</v>
      </c>
    </row>
    <row r="531" spans="20:20" hidden="1">
      <c r="T531" s="2">
        <v>530</v>
      </c>
    </row>
    <row r="532" spans="20:20" hidden="1">
      <c r="T532" s="2">
        <v>531</v>
      </c>
    </row>
    <row r="533" spans="20:20" hidden="1">
      <c r="T533" s="2">
        <v>532</v>
      </c>
    </row>
    <row r="534" spans="20:20" hidden="1">
      <c r="T534" s="2">
        <v>533</v>
      </c>
    </row>
    <row r="535" spans="20:20" hidden="1">
      <c r="T535" s="2">
        <v>534</v>
      </c>
    </row>
    <row r="536" spans="20:20" hidden="1">
      <c r="T536" s="2">
        <v>535</v>
      </c>
    </row>
    <row r="537" spans="20:20" hidden="1">
      <c r="T537" s="2">
        <v>536</v>
      </c>
    </row>
    <row r="538" spans="20:20" hidden="1">
      <c r="T538" s="2">
        <v>537</v>
      </c>
    </row>
    <row r="539" spans="20:20" hidden="1">
      <c r="T539" s="2">
        <v>538</v>
      </c>
    </row>
    <row r="540" spans="20:20" hidden="1">
      <c r="T540" s="2">
        <v>539</v>
      </c>
    </row>
    <row r="541" spans="20:20" hidden="1">
      <c r="T541" s="2">
        <v>540</v>
      </c>
    </row>
    <row r="542" spans="20:20" hidden="1">
      <c r="T542" s="2">
        <v>541</v>
      </c>
    </row>
    <row r="543" spans="20:20" hidden="1">
      <c r="T543" s="2">
        <v>542</v>
      </c>
    </row>
    <row r="544" spans="20:20" hidden="1">
      <c r="T544" s="2">
        <v>543</v>
      </c>
    </row>
    <row r="545" spans="20:20" hidden="1">
      <c r="T545" s="2">
        <v>544</v>
      </c>
    </row>
    <row r="546" spans="20:20" hidden="1">
      <c r="T546" s="2">
        <v>545</v>
      </c>
    </row>
    <row r="547" spans="20:20" hidden="1">
      <c r="T547" s="2">
        <v>546</v>
      </c>
    </row>
    <row r="548" spans="20:20" hidden="1">
      <c r="T548" s="2">
        <v>547</v>
      </c>
    </row>
    <row r="549" spans="20:20" hidden="1">
      <c r="T549" s="2">
        <v>548</v>
      </c>
    </row>
    <row r="550" spans="20:20" hidden="1">
      <c r="T550" s="2">
        <v>549</v>
      </c>
    </row>
    <row r="551" spans="20:20" hidden="1">
      <c r="T551" s="2">
        <v>550</v>
      </c>
    </row>
    <row r="552" spans="20:20" hidden="1">
      <c r="T552" s="2">
        <v>551</v>
      </c>
    </row>
    <row r="553" spans="20:20" hidden="1">
      <c r="T553" s="2">
        <v>552</v>
      </c>
    </row>
    <row r="554" spans="20:20" hidden="1">
      <c r="T554" s="2">
        <v>553</v>
      </c>
    </row>
    <row r="555" spans="20:20" hidden="1">
      <c r="T555" s="2">
        <v>554</v>
      </c>
    </row>
    <row r="556" spans="20:20" hidden="1">
      <c r="T556" s="2">
        <v>555</v>
      </c>
    </row>
    <row r="557" spans="20:20" hidden="1">
      <c r="T557" s="2">
        <v>556</v>
      </c>
    </row>
    <row r="558" spans="20:20" hidden="1">
      <c r="T558" s="2">
        <v>557</v>
      </c>
    </row>
    <row r="559" spans="20:20" hidden="1">
      <c r="T559" s="2">
        <v>558</v>
      </c>
    </row>
    <row r="560" spans="20:20" hidden="1">
      <c r="T560" s="2">
        <v>559</v>
      </c>
    </row>
    <row r="561" spans="20:20" hidden="1">
      <c r="T561" s="2">
        <v>560</v>
      </c>
    </row>
    <row r="562" spans="20:20" hidden="1">
      <c r="T562" s="2">
        <v>561</v>
      </c>
    </row>
    <row r="563" spans="20:20" hidden="1">
      <c r="T563" s="2">
        <v>562</v>
      </c>
    </row>
    <row r="564" spans="20:20" hidden="1">
      <c r="T564" s="2">
        <v>563</v>
      </c>
    </row>
    <row r="565" spans="20:20" hidden="1">
      <c r="T565" s="2">
        <v>564</v>
      </c>
    </row>
    <row r="566" spans="20:20" hidden="1">
      <c r="T566" s="2">
        <v>565</v>
      </c>
    </row>
    <row r="567" spans="20:20" hidden="1">
      <c r="T567" s="2">
        <v>566</v>
      </c>
    </row>
    <row r="568" spans="20:20" hidden="1">
      <c r="T568" s="2">
        <v>567</v>
      </c>
    </row>
    <row r="569" spans="20:20" hidden="1">
      <c r="T569" s="2">
        <v>568</v>
      </c>
    </row>
    <row r="570" spans="20:20" hidden="1">
      <c r="T570" s="2">
        <v>569</v>
      </c>
    </row>
    <row r="571" spans="20:20" hidden="1">
      <c r="T571" s="2">
        <v>570</v>
      </c>
    </row>
    <row r="572" spans="20:20" hidden="1">
      <c r="T572" s="2">
        <v>571</v>
      </c>
    </row>
    <row r="573" spans="20:20" hidden="1">
      <c r="T573" s="2">
        <v>572</v>
      </c>
    </row>
    <row r="574" spans="20:20" hidden="1">
      <c r="T574" s="2">
        <v>573</v>
      </c>
    </row>
    <row r="575" spans="20:20" hidden="1">
      <c r="T575" s="2">
        <v>574</v>
      </c>
    </row>
    <row r="576" spans="20:20" hidden="1">
      <c r="T576" s="2">
        <v>575</v>
      </c>
    </row>
    <row r="577" spans="20:20" hidden="1">
      <c r="T577" s="2">
        <v>576</v>
      </c>
    </row>
    <row r="578" spans="20:20" hidden="1">
      <c r="T578" s="2">
        <v>577</v>
      </c>
    </row>
    <row r="579" spans="20:20" hidden="1">
      <c r="T579" s="2">
        <v>578</v>
      </c>
    </row>
    <row r="580" spans="20:20" hidden="1">
      <c r="T580" s="2">
        <v>579</v>
      </c>
    </row>
    <row r="581" spans="20:20" hidden="1">
      <c r="T581" s="2">
        <v>580</v>
      </c>
    </row>
    <row r="582" spans="20:20" hidden="1">
      <c r="T582" s="2">
        <v>581</v>
      </c>
    </row>
    <row r="583" spans="20:20" hidden="1">
      <c r="T583" s="2">
        <v>582</v>
      </c>
    </row>
    <row r="584" spans="20:20" hidden="1">
      <c r="T584" s="2">
        <v>583</v>
      </c>
    </row>
    <row r="585" spans="20:20" hidden="1">
      <c r="T585" s="2">
        <v>584</v>
      </c>
    </row>
    <row r="586" spans="20:20" hidden="1">
      <c r="T586" s="2">
        <v>585</v>
      </c>
    </row>
    <row r="587" spans="20:20" hidden="1">
      <c r="T587" s="2">
        <v>586</v>
      </c>
    </row>
    <row r="588" spans="20:20" hidden="1">
      <c r="T588" s="2">
        <v>587</v>
      </c>
    </row>
    <row r="589" spans="20:20" hidden="1">
      <c r="T589" s="2">
        <v>588</v>
      </c>
    </row>
    <row r="590" spans="20:20" hidden="1">
      <c r="T590" s="2">
        <v>589</v>
      </c>
    </row>
    <row r="591" spans="20:20" hidden="1">
      <c r="T591" s="2">
        <v>590</v>
      </c>
    </row>
    <row r="592" spans="20:20" hidden="1">
      <c r="T592" s="2">
        <v>591</v>
      </c>
    </row>
    <row r="593" spans="20:20" hidden="1">
      <c r="T593" s="2">
        <v>592</v>
      </c>
    </row>
    <row r="594" spans="20:20" hidden="1">
      <c r="T594" s="2">
        <v>593</v>
      </c>
    </row>
    <row r="595" spans="20:20" hidden="1">
      <c r="T595" s="2">
        <v>594</v>
      </c>
    </row>
    <row r="596" spans="20:20" hidden="1">
      <c r="T596" s="2">
        <v>595</v>
      </c>
    </row>
    <row r="597" spans="20:20" hidden="1">
      <c r="T597" s="2">
        <v>596</v>
      </c>
    </row>
    <row r="598" spans="20:20" hidden="1">
      <c r="T598" s="2">
        <v>597</v>
      </c>
    </row>
    <row r="599" spans="20:20" hidden="1">
      <c r="T599" s="2">
        <v>598</v>
      </c>
    </row>
    <row r="600" spans="20:20" hidden="1">
      <c r="T600" s="2">
        <v>599</v>
      </c>
    </row>
    <row r="601" spans="20:20" hidden="1">
      <c r="T601" s="2">
        <v>600</v>
      </c>
    </row>
    <row r="602" spans="20:20" hidden="1">
      <c r="T602" s="2">
        <v>601</v>
      </c>
    </row>
    <row r="603" spans="20:20" hidden="1">
      <c r="T603" s="2">
        <v>602</v>
      </c>
    </row>
    <row r="604" spans="20:20" hidden="1">
      <c r="T604" s="2">
        <v>603</v>
      </c>
    </row>
    <row r="605" spans="20:20" hidden="1">
      <c r="T605" s="2">
        <v>604</v>
      </c>
    </row>
    <row r="606" spans="20:20" hidden="1">
      <c r="T606" s="2">
        <v>605</v>
      </c>
    </row>
    <row r="607" spans="20:20" hidden="1">
      <c r="T607" s="2">
        <v>606</v>
      </c>
    </row>
    <row r="608" spans="20:20" hidden="1">
      <c r="T608" s="2">
        <v>607</v>
      </c>
    </row>
    <row r="609" spans="20:20" hidden="1">
      <c r="T609" s="2">
        <v>608</v>
      </c>
    </row>
    <row r="610" spans="20:20" hidden="1">
      <c r="T610" s="2">
        <v>609</v>
      </c>
    </row>
    <row r="611" spans="20:20" hidden="1">
      <c r="T611" s="2">
        <v>610</v>
      </c>
    </row>
    <row r="612" spans="20:20" hidden="1">
      <c r="T612" s="2">
        <v>611</v>
      </c>
    </row>
    <row r="613" spans="20:20" hidden="1">
      <c r="T613" s="2">
        <v>620</v>
      </c>
    </row>
    <row r="614" spans="20:20" hidden="1">
      <c r="T614" s="2">
        <v>621</v>
      </c>
    </row>
  </sheetData>
  <autoFilter ref="A1:U614">
    <filterColumn colId="3">
      <filters>
        <filter val="21"/>
      </filters>
    </filterColumn>
    <filterColumn colId="17"/>
  </autoFilter>
  <phoneticPr fontId="1" type="noConversion"/>
  <pageMargins left="0.7" right="0.7" top="0.75" bottom="0.75" header="0.3" footer="0.3"/>
  <pageSetup paperSize="9" orientation="portrait" horizontalDpi="200" verticalDpi="200" r:id="rId1"/>
  <drawing r:id="rId2"/>
</worksheet>
</file>

<file path=xl/worksheets/sheet16.xml><?xml version="1.0" encoding="utf-8"?>
<worksheet xmlns="http://schemas.openxmlformats.org/spreadsheetml/2006/main" xmlns:r="http://schemas.openxmlformats.org/officeDocument/2006/relationships">
  <sheetPr>
    <tabColor rgb="FF7030A0"/>
  </sheetPr>
  <dimension ref="A1:AF125"/>
  <sheetViews>
    <sheetView zoomScale="90" zoomScaleNormal="90" workbookViewId="0">
      <selection activeCell="A4" sqref="A4:A83"/>
    </sheetView>
  </sheetViews>
  <sheetFormatPr defaultRowHeight="13.5"/>
  <cols>
    <col min="1" max="1" width="4.75" customWidth="1"/>
    <col min="2" max="2" width="4" customWidth="1"/>
    <col min="3" max="3" width="5.75" customWidth="1"/>
    <col min="4" max="4" width="7.375" customWidth="1"/>
    <col min="5" max="5" width="47.625" customWidth="1"/>
    <col min="6" max="6" width="4.375" customWidth="1"/>
    <col min="7" max="7" width="3.375" customWidth="1"/>
    <col min="8" max="8" width="7.875" customWidth="1"/>
    <col min="9" max="10" width="5.625" customWidth="1"/>
    <col min="14" max="14" width="7.5" customWidth="1"/>
    <col min="15" max="15" width="4.75" customWidth="1"/>
    <col min="16" max="16" width="4.375" customWidth="1"/>
    <col min="17" max="17" width="4.5" customWidth="1"/>
    <col min="18" max="18" width="4.625" customWidth="1"/>
    <col min="19" max="19" width="5.125" customWidth="1"/>
    <col min="20" max="20" width="4.5" customWidth="1"/>
    <col min="21" max="21" width="4.75" customWidth="1"/>
    <col min="22" max="22" width="4.375" customWidth="1"/>
    <col min="23" max="24" width="2.25" customWidth="1"/>
    <col min="25" max="26" width="2.125" customWidth="1"/>
    <col min="27" max="27" width="2.25" customWidth="1"/>
    <col min="28" max="28" width="7.5" customWidth="1"/>
    <col min="29" max="29" width="7.75" customWidth="1"/>
    <col min="30" max="30" width="7.5" customWidth="1"/>
    <col min="31" max="31" width="14.125" customWidth="1"/>
  </cols>
  <sheetData>
    <row r="1" spans="1:32">
      <c r="A1" s="6" t="s">
        <v>0</v>
      </c>
      <c r="B1" s="14" t="s">
        <v>216</v>
      </c>
      <c r="C1" s="6" t="s">
        <v>21</v>
      </c>
      <c r="D1" s="14" t="s">
        <v>217</v>
      </c>
      <c r="E1" s="14" t="s">
        <v>220</v>
      </c>
      <c r="F1" s="14" t="s">
        <v>457</v>
      </c>
      <c r="G1" s="14" t="s">
        <v>458</v>
      </c>
      <c r="H1" s="14" t="s">
        <v>224</v>
      </c>
      <c r="I1" s="14" t="s">
        <v>223</v>
      </c>
      <c r="J1" s="14" t="s">
        <v>222</v>
      </c>
      <c r="K1" s="14" t="s">
        <v>225</v>
      </c>
      <c r="L1" s="14" t="s">
        <v>221</v>
      </c>
      <c r="M1" s="14" t="s">
        <v>218</v>
      </c>
      <c r="N1" s="14" t="s">
        <v>219</v>
      </c>
      <c r="O1" s="23" t="str">
        <f>材表!C32</f>
        <v>墨水</v>
      </c>
      <c r="P1" s="44" t="str">
        <f>材表!C16</f>
        <v>粗布</v>
      </c>
      <c r="Q1" s="23" t="str">
        <f>材表!C21</f>
        <v>皮革</v>
      </c>
      <c r="R1" s="23" t="str">
        <f>材表!C37</f>
        <v>麻布</v>
      </c>
      <c r="S1" s="23" t="str">
        <f>材表!C39</f>
        <v>厚皮革</v>
      </c>
      <c r="T1" s="23" t="str">
        <f>材表!C35</f>
        <v>丝绸</v>
      </c>
      <c r="U1" s="23" t="str">
        <f>材表!C41</f>
        <v>重皮</v>
      </c>
      <c r="V1" s="45" t="str">
        <f>物表!D11</f>
        <v>强化石</v>
      </c>
      <c r="W1" s="23" t="s">
        <v>478</v>
      </c>
      <c r="X1" s="23" t="s">
        <v>478</v>
      </c>
      <c r="Y1" s="23" t="s">
        <v>478</v>
      </c>
      <c r="Z1" s="23" t="s">
        <v>478</v>
      </c>
      <c r="AA1" s="23" t="s">
        <v>478</v>
      </c>
      <c r="AB1" t="str">
        <f>材炼!AA1</f>
        <v>材料总数</v>
      </c>
      <c r="AC1" t="str">
        <f>材炼!AB1</f>
        <v>基础价值</v>
      </c>
      <c r="AD1" t="str">
        <f>材炼!AC1</f>
        <v>贩售价格</v>
      </c>
      <c r="AE1" t="str">
        <f>材炼!AD1</f>
        <v>数量调整</v>
      </c>
      <c r="AF1" t="s">
        <v>1160</v>
      </c>
    </row>
    <row r="2" spans="1:32">
      <c r="A2" s="6"/>
      <c r="B2" s="14"/>
      <c r="C2" s="6"/>
      <c r="D2" s="14"/>
      <c r="E2" s="14"/>
      <c r="F2" s="14"/>
      <c r="G2" s="14"/>
      <c r="H2" s="14"/>
      <c r="I2" s="14"/>
      <c r="J2" s="14"/>
      <c r="K2" s="14"/>
      <c r="L2" s="14"/>
      <c r="M2" s="14"/>
      <c r="N2" s="14"/>
      <c r="O2" s="19" t="str">
        <f>材表!A32</f>
        <v>3134</v>
      </c>
      <c r="P2" s="20" t="str">
        <f>材表!A16</f>
        <v>1534</v>
      </c>
      <c r="Q2" t="str">
        <f>材表!A21</f>
        <v>2033</v>
      </c>
      <c r="R2" s="19" t="str">
        <f>材表!A37</f>
        <v>3634</v>
      </c>
      <c r="S2" s="19" t="str">
        <f>材表!A39</f>
        <v>3833</v>
      </c>
      <c r="T2" s="19" t="str">
        <f>材表!A35</f>
        <v>3434</v>
      </c>
      <c r="U2" s="19" t="str">
        <f>材表!A41</f>
        <v>4033</v>
      </c>
      <c r="V2" s="19" t="str">
        <f>物表!A11</f>
        <v>1015</v>
      </c>
      <c r="W2" s="19"/>
      <c r="X2" s="19"/>
      <c r="Y2" s="19"/>
      <c r="Z2" s="19"/>
      <c r="AA2" s="19"/>
      <c r="AB2" s="19"/>
      <c r="AE2">
        <v>1</v>
      </c>
      <c r="AF2">
        <v>0.1</v>
      </c>
    </row>
    <row r="3" spans="1:32">
      <c r="A3" s="6"/>
      <c r="B3" s="14"/>
      <c r="C3" s="6"/>
      <c r="D3" s="14"/>
      <c r="E3" s="14"/>
      <c r="F3" s="14"/>
      <c r="G3" s="14"/>
      <c r="H3" s="14"/>
      <c r="I3" s="14"/>
      <c r="J3" s="14"/>
      <c r="K3" s="14"/>
      <c r="L3" s="14"/>
      <c r="M3" s="14"/>
      <c r="N3" s="14"/>
      <c r="O3" s="19"/>
      <c r="P3" s="20"/>
      <c r="Q3" s="20"/>
      <c r="R3" s="19"/>
      <c r="S3" s="19"/>
      <c r="T3" s="19"/>
      <c r="U3" s="19"/>
      <c r="V3" s="19"/>
      <c r="W3" s="19"/>
      <c r="X3" s="19"/>
      <c r="Y3" s="19"/>
      <c r="Z3" s="19"/>
      <c r="AA3" s="19"/>
      <c r="AB3" s="19"/>
    </row>
    <row r="4" spans="1:32">
      <c r="A4" s="8">
        <v>5001</v>
      </c>
      <c r="B4">
        <v>541</v>
      </c>
      <c r="C4" t="str">
        <f>卷表!A2</f>
        <v>122</v>
      </c>
      <c r="D4" t="str">
        <f>材炼!$D$4</f>
        <v>[[3334,1]]</v>
      </c>
      <c r="E4" t="str">
        <f>CONCATENATE("[",IF(O4=0,"","["&amp;$O$2&amp;","&amp;ROUND(O4,0)&amp;"]"),IF(P4=0,"",","&amp;"["&amp;$P$2&amp;","&amp;ROUND(P4,0)&amp;"]"),IF(Q4=0,"",","&amp;"["&amp;$Q$2&amp;","&amp;ROUND(Q4,0)&amp;"]"),IF(R4=0,"",","&amp;"["&amp;$R$2&amp;","&amp;ROUND(R4,0)&amp;"]"),IF(S4=0,"",","&amp;"["&amp;$S$2&amp;","&amp;ROUND(S4,0)&amp;"]"),IF(T4=0,"",","&amp;"["&amp;$T$2&amp;","&amp;ROUND(T4,0)&amp;"]"),IF(U4=0,"",","&amp;"["&amp;$U$2&amp;","&amp;ROUND(U4,0)&amp;"]"),IF(V4=0,"",","&amp;"["&amp;$V$2&amp;","&amp;ROUND(V4,0)&amp;"]"),IF(W4=0,"",","&amp;"["&amp;$W$2&amp;","&amp;ROUND(W4,0)&amp;"]"),IF(X4=0,"",","&amp;"["&amp;$X$2&amp;","&amp;ROUND(X4,0)&amp;"]"),IF(Y4=0,"",","&amp;"["&amp;$Y$2&amp;","&amp;ROUND(Y4,0)&amp;"]"),IF(Z4=0,"",","&amp;"["&amp;$Z$2&amp;","&amp;ROUND(Z4,0)&amp;"]"),IF(AA4=0,"",","&amp;"["&amp;$AA$2&amp;","&amp;ROUND(AA4,0)&amp;"]"),IF(G4=0,"",","&amp;"["&amp;F4&amp;","&amp;ROUND(G4,0)&amp;"]"),"]")</f>
        <v>[[3134,3],[1534,3],[2033,3]]</v>
      </c>
      <c r="F4">
        <v>0</v>
      </c>
      <c r="G4">
        <v>0</v>
      </c>
      <c r="H4">
        <f>材炼!$F$4</f>
        <v>86400</v>
      </c>
      <c r="I4">
        <v>1</v>
      </c>
      <c r="J4">
        <f>材炼!$H$4</f>
        <v>5</v>
      </c>
      <c r="K4">
        <f>卷值!G2</f>
        <v>30</v>
      </c>
      <c r="L4">
        <f>卷值!F2</f>
        <v>80</v>
      </c>
      <c r="M4" t="str">
        <f>卷表!E82</f>
        <v>火焰斩I</v>
      </c>
      <c r="N4" s="19">
        <f>AD4*$AF$2</f>
        <v>3</v>
      </c>
      <c r="O4">
        <f t="shared" ref="O4" si="0">$AE$2*AF4</f>
        <v>3</v>
      </c>
      <c r="P4">
        <f t="shared" ref="P4" si="1">$AE$2*AF4</f>
        <v>3</v>
      </c>
      <c r="Q4">
        <f>$AE$2*AF4</f>
        <v>3</v>
      </c>
      <c r="R4">
        <v>0</v>
      </c>
      <c r="S4">
        <v>0</v>
      </c>
      <c r="T4">
        <v>0</v>
      </c>
      <c r="U4">
        <v>0</v>
      </c>
      <c r="V4">
        <v>0</v>
      </c>
      <c r="W4">
        <v>0</v>
      </c>
      <c r="X4">
        <v>0</v>
      </c>
      <c r="Y4">
        <v>0</v>
      </c>
      <c r="Z4">
        <v>0</v>
      </c>
      <c r="AA4">
        <v>0</v>
      </c>
      <c r="AB4" s="19">
        <f>O4+P4+Q4+R4+S4+T4+U4+V4+W4+X4+Z4+Y4+AA4</f>
        <v>9</v>
      </c>
      <c r="AC4">
        <f>卷值!D2</f>
        <v>1</v>
      </c>
      <c r="AD4">
        <v>30</v>
      </c>
      <c r="AF4" s="8">
        <v>3</v>
      </c>
    </row>
    <row r="5" spans="1:32">
      <c r="A5" s="8">
        <v>5002</v>
      </c>
      <c r="B5">
        <v>541</v>
      </c>
      <c r="C5" t="str">
        <f>卷表!A3</f>
        <v>222</v>
      </c>
      <c r="D5" t="str">
        <f>材炼!$D$4</f>
        <v>[[3334,1]]</v>
      </c>
      <c r="E5" t="str">
        <f t="shared" ref="E5:E68" si="2">CONCATENATE("[",IF(O5=0,"","["&amp;$O$2&amp;","&amp;ROUND(O5,0)&amp;"]"),IF(P5=0,"",","&amp;"["&amp;$P$2&amp;","&amp;ROUND(P5,0)&amp;"]"),IF(Q5=0,"",","&amp;"["&amp;$Q$2&amp;","&amp;ROUND(Q5,0)&amp;"]"),IF(R5=0,"",","&amp;"["&amp;$R$2&amp;","&amp;ROUND(R5,0)&amp;"]"),IF(S5=0,"",","&amp;"["&amp;$S$2&amp;","&amp;ROUND(S5,0)&amp;"]"),IF(T5=0,"",","&amp;"["&amp;$T$2&amp;","&amp;ROUND(T5,0)&amp;"]"),IF(U5=0,"",","&amp;"["&amp;$U$2&amp;","&amp;ROUND(U5,0)&amp;"]"),IF(V5=0,"",","&amp;"["&amp;$V$2&amp;","&amp;ROUND(V5,0)&amp;"]"),IF(W5=0,"",","&amp;"["&amp;$W$2&amp;","&amp;ROUND(W5,0)&amp;"]"),IF(X5=0,"",","&amp;"["&amp;$X$2&amp;","&amp;ROUND(X5,0)&amp;"]"),IF(Y5=0,"",","&amp;"["&amp;$Y$2&amp;","&amp;ROUND(Y5,0)&amp;"]"),IF(Z5=0,"",","&amp;"["&amp;$Z$2&amp;","&amp;ROUND(Z5,0)&amp;"]"),IF(AA5=0,"",","&amp;"["&amp;$AA$2&amp;","&amp;ROUND(AA5,0)&amp;"]"),IF(G5=0,"",","&amp;"["&amp;F5&amp;","&amp;ROUND(G5,0)&amp;"]"),"]")</f>
        <v>[[3134,3],[3634,3],[3833,3],[1015,1],[222,2]]</v>
      </c>
      <c r="F5" t="str">
        <f>C5</f>
        <v>222</v>
      </c>
      <c r="G5">
        <v>2</v>
      </c>
      <c r="H5">
        <f>材炼!$F$4</f>
        <v>86400</v>
      </c>
      <c r="I5">
        <v>1</v>
      </c>
      <c r="J5">
        <f>材炼!$H$4</f>
        <v>5</v>
      </c>
      <c r="K5">
        <f>卷值!G3</f>
        <v>300</v>
      </c>
      <c r="L5">
        <f>卷值!F3</f>
        <v>75</v>
      </c>
      <c r="M5" t="str">
        <f>卷表!E83</f>
        <v>火焰斩II</v>
      </c>
      <c r="N5" s="19">
        <f t="shared" ref="N5:N68" si="3">AD5*$AF$2</f>
        <v>8</v>
      </c>
      <c r="O5">
        <f t="shared" ref="O5:O68" si="4">$AE$2*AF5</f>
        <v>3</v>
      </c>
      <c r="P5">
        <v>0</v>
      </c>
      <c r="Q5">
        <v>0</v>
      </c>
      <c r="R5">
        <f t="shared" ref="R5:R65" si="5">$AE$2*AF5</f>
        <v>3</v>
      </c>
      <c r="S5">
        <f t="shared" ref="S5:S65" si="6">$AE$2*AF5</f>
        <v>3</v>
      </c>
      <c r="T5">
        <v>0</v>
      </c>
      <c r="U5">
        <v>0</v>
      </c>
      <c r="V5">
        <v>1</v>
      </c>
      <c r="W5">
        <v>0</v>
      </c>
      <c r="X5">
        <v>0</v>
      </c>
      <c r="Y5">
        <v>0</v>
      </c>
      <c r="Z5">
        <v>0</v>
      </c>
      <c r="AA5">
        <v>0</v>
      </c>
      <c r="AB5" s="19">
        <f t="shared" ref="AB5:AB68" si="7">O5+P5+Q5+R5+S5+T5+U5+V5+W5+X5+Z5+Y5+AA5</f>
        <v>10</v>
      </c>
      <c r="AC5">
        <f>卷值!D3</f>
        <v>2</v>
      </c>
      <c r="AD5">
        <f t="shared" ref="AD5:AD68" si="8">ROUND(AB5*AC5*K5/L5,-1)</f>
        <v>80</v>
      </c>
      <c r="AF5" s="8">
        <v>3</v>
      </c>
    </row>
    <row r="6" spans="1:32">
      <c r="A6" s="8">
        <v>5003</v>
      </c>
      <c r="B6">
        <v>541</v>
      </c>
      <c r="C6" t="str">
        <f>卷表!A4</f>
        <v>322</v>
      </c>
      <c r="D6" t="str">
        <f>材炼!$D$4</f>
        <v>[[3334,1]]</v>
      </c>
      <c r="E6" t="str">
        <f t="shared" si="2"/>
        <v>[[3134,3],[3434,3],[4033,3],[1015,1],[322,2]]</v>
      </c>
      <c r="F6" t="str">
        <f t="shared" ref="F6:F8" si="9">C6</f>
        <v>322</v>
      </c>
      <c r="G6">
        <v>2</v>
      </c>
      <c r="H6">
        <f>材炼!$F$4</f>
        <v>86400</v>
      </c>
      <c r="I6">
        <v>1</v>
      </c>
      <c r="J6">
        <f>材炼!$H$4</f>
        <v>5</v>
      </c>
      <c r="K6">
        <f>卷值!G4</f>
        <v>600</v>
      </c>
      <c r="L6">
        <f>卷值!F4</f>
        <v>70</v>
      </c>
      <c r="M6" t="str">
        <f>卷表!E84</f>
        <v>火焰斩III</v>
      </c>
      <c r="N6" s="19">
        <f t="shared" si="3"/>
        <v>26</v>
      </c>
      <c r="O6">
        <f t="shared" si="4"/>
        <v>3</v>
      </c>
      <c r="P6">
        <v>0</v>
      </c>
      <c r="Q6">
        <v>0</v>
      </c>
      <c r="R6">
        <v>0</v>
      </c>
      <c r="S6">
        <v>0</v>
      </c>
      <c r="T6">
        <f t="shared" ref="T6:T68" si="10">$AE$2*AF6</f>
        <v>3</v>
      </c>
      <c r="U6">
        <f t="shared" ref="U6:U68" si="11">$AE$2*AF6</f>
        <v>3</v>
      </c>
      <c r="V6">
        <v>1</v>
      </c>
      <c r="W6">
        <v>0</v>
      </c>
      <c r="X6">
        <v>0</v>
      </c>
      <c r="Y6">
        <v>0</v>
      </c>
      <c r="Z6">
        <v>0</v>
      </c>
      <c r="AA6">
        <v>0</v>
      </c>
      <c r="AB6" s="19">
        <f t="shared" si="7"/>
        <v>10</v>
      </c>
      <c r="AC6">
        <f>卷值!D4</f>
        <v>3</v>
      </c>
      <c r="AD6">
        <f t="shared" si="8"/>
        <v>260</v>
      </c>
      <c r="AF6" s="8">
        <v>3</v>
      </c>
    </row>
    <row r="7" spans="1:32">
      <c r="A7" s="8">
        <v>5004</v>
      </c>
      <c r="B7">
        <v>541</v>
      </c>
      <c r="C7" t="str">
        <f>卷表!A5</f>
        <v>422</v>
      </c>
      <c r="D7" t="str">
        <f>材炼!$D$4</f>
        <v>[[3334,1]]</v>
      </c>
      <c r="E7" t="str">
        <f t="shared" si="2"/>
        <v>[[3134,3],[3434,3],[4033,3],[1015,1],[422,2]]</v>
      </c>
      <c r="F7" t="str">
        <f t="shared" si="9"/>
        <v>422</v>
      </c>
      <c r="G7">
        <v>2</v>
      </c>
      <c r="H7">
        <f>材炼!$F$4</f>
        <v>86400</v>
      </c>
      <c r="I7">
        <v>1</v>
      </c>
      <c r="J7">
        <f>材炼!$H$4</f>
        <v>5</v>
      </c>
      <c r="K7">
        <f>卷值!G5</f>
        <v>900</v>
      </c>
      <c r="L7">
        <f>卷值!F5</f>
        <v>65</v>
      </c>
      <c r="M7" t="str">
        <f>卷表!E85</f>
        <v>火焰斩IV</v>
      </c>
      <c r="N7" s="19">
        <f t="shared" si="3"/>
        <v>55</v>
      </c>
      <c r="O7">
        <f t="shared" si="4"/>
        <v>3</v>
      </c>
      <c r="P7">
        <v>0</v>
      </c>
      <c r="Q7">
        <v>0</v>
      </c>
      <c r="R7">
        <v>0</v>
      </c>
      <c r="S7">
        <v>0</v>
      </c>
      <c r="T7">
        <f t="shared" si="10"/>
        <v>3</v>
      </c>
      <c r="U7">
        <f t="shared" si="11"/>
        <v>3</v>
      </c>
      <c r="V7">
        <v>1</v>
      </c>
      <c r="W7">
        <v>0</v>
      </c>
      <c r="X7">
        <v>0</v>
      </c>
      <c r="Y7">
        <v>0</v>
      </c>
      <c r="Z7">
        <v>0</v>
      </c>
      <c r="AA7">
        <v>0</v>
      </c>
      <c r="AB7" s="19">
        <f t="shared" si="7"/>
        <v>10</v>
      </c>
      <c r="AC7">
        <f>卷值!D5</f>
        <v>4</v>
      </c>
      <c r="AD7">
        <f t="shared" si="8"/>
        <v>550</v>
      </c>
      <c r="AF7" s="8">
        <v>3</v>
      </c>
    </row>
    <row r="8" spans="1:32">
      <c r="A8" s="8">
        <v>5005</v>
      </c>
      <c r="B8">
        <v>541</v>
      </c>
      <c r="C8" t="str">
        <f>卷表!A6</f>
        <v>522</v>
      </c>
      <c r="D8" t="str">
        <f>材炼!$D$4</f>
        <v>[[3334,1]]</v>
      </c>
      <c r="E8" t="str">
        <f t="shared" si="2"/>
        <v>[[3134,3],[3434,3],[4033,3],[1015,1],[522,2]]</v>
      </c>
      <c r="F8" t="str">
        <f t="shared" si="9"/>
        <v>522</v>
      </c>
      <c r="G8">
        <v>2</v>
      </c>
      <c r="H8">
        <f>材炼!$F$4</f>
        <v>86400</v>
      </c>
      <c r="I8">
        <v>1</v>
      </c>
      <c r="J8">
        <f>材炼!$H$4</f>
        <v>5</v>
      </c>
      <c r="K8">
        <f>卷值!G6</f>
        <v>1800</v>
      </c>
      <c r="L8">
        <f>卷值!F6</f>
        <v>60</v>
      </c>
      <c r="M8" t="str">
        <f>卷表!E86</f>
        <v>火焰斩V</v>
      </c>
      <c r="N8" s="19">
        <f t="shared" si="3"/>
        <v>150</v>
      </c>
      <c r="O8">
        <f t="shared" si="4"/>
        <v>3</v>
      </c>
      <c r="P8">
        <v>0</v>
      </c>
      <c r="Q8">
        <v>0</v>
      </c>
      <c r="R8">
        <v>0</v>
      </c>
      <c r="S8">
        <v>0</v>
      </c>
      <c r="T8">
        <f t="shared" si="10"/>
        <v>3</v>
      </c>
      <c r="U8">
        <f t="shared" si="11"/>
        <v>3</v>
      </c>
      <c r="V8">
        <v>1</v>
      </c>
      <c r="W8">
        <v>0</v>
      </c>
      <c r="X8">
        <v>0</v>
      </c>
      <c r="Y8">
        <v>0</v>
      </c>
      <c r="Z8">
        <v>0</v>
      </c>
      <c r="AA8">
        <v>0</v>
      </c>
      <c r="AB8" s="19">
        <f t="shared" si="7"/>
        <v>10</v>
      </c>
      <c r="AC8">
        <f>卷值!D6</f>
        <v>5</v>
      </c>
      <c r="AD8">
        <f t="shared" si="8"/>
        <v>1500</v>
      </c>
      <c r="AF8" s="8">
        <v>3</v>
      </c>
    </row>
    <row r="9" spans="1:32">
      <c r="A9" s="8">
        <v>5006</v>
      </c>
      <c r="B9">
        <v>541</v>
      </c>
      <c r="C9" t="str">
        <f>卷表!A7</f>
        <v>622</v>
      </c>
      <c r="D9" t="str">
        <f>材炼!$D$4</f>
        <v>[[3334,1]]</v>
      </c>
      <c r="E9" t="str">
        <f t="shared" si="2"/>
        <v>[[3134,3],[1534,3],[2033,3]]</v>
      </c>
      <c r="F9">
        <v>0</v>
      </c>
      <c r="G9">
        <v>0</v>
      </c>
      <c r="H9">
        <f>材炼!$F$4</f>
        <v>86400</v>
      </c>
      <c r="I9">
        <v>1</v>
      </c>
      <c r="J9">
        <f>材炼!$H$4</f>
        <v>5</v>
      </c>
      <c r="K9">
        <f>卷值!G7</f>
        <v>300</v>
      </c>
      <c r="L9">
        <f>卷值!F7</f>
        <v>75</v>
      </c>
      <c r="M9" t="str">
        <f>卷表!E87</f>
        <v>一字斩I</v>
      </c>
      <c r="N9" s="19">
        <f t="shared" si="3"/>
        <v>7</v>
      </c>
      <c r="O9">
        <f t="shared" ref="O9" si="12">$AE$2*AF9</f>
        <v>3</v>
      </c>
      <c r="P9">
        <f t="shared" ref="P9" si="13">$AE$2*AF9</f>
        <v>3</v>
      </c>
      <c r="Q9">
        <f t="shared" ref="Q9" si="14">$AE$2*AF9</f>
        <v>3</v>
      </c>
      <c r="R9">
        <v>0</v>
      </c>
      <c r="S9">
        <v>0</v>
      </c>
      <c r="T9">
        <v>0</v>
      </c>
      <c r="U9">
        <v>0</v>
      </c>
      <c r="V9">
        <v>0</v>
      </c>
      <c r="W9">
        <v>0</v>
      </c>
      <c r="X9">
        <v>0</v>
      </c>
      <c r="Y9">
        <v>0</v>
      </c>
      <c r="Z9">
        <v>0</v>
      </c>
      <c r="AA9">
        <v>0</v>
      </c>
      <c r="AB9" s="19">
        <f t="shared" si="7"/>
        <v>9</v>
      </c>
      <c r="AC9">
        <f>卷值!D7</f>
        <v>2</v>
      </c>
      <c r="AD9">
        <f t="shared" si="8"/>
        <v>70</v>
      </c>
      <c r="AF9" s="8">
        <v>3</v>
      </c>
    </row>
    <row r="10" spans="1:32">
      <c r="A10" s="8">
        <v>5007</v>
      </c>
      <c r="B10">
        <v>541</v>
      </c>
      <c r="C10" t="str">
        <f>卷表!A8</f>
        <v>722</v>
      </c>
      <c r="D10" t="str">
        <f>材炼!$D$4</f>
        <v>[[3334,1]]</v>
      </c>
      <c r="E10" t="str">
        <f t="shared" si="2"/>
        <v>[[3134,3],[3634,3],[3833,3],[1015,1],[622,2]]</v>
      </c>
      <c r="F10" t="str">
        <f>C9</f>
        <v>622</v>
      </c>
      <c r="G10">
        <v>2</v>
      </c>
      <c r="H10">
        <f>材炼!$F$4</f>
        <v>86400</v>
      </c>
      <c r="I10">
        <v>1</v>
      </c>
      <c r="J10">
        <f>材炼!$H$4</f>
        <v>5</v>
      </c>
      <c r="K10">
        <f>卷值!G8</f>
        <v>600</v>
      </c>
      <c r="L10">
        <f>卷值!F8</f>
        <v>70</v>
      </c>
      <c r="M10" t="str">
        <f>卷表!E88</f>
        <v>一字斩II</v>
      </c>
      <c r="N10" s="19">
        <f t="shared" si="3"/>
        <v>26</v>
      </c>
      <c r="O10">
        <f t="shared" si="4"/>
        <v>3</v>
      </c>
      <c r="P10">
        <v>0</v>
      </c>
      <c r="Q10">
        <v>0</v>
      </c>
      <c r="R10">
        <f t="shared" si="5"/>
        <v>3</v>
      </c>
      <c r="S10">
        <f t="shared" si="6"/>
        <v>3</v>
      </c>
      <c r="T10">
        <v>0</v>
      </c>
      <c r="U10">
        <v>0</v>
      </c>
      <c r="V10">
        <v>1</v>
      </c>
      <c r="W10">
        <v>0</v>
      </c>
      <c r="X10">
        <v>0</v>
      </c>
      <c r="Y10">
        <v>0</v>
      </c>
      <c r="Z10">
        <v>0</v>
      </c>
      <c r="AA10">
        <v>0</v>
      </c>
      <c r="AB10" s="19">
        <f t="shared" si="7"/>
        <v>10</v>
      </c>
      <c r="AC10">
        <f>卷值!D8</f>
        <v>3</v>
      </c>
      <c r="AD10">
        <f t="shared" si="8"/>
        <v>260</v>
      </c>
      <c r="AF10" s="8">
        <v>3</v>
      </c>
    </row>
    <row r="11" spans="1:32">
      <c r="A11" s="8">
        <v>5008</v>
      </c>
      <c r="B11">
        <v>541</v>
      </c>
      <c r="C11" t="str">
        <f>卷表!A9</f>
        <v>822</v>
      </c>
      <c r="D11" t="str">
        <f>材炼!$D$4</f>
        <v>[[3334,1]]</v>
      </c>
      <c r="E11" t="str">
        <f t="shared" si="2"/>
        <v>[[3134,3],[3434,3],[4033,3],[1015,1],[722,2]]</v>
      </c>
      <c r="F11" t="str">
        <f t="shared" ref="F11:F13" si="15">C10</f>
        <v>722</v>
      </c>
      <c r="G11">
        <v>2</v>
      </c>
      <c r="H11">
        <f>材炼!$F$4</f>
        <v>86400</v>
      </c>
      <c r="I11">
        <v>1</v>
      </c>
      <c r="J11">
        <f>材炼!$H$4</f>
        <v>5</v>
      </c>
      <c r="K11">
        <f>卷值!G9</f>
        <v>900</v>
      </c>
      <c r="L11">
        <f>卷值!F9</f>
        <v>65</v>
      </c>
      <c r="M11" t="str">
        <f>卷表!E89</f>
        <v>一字斩III</v>
      </c>
      <c r="N11" s="19">
        <f t="shared" si="3"/>
        <v>55</v>
      </c>
      <c r="O11">
        <f t="shared" si="4"/>
        <v>3</v>
      </c>
      <c r="P11">
        <v>0</v>
      </c>
      <c r="Q11">
        <v>0</v>
      </c>
      <c r="R11">
        <v>0</v>
      </c>
      <c r="S11">
        <v>0</v>
      </c>
      <c r="T11">
        <f t="shared" si="10"/>
        <v>3</v>
      </c>
      <c r="U11">
        <f t="shared" si="11"/>
        <v>3</v>
      </c>
      <c r="V11">
        <v>1</v>
      </c>
      <c r="W11">
        <v>0</v>
      </c>
      <c r="X11">
        <v>0</v>
      </c>
      <c r="Y11">
        <v>0</v>
      </c>
      <c r="Z11">
        <v>0</v>
      </c>
      <c r="AA11">
        <v>0</v>
      </c>
      <c r="AB11" s="19">
        <f t="shared" si="7"/>
        <v>10</v>
      </c>
      <c r="AC11">
        <f>卷值!D9</f>
        <v>4</v>
      </c>
      <c r="AD11">
        <f t="shared" si="8"/>
        <v>550</v>
      </c>
      <c r="AF11" s="8">
        <v>3</v>
      </c>
    </row>
    <row r="12" spans="1:32">
      <c r="A12" s="8">
        <v>5009</v>
      </c>
      <c r="B12">
        <v>541</v>
      </c>
      <c r="C12" t="str">
        <f>卷表!A10</f>
        <v>922</v>
      </c>
      <c r="D12" t="str">
        <f>材炼!$D$4</f>
        <v>[[3334,1]]</v>
      </c>
      <c r="E12" t="str">
        <f t="shared" si="2"/>
        <v>[[3134,3],[3434,3],[4033,3],[1015,1],[822,2]]</v>
      </c>
      <c r="F12" t="str">
        <f t="shared" si="15"/>
        <v>822</v>
      </c>
      <c r="G12">
        <v>2</v>
      </c>
      <c r="H12">
        <f>材炼!$F$4</f>
        <v>86400</v>
      </c>
      <c r="I12">
        <v>1</v>
      </c>
      <c r="J12">
        <f>材炼!$H$4</f>
        <v>5</v>
      </c>
      <c r="K12">
        <f>卷值!G10</f>
        <v>1800</v>
      </c>
      <c r="L12">
        <f>卷值!F10</f>
        <v>60</v>
      </c>
      <c r="M12" t="str">
        <f>卷表!E90</f>
        <v>一字斩IV</v>
      </c>
      <c r="N12" s="19">
        <f t="shared" si="3"/>
        <v>150</v>
      </c>
      <c r="O12">
        <f t="shared" si="4"/>
        <v>3</v>
      </c>
      <c r="P12">
        <v>0</v>
      </c>
      <c r="Q12">
        <v>0</v>
      </c>
      <c r="R12">
        <v>0</v>
      </c>
      <c r="S12">
        <v>0</v>
      </c>
      <c r="T12">
        <f t="shared" si="10"/>
        <v>3</v>
      </c>
      <c r="U12">
        <f t="shared" si="11"/>
        <v>3</v>
      </c>
      <c r="V12">
        <v>1</v>
      </c>
      <c r="W12">
        <v>0</v>
      </c>
      <c r="X12">
        <v>0</v>
      </c>
      <c r="Y12">
        <v>0</v>
      </c>
      <c r="Z12">
        <v>0</v>
      </c>
      <c r="AA12">
        <v>0</v>
      </c>
      <c r="AB12" s="19">
        <f t="shared" si="7"/>
        <v>10</v>
      </c>
      <c r="AC12">
        <f>卷值!D10</f>
        <v>5</v>
      </c>
      <c r="AD12">
        <f t="shared" si="8"/>
        <v>1500</v>
      </c>
      <c r="AF12" s="8">
        <v>3</v>
      </c>
    </row>
    <row r="13" spans="1:32">
      <c r="A13" s="8">
        <v>5010</v>
      </c>
      <c r="B13">
        <v>541</v>
      </c>
      <c r="C13" t="str">
        <f>卷表!A11</f>
        <v>1022</v>
      </c>
      <c r="D13" t="str">
        <f>材炼!$D$4</f>
        <v>[[3334,1]]</v>
      </c>
      <c r="E13" t="str">
        <f t="shared" si="2"/>
        <v>[[3134,3],[3434,3],[4033,3],[1015,1],[922,2]]</v>
      </c>
      <c r="F13" t="str">
        <f t="shared" si="15"/>
        <v>922</v>
      </c>
      <c r="G13">
        <v>2</v>
      </c>
      <c r="H13">
        <f>材炼!$F$4</f>
        <v>86400</v>
      </c>
      <c r="I13">
        <v>1</v>
      </c>
      <c r="J13">
        <f>材炼!$H$4</f>
        <v>5</v>
      </c>
      <c r="K13">
        <f>卷值!G11</f>
        <v>2700</v>
      </c>
      <c r="L13">
        <f>卷值!F11</f>
        <v>55</v>
      </c>
      <c r="M13" t="str">
        <f>卷表!E91</f>
        <v>一字斩V</v>
      </c>
      <c r="N13" s="19">
        <f t="shared" si="3"/>
        <v>295</v>
      </c>
      <c r="O13">
        <f t="shared" si="4"/>
        <v>3</v>
      </c>
      <c r="P13">
        <v>0</v>
      </c>
      <c r="Q13">
        <v>0</v>
      </c>
      <c r="R13">
        <v>0</v>
      </c>
      <c r="S13">
        <v>0</v>
      </c>
      <c r="T13">
        <f t="shared" si="10"/>
        <v>3</v>
      </c>
      <c r="U13">
        <f t="shared" si="11"/>
        <v>3</v>
      </c>
      <c r="V13">
        <v>1</v>
      </c>
      <c r="W13">
        <v>0</v>
      </c>
      <c r="X13">
        <v>0</v>
      </c>
      <c r="Y13">
        <v>0</v>
      </c>
      <c r="Z13">
        <v>0</v>
      </c>
      <c r="AA13">
        <v>0</v>
      </c>
      <c r="AB13" s="19">
        <f t="shared" si="7"/>
        <v>10</v>
      </c>
      <c r="AC13">
        <f>卷值!D11</f>
        <v>6</v>
      </c>
      <c r="AD13">
        <f t="shared" si="8"/>
        <v>2950</v>
      </c>
      <c r="AF13" s="8">
        <v>3</v>
      </c>
    </row>
    <row r="14" spans="1:32">
      <c r="A14" s="8">
        <v>5011</v>
      </c>
      <c r="B14">
        <v>541</v>
      </c>
      <c r="C14" t="str">
        <f>卷表!A12</f>
        <v>1122</v>
      </c>
      <c r="D14" t="str">
        <f>材炼!$D$4</f>
        <v>[[3334,1]]</v>
      </c>
      <c r="E14" t="str">
        <f t="shared" si="2"/>
        <v>[[3134,3],[1534,3],[2033,3]]</v>
      </c>
      <c r="F14">
        <v>0</v>
      </c>
      <c r="G14">
        <v>0</v>
      </c>
      <c r="H14">
        <f>材炼!$F$4</f>
        <v>86400</v>
      </c>
      <c r="I14">
        <v>1</v>
      </c>
      <c r="J14">
        <f>材炼!$H$4</f>
        <v>5</v>
      </c>
      <c r="K14">
        <f>卷值!G12</f>
        <v>600</v>
      </c>
      <c r="L14">
        <f>卷值!F12</f>
        <v>70</v>
      </c>
      <c r="M14" t="str">
        <f>卷表!E92</f>
        <v>贯通斩I</v>
      </c>
      <c r="N14" s="19">
        <f t="shared" si="3"/>
        <v>23</v>
      </c>
      <c r="O14">
        <f t="shared" si="4"/>
        <v>3</v>
      </c>
      <c r="P14">
        <f t="shared" ref="P14:P64" si="16">$AE$2*AF14</f>
        <v>3</v>
      </c>
      <c r="Q14">
        <f t="shared" ref="Q14:Q64" si="17">$AE$2*AF14</f>
        <v>3</v>
      </c>
      <c r="R14">
        <v>0</v>
      </c>
      <c r="S14">
        <v>0</v>
      </c>
      <c r="T14">
        <v>0</v>
      </c>
      <c r="U14">
        <v>0</v>
      </c>
      <c r="V14">
        <v>0</v>
      </c>
      <c r="W14">
        <v>0</v>
      </c>
      <c r="X14">
        <v>0</v>
      </c>
      <c r="Y14">
        <v>0</v>
      </c>
      <c r="Z14">
        <v>0</v>
      </c>
      <c r="AA14">
        <v>0</v>
      </c>
      <c r="AB14" s="19">
        <f t="shared" si="7"/>
        <v>9</v>
      </c>
      <c r="AC14">
        <f>卷值!D12</f>
        <v>3</v>
      </c>
      <c r="AD14">
        <f t="shared" si="8"/>
        <v>230</v>
      </c>
      <c r="AF14" s="8">
        <v>3</v>
      </c>
    </row>
    <row r="15" spans="1:32">
      <c r="A15" s="8">
        <v>5012</v>
      </c>
      <c r="B15">
        <v>541</v>
      </c>
      <c r="C15" t="str">
        <f>卷表!A13</f>
        <v>1222</v>
      </c>
      <c r="D15" t="str">
        <f>材炼!$D$4</f>
        <v>[[3334,1]]</v>
      </c>
      <c r="E15" t="str">
        <f t="shared" si="2"/>
        <v>[[3134,3],[3634,3],[3833,3],[1015,1],[1122,2]]</v>
      </c>
      <c r="F15" t="str">
        <f>C14</f>
        <v>1122</v>
      </c>
      <c r="G15">
        <v>2</v>
      </c>
      <c r="H15">
        <f>材炼!$F$4</f>
        <v>86400</v>
      </c>
      <c r="I15">
        <v>1</v>
      </c>
      <c r="J15">
        <f>材炼!$H$4</f>
        <v>5</v>
      </c>
      <c r="K15">
        <f>卷值!G13</f>
        <v>900</v>
      </c>
      <c r="L15">
        <f>卷值!F13</f>
        <v>65</v>
      </c>
      <c r="M15" t="str">
        <f>卷表!E93</f>
        <v>贯通斩II</v>
      </c>
      <c r="N15" s="19">
        <f t="shared" si="3"/>
        <v>55</v>
      </c>
      <c r="O15">
        <f t="shared" si="4"/>
        <v>3</v>
      </c>
      <c r="P15">
        <v>0</v>
      </c>
      <c r="Q15">
        <v>0</v>
      </c>
      <c r="R15">
        <f t="shared" si="5"/>
        <v>3</v>
      </c>
      <c r="S15">
        <f t="shared" si="6"/>
        <v>3</v>
      </c>
      <c r="T15">
        <v>0</v>
      </c>
      <c r="U15">
        <v>0</v>
      </c>
      <c r="V15">
        <v>1</v>
      </c>
      <c r="W15">
        <v>0</v>
      </c>
      <c r="X15">
        <v>0</v>
      </c>
      <c r="Y15">
        <v>0</v>
      </c>
      <c r="Z15">
        <v>0</v>
      </c>
      <c r="AA15">
        <v>0</v>
      </c>
      <c r="AB15" s="19">
        <f t="shared" si="7"/>
        <v>10</v>
      </c>
      <c r="AC15">
        <f>卷值!D13</f>
        <v>4</v>
      </c>
      <c r="AD15">
        <f t="shared" si="8"/>
        <v>550</v>
      </c>
      <c r="AF15" s="8">
        <v>3</v>
      </c>
    </row>
    <row r="16" spans="1:32">
      <c r="A16" s="8">
        <v>5013</v>
      </c>
      <c r="B16">
        <v>541</v>
      </c>
      <c r="C16" t="str">
        <f>卷表!A14</f>
        <v>1322</v>
      </c>
      <c r="D16" t="str">
        <f>材炼!$D$4</f>
        <v>[[3334,1]]</v>
      </c>
      <c r="E16" t="str">
        <f t="shared" si="2"/>
        <v>[[3134,3],[3434,3],[4033,3],[1015,1],[1222,2]]</v>
      </c>
      <c r="F16" t="str">
        <f t="shared" ref="F16:F18" si="18">C15</f>
        <v>1222</v>
      </c>
      <c r="G16">
        <v>2</v>
      </c>
      <c r="H16">
        <f>材炼!$F$4</f>
        <v>86400</v>
      </c>
      <c r="I16">
        <v>1</v>
      </c>
      <c r="J16">
        <f>材炼!$H$4</f>
        <v>5</v>
      </c>
      <c r="K16">
        <f>卷值!G14</f>
        <v>1800</v>
      </c>
      <c r="L16">
        <f>卷值!F14</f>
        <v>60</v>
      </c>
      <c r="M16" t="str">
        <f>卷表!E94</f>
        <v>贯通斩III</v>
      </c>
      <c r="N16" s="19">
        <f t="shared" si="3"/>
        <v>150</v>
      </c>
      <c r="O16">
        <f t="shared" si="4"/>
        <v>3</v>
      </c>
      <c r="P16">
        <v>0</v>
      </c>
      <c r="Q16">
        <v>0</v>
      </c>
      <c r="R16">
        <v>0</v>
      </c>
      <c r="S16">
        <v>0</v>
      </c>
      <c r="T16">
        <f t="shared" si="10"/>
        <v>3</v>
      </c>
      <c r="U16">
        <f t="shared" si="11"/>
        <v>3</v>
      </c>
      <c r="V16">
        <v>1</v>
      </c>
      <c r="W16">
        <v>0</v>
      </c>
      <c r="X16">
        <v>0</v>
      </c>
      <c r="Y16">
        <v>0</v>
      </c>
      <c r="Z16">
        <v>0</v>
      </c>
      <c r="AA16">
        <v>0</v>
      </c>
      <c r="AB16" s="19">
        <f t="shared" si="7"/>
        <v>10</v>
      </c>
      <c r="AC16">
        <f>卷值!D14</f>
        <v>5</v>
      </c>
      <c r="AD16">
        <f t="shared" si="8"/>
        <v>1500</v>
      </c>
      <c r="AF16" s="8">
        <v>3</v>
      </c>
    </row>
    <row r="17" spans="1:32">
      <c r="A17" s="8">
        <v>5014</v>
      </c>
      <c r="B17">
        <v>541</v>
      </c>
      <c r="C17" t="str">
        <f>卷表!A15</f>
        <v>1422</v>
      </c>
      <c r="D17" t="str">
        <f>材炼!$D$4</f>
        <v>[[3334,1]]</v>
      </c>
      <c r="E17" t="str">
        <f t="shared" si="2"/>
        <v>[[3134,3],[3434,3],[4033,3],[1015,1],[1322,2]]</v>
      </c>
      <c r="F17" t="str">
        <f t="shared" si="18"/>
        <v>1322</v>
      </c>
      <c r="G17">
        <v>2</v>
      </c>
      <c r="H17">
        <f>材炼!$F$4</f>
        <v>86400</v>
      </c>
      <c r="I17">
        <v>1</v>
      </c>
      <c r="J17">
        <f>材炼!$H$4</f>
        <v>5</v>
      </c>
      <c r="K17">
        <f>卷值!G15</f>
        <v>2700</v>
      </c>
      <c r="L17">
        <f>卷值!F15</f>
        <v>55</v>
      </c>
      <c r="M17" t="str">
        <f>卷表!E95</f>
        <v>贯通斩IV</v>
      </c>
      <c r="N17" s="19">
        <f t="shared" si="3"/>
        <v>295</v>
      </c>
      <c r="O17">
        <f t="shared" si="4"/>
        <v>3</v>
      </c>
      <c r="P17">
        <v>0</v>
      </c>
      <c r="Q17">
        <v>0</v>
      </c>
      <c r="R17">
        <v>0</v>
      </c>
      <c r="S17">
        <v>0</v>
      </c>
      <c r="T17">
        <f t="shared" si="10"/>
        <v>3</v>
      </c>
      <c r="U17">
        <f t="shared" si="11"/>
        <v>3</v>
      </c>
      <c r="V17">
        <v>1</v>
      </c>
      <c r="W17">
        <v>0</v>
      </c>
      <c r="X17">
        <v>0</v>
      </c>
      <c r="Y17">
        <v>0</v>
      </c>
      <c r="Z17">
        <v>0</v>
      </c>
      <c r="AA17">
        <v>0</v>
      </c>
      <c r="AB17" s="19">
        <f t="shared" si="7"/>
        <v>10</v>
      </c>
      <c r="AC17">
        <f>卷值!D15</f>
        <v>6</v>
      </c>
      <c r="AD17">
        <f t="shared" si="8"/>
        <v>2950</v>
      </c>
      <c r="AF17" s="8">
        <v>3</v>
      </c>
    </row>
    <row r="18" spans="1:32">
      <c r="A18" s="8">
        <v>5015</v>
      </c>
      <c r="B18">
        <v>541</v>
      </c>
      <c r="C18" t="str">
        <f>卷表!A16</f>
        <v>1522</v>
      </c>
      <c r="D18" t="str">
        <f>材炼!$D$4</f>
        <v>[[3334,1]]</v>
      </c>
      <c r="E18" t="str">
        <f t="shared" si="2"/>
        <v>[[3134,3],[3434,3],[4033,3],[1015,1],[1422,2]]</v>
      </c>
      <c r="F18" t="str">
        <f t="shared" si="18"/>
        <v>1422</v>
      </c>
      <c r="G18">
        <v>2</v>
      </c>
      <c r="H18">
        <f>材炼!$F$4</f>
        <v>86400</v>
      </c>
      <c r="I18">
        <v>1</v>
      </c>
      <c r="J18">
        <f>材炼!$H$4</f>
        <v>5</v>
      </c>
      <c r="K18">
        <f>卷值!G16</f>
        <v>3600</v>
      </c>
      <c r="L18">
        <f>卷值!F16</f>
        <v>50</v>
      </c>
      <c r="M18" t="str">
        <f>卷表!E96</f>
        <v>贯通斩V</v>
      </c>
      <c r="N18" s="19">
        <f t="shared" si="3"/>
        <v>504</v>
      </c>
      <c r="O18">
        <f t="shared" si="4"/>
        <v>3</v>
      </c>
      <c r="P18">
        <v>0</v>
      </c>
      <c r="Q18">
        <v>0</v>
      </c>
      <c r="R18">
        <v>0</v>
      </c>
      <c r="S18">
        <v>0</v>
      </c>
      <c r="T18">
        <f t="shared" si="10"/>
        <v>3</v>
      </c>
      <c r="U18">
        <f t="shared" si="11"/>
        <v>3</v>
      </c>
      <c r="V18">
        <v>1</v>
      </c>
      <c r="W18">
        <v>0</v>
      </c>
      <c r="X18">
        <v>0</v>
      </c>
      <c r="Y18">
        <v>0</v>
      </c>
      <c r="Z18">
        <v>0</v>
      </c>
      <c r="AA18">
        <v>0</v>
      </c>
      <c r="AB18" s="19">
        <f t="shared" si="7"/>
        <v>10</v>
      </c>
      <c r="AC18">
        <f>卷值!D16</f>
        <v>7</v>
      </c>
      <c r="AD18">
        <f t="shared" si="8"/>
        <v>5040</v>
      </c>
      <c r="AF18" s="8">
        <v>3</v>
      </c>
    </row>
    <row r="19" spans="1:32">
      <c r="A19" s="8">
        <v>5016</v>
      </c>
      <c r="B19">
        <v>541</v>
      </c>
      <c r="C19" t="str">
        <f>卷表!A17</f>
        <v>1622</v>
      </c>
      <c r="D19" t="str">
        <f>材炼!$D$4</f>
        <v>[[3334,1]]</v>
      </c>
      <c r="E19" t="str">
        <f t="shared" si="2"/>
        <v>[[3134,3],[1534,3],[2033,3]]</v>
      </c>
      <c r="F19">
        <v>0</v>
      </c>
      <c r="G19">
        <v>0</v>
      </c>
      <c r="H19">
        <f>材炼!$F$4</f>
        <v>86400</v>
      </c>
      <c r="I19">
        <v>1</v>
      </c>
      <c r="J19">
        <f>材炼!$H$4</f>
        <v>5</v>
      </c>
      <c r="K19">
        <f>卷值!G17</f>
        <v>4500</v>
      </c>
      <c r="L19">
        <f>卷值!F17</f>
        <v>45</v>
      </c>
      <c r="M19" t="str">
        <f>卷表!E97</f>
        <v>十字斩I</v>
      </c>
      <c r="N19" s="19">
        <f t="shared" si="3"/>
        <v>720</v>
      </c>
      <c r="O19">
        <f t="shared" si="4"/>
        <v>3</v>
      </c>
      <c r="P19">
        <f t="shared" si="16"/>
        <v>3</v>
      </c>
      <c r="Q19">
        <f t="shared" si="17"/>
        <v>3</v>
      </c>
      <c r="R19">
        <v>0</v>
      </c>
      <c r="S19">
        <v>0</v>
      </c>
      <c r="T19">
        <v>0</v>
      </c>
      <c r="U19">
        <v>0</v>
      </c>
      <c r="V19">
        <v>0</v>
      </c>
      <c r="W19">
        <v>0</v>
      </c>
      <c r="X19">
        <v>0</v>
      </c>
      <c r="Y19">
        <v>0</v>
      </c>
      <c r="Z19">
        <v>0</v>
      </c>
      <c r="AA19">
        <v>0</v>
      </c>
      <c r="AB19" s="19">
        <f t="shared" si="7"/>
        <v>9</v>
      </c>
      <c r="AC19">
        <f>卷值!D17</f>
        <v>8</v>
      </c>
      <c r="AD19">
        <f t="shared" si="8"/>
        <v>7200</v>
      </c>
      <c r="AF19" s="8">
        <v>3</v>
      </c>
    </row>
    <row r="20" spans="1:32">
      <c r="A20" s="8">
        <v>5017</v>
      </c>
      <c r="B20">
        <v>541</v>
      </c>
      <c r="C20" t="str">
        <f>卷表!A18</f>
        <v>1722</v>
      </c>
      <c r="D20" t="str">
        <f>材炼!$D$4</f>
        <v>[[3334,1]]</v>
      </c>
      <c r="E20" t="str">
        <f t="shared" si="2"/>
        <v>[[3134,3],[3634,3],[3833,3],[1015,1],[1622,2]]</v>
      </c>
      <c r="F20" t="str">
        <f>C19</f>
        <v>1622</v>
      </c>
      <c r="G20">
        <v>2</v>
      </c>
      <c r="H20">
        <f>材炼!$F$4</f>
        <v>86400</v>
      </c>
      <c r="I20">
        <v>1</v>
      </c>
      <c r="J20">
        <f>材炼!$H$4</f>
        <v>5</v>
      </c>
      <c r="K20">
        <f>卷值!G18</f>
        <v>5400</v>
      </c>
      <c r="L20">
        <f>卷值!F18</f>
        <v>40</v>
      </c>
      <c r="M20" t="str">
        <f>卷表!E98</f>
        <v>十字斩II</v>
      </c>
      <c r="N20" s="19">
        <f t="shared" si="3"/>
        <v>1215</v>
      </c>
      <c r="O20">
        <f t="shared" si="4"/>
        <v>3</v>
      </c>
      <c r="P20">
        <v>0</v>
      </c>
      <c r="Q20">
        <v>0</v>
      </c>
      <c r="R20">
        <f t="shared" si="5"/>
        <v>3</v>
      </c>
      <c r="S20">
        <f t="shared" si="6"/>
        <v>3</v>
      </c>
      <c r="T20">
        <v>0</v>
      </c>
      <c r="U20">
        <v>0</v>
      </c>
      <c r="V20">
        <v>1</v>
      </c>
      <c r="W20">
        <v>0</v>
      </c>
      <c r="X20">
        <v>0</v>
      </c>
      <c r="Y20">
        <v>0</v>
      </c>
      <c r="Z20">
        <v>0</v>
      </c>
      <c r="AA20">
        <v>0</v>
      </c>
      <c r="AB20" s="19">
        <f t="shared" si="7"/>
        <v>10</v>
      </c>
      <c r="AC20">
        <f>卷值!D18</f>
        <v>9</v>
      </c>
      <c r="AD20">
        <f t="shared" si="8"/>
        <v>12150</v>
      </c>
      <c r="AF20" s="8">
        <v>3</v>
      </c>
    </row>
    <row r="21" spans="1:32">
      <c r="A21" s="8">
        <v>5018</v>
      </c>
      <c r="B21">
        <v>541</v>
      </c>
      <c r="C21" t="str">
        <f>卷表!A19</f>
        <v>1822</v>
      </c>
      <c r="D21" t="str">
        <f>材炼!$D$4</f>
        <v>[[3334,1]]</v>
      </c>
      <c r="E21" t="str">
        <f t="shared" si="2"/>
        <v>[[3134,3],[3434,3],[4033,3],[1015,1],[1722,2]]</v>
      </c>
      <c r="F21" t="str">
        <f t="shared" ref="F21:F23" si="19">C20</f>
        <v>1722</v>
      </c>
      <c r="G21">
        <v>2</v>
      </c>
      <c r="H21">
        <f>材炼!$F$4</f>
        <v>86400</v>
      </c>
      <c r="I21">
        <v>1</v>
      </c>
      <c r="J21">
        <f>材炼!$H$4</f>
        <v>5</v>
      </c>
      <c r="K21">
        <f>卷值!G19</f>
        <v>6300</v>
      </c>
      <c r="L21">
        <f>卷值!F19</f>
        <v>35</v>
      </c>
      <c r="M21" t="str">
        <f>卷表!E99</f>
        <v>十字斩III</v>
      </c>
      <c r="N21" s="19">
        <f t="shared" si="3"/>
        <v>1800</v>
      </c>
      <c r="O21">
        <f t="shared" si="4"/>
        <v>3</v>
      </c>
      <c r="P21">
        <v>0</v>
      </c>
      <c r="Q21">
        <v>0</v>
      </c>
      <c r="R21">
        <v>0</v>
      </c>
      <c r="S21">
        <v>0</v>
      </c>
      <c r="T21">
        <f t="shared" si="10"/>
        <v>3</v>
      </c>
      <c r="U21">
        <f t="shared" si="11"/>
        <v>3</v>
      </c>
      <c r="V21">
        <v>1</v>
      </c>
      <c r="W21">
        <v>0</v>
      </c>
      <c r="X21">
        <v>0</v>
      </c>
      <c r="Y21">
        <v>0</v>
      </c>
      <c r="Z21">
        <v>0</v>
      </c>
      <c r="AA21">
        <v>0</v>
      </c>
      <c r="AB21" s="19">
        <f t="shared" si="7"/>
        <v>10</v>
      </c>
      <c r="AC21">
        <f>卷值!D19</f>
        <v>10</v>
      </c>
      <c r="AD21">
        <f t="shared" si="8"/>
        <v>18000</v>
      </c>
      <c r="AF21" s="8">
        <v>3</v>
      </c>
    </row>
    <row r="22" spans="1:32">
      <c r="A22" s="8">
        <v>5019</v>
      </c>
      <c r="B22">
        <v>541</v>
      </c>
      <c r="C22" t="str">
        <f>卷表!A20</f>
        <v>1922</v>
      </c>
      <c r="D22" t="str">
        <f>材炼!$D$4</f>
        <v>[[3334,1]]</v>
      </c>
      <c r="E22" t="str">
        <f t="shared" si="2"/>
        <v>[[3134,3],[3434,3],[4033,3],[1015,1],[1822,2]]</v>
      </c>
      <c r="F22" t="str">
        <f t="shared" si="19"/>
        <v>1822</v>
      </c>
      <c r="G22">
        <v>2</v>
      </c>
      <c r="H22">
        <f>材炼!$F$4</f>
        <v>86400</v>
      </c>
      <c r="I22">
        <v>1</v>
      </c>
      <c r="J22">
        <f>材炼!$H$4</f>
        <v>5</v>
      </c>
      <c r="K22">
        <f>卷值!G20</f>
        <v>7200</v>
      </c>
      <c r="L22">
        <f>卷值!F20</f>
        <v>30</v>
      </c>
      <c r="M22" t="str">
        <f>卷表!E100</f>
        <v>十字斩IV</v>
      </c>
      <c r="N22" s="19">
        <f t="shared" si="3"/>
        <v>2640</v>
      </c>
      <c r="O22">
        <f t="shared" si="4"/>
        <v>3</v>
      </c>
      <c r="P22">
        <v>0</v>
      </c>
      <c r="Q22">
        <v>0</v>
      </c>
      <c r="R22">
        <v>0</v>
      </c>
      <c r="S22">
        <v>0</v>
      </c>
      <c r="T22">
        <f t="shared" si="10"/>
        <v>3</v>
      </c>
      <c r="U22">
        <f t="shared" si="11"/>
        <v>3</v>
      </c>
      <c r="V22">
        <v>1</v>
      </c>
      <c r="W22">
        <v>0</v>
      </c>
      <c r="X22">
        <v>0</v>
      </c>
      <c r="Y22">
        <v>0</v>
      </c>
      <c r="Z22">
        <v>0</v>
      </c>
      <c r="AA22">
        <v>0</v>
      </c>
      <c r="AB22" s="19">
        <f t="shared" si="7"/>
        <v>10</v>
      </c>
      <c r="AC22">
        <f>卷值!D20</f>
        <v>11</v>
      </c>
      <c r="AD22">
        <f t="shared" si="8"/>
        <v>26400</v>
      </c>
      <c r="AF22" s="8">
        <v>3</v>
      </c>
    </row>
    <row r="23" spans="1:32">
      <c r="A23" s="8">
        <v>5020</v>
      </c>
      <c r="B23">
        <v>541</v>
      </c>
      <c r="C23" t="str">
        <f>卷表!A21</f>
        <v>2022</v>
      </c>
      <c r="D23" t="str">
        <f>材炼!$D$4</f>
        <v>[[3334,1]]</v>
      </c>
      <c r="E23" t="str">
        <f t="shared" si="2"/>
        <v>[[3134,3],[3434,3],[4033,3],[1015,1],[1922,2]]</v>
      </c>
      <c r="F23" t="str">
        <f t="shared" si="19"/>
        <v>1922</v>
      </c>
      <c r="G23">
        <v>2</v>
      </c>
      <c r="H23">
        <f>材炼!$F$4</f>
        <v>86400</v>
      </c>
      <c r="I23">
        <v>1</v>
      </c>
      <c r="J23">
        <f>材炼!$H$4</f>
        <v>5</v>
      </c>
      <c r="K23">
        <f>卷值!G21</f>
        <v>8100</v>
      </c>
      <c r="L23">
        <f>卷值!F21</f>
        <v>25</v>
      </c>
      <c r="M23" t="str">
        <f>卷表!E101</f>
        <v>十字斩V</v>
      </c>
      <c r="N23" s="19">
        <f t="shared" si="3"/>
        <v>3888</v>
      </c>
      <c r="O23">
        <f t="shared" si="4"/>
        <v>3</v>
      </c>
      <c r="P23">
        <v>0</v>
      </c>
      <c r="Q23">
        <v>0</v>
      </c>
      <c r="R23">
        <v>0</v>
      </c>
      <c r="S23">
        <v>0</v>
      </c>
      <c r="T23">
        <f t="shared" si="10"/>
        <v>3</v>
      </c>
      <c r="U23">
        <f t="shared" si="11"/>
        <v>3</v>
      </c>
      <c r="V23">
        <v>1</v>
      </c>
      <c r="W23">
        <v>0</v>
      </c>
      <c r="X23">
        <v>0</v>
      </c>
      <c r="Y23">
        <v>0</v>
      </c>
      <c r="Z23">
        <v>0</v>
      </c>
      <c r="AA23">
        <v>0</v>
      </c>
      <c r="AB23" s="19">
        <f t="shared" si="7"/>
        <v>10</v>
      </c>
      <c r="AC23">
        <f>卷值!D21</f>
        <v>12</v>
      </c>
      <c r="AD23">
        <f t="shared" si="8"/>
        <v>38880</v>
      </c>
      <c r="AF23" s="8">
        <v>3</v>
      </c>
    </row>
    <row r="24" spans="1:32">
      <c r="A24" s="8">
        <v>5021</v>
      </c>
      <c r="B24">
        <v>541</v>
      </c>
      <c r="C24" t="str">
        <f>卷表!A22</f>
        <v>2122</v>
      </c>
      <c r="D24" t="str">
        <f>材炼!$D$4</f>
        <v>[[3334,1]]</v>
      </c>
      <c r="E24" t="str">
        <f t="shared" si="2"/>
        <v>[[3134,3],[1534,3],[2033,3]]</v>
      </c>
      <c r="F24">
        <v>0</v>
      </c>
      <c r="G24">
        <v>0</v>
      </c>
      <c r="H24">
        <f>材炼!$F$4</f>
        <v>86400</v>
      </c>
      <c r="I24">
        <v>1</v>
      </c>
      <c r="J24">
        <f>材炼!$H$4</f>
        <v>5</v>
      </c>
      <c r="K24">
        <f>卷值!G22</f>
        <v>5400</v>
      </c>
      <c r="L24">
        <f>卷值!F22</f>
        <v>40</v>
      </c>
      <c r="M24" t="str">
        <f>卷表!E102</f>
        <v>怒气I</v>
      </c>
      <c r="N24" s="19">
        <f t="shared" si="3"/>
        <v>1094</v>
      </c>
      <c r="O24">
        <f t="shared" si="4"/>
        <v>3</v>
      </c>
      <c r="P24">
        <f t="shared" si="16"/>
        <v>3</v>
      </c>
      <c r="Q24">
        <f t="shared" si="17"/>
        <v>3</v>
      </c>
      <c r="R24">
        <v>0</v>
      </c>
      <c r="S24">
        <v>0</v>
      </c>
      <c r="T24">
        <v>0</v>
      </c>
      <c r="U24">
        <v>0</v>
      </c>
      <c r="V24">
        <v>0</v>
      </c>
      <c r="W24">
        <v>0</v>
      </c>
      <c r="X24">
        <v>0</v>
      </c>
      <c r="Y24">
        <v>0</v>
      </c>
      <c r="Z24">
        <v>0</v>
      </c>
      <c r="AA24">
        <v>0</v>
      </c>
      <c r="AB24" s="19">
        <f t="shared" si="7"/>
        <v>9</v>
      </c>
      <c r="AC24">
        <f>卷值!D22</f>
        <v>9</v>
      </c>
      <c r="AD24">
        <f t="shared" si="8"/>
        <v>10940</v>
      </c>
      <c r="AF24" s="8">
        <v>3</v>
      </c>
    </row>
    <row r="25" spans="1:32">
      <c r="A25" s="8">
        <v>5022</v>
      </c>
      <c r="B25">
        <v>541</v>
      </c>
      <c r="C25" t="str">
        <f>卷表!A23</f>
        <v>2222</v>
      </c>
      <c r="D25" t="str">
        <f>材炼!$D$4</f>
        <v>[[3334,1]]</v>
      </c>
      <c r="E25" t="str">
        <f t="shared" si="2"/>
        <v>[[3134,3],[3634,3],[3833,3],[1015,1],[2122,2]]</v>
      </c>
      <c r="F25" t="str">
        <f>C24</f>
        <v>2122</v>
      </c>
      <c r="G25">
        <v>2</v>
      </c>
      <c r="H25">
        <f>材炼!$F$4</f>
        <v>86400</v>
      </c>
      <c r="I25">
        <v>1</v>
      </c>
      <c r="J25">
        <f>材炼!$H$4</f>
        <v>5</v>
      </c>
      <c r="K25">
        <f>卷值!G23</f>
        <v>6300</v>
      </c>
      <c r="L25">
        <f>卷值!F23</f>
        <v>35</v>
      </c>
      <c r="M25" t="str">
        <f>卷表!E103</f>
        <v>怒气II</v>
      </c>
      <c r="N25" s="19">
        <f t="shared" si="3"/>
        <v>1800</v>
      </c>
      <c r="O25">
        <f t="shared" si="4"/>
        <v>3</v>
      </c>
      <c r="P25">
        <v>0</v>
      </c>
      <c r="Q25">
        <v>0</v>
      </c>
      <c r="R25">
        <f t="shared" si="5"/>
        <v>3</v>
      </c>
      <c r="S25">
        <f t="shared" si="6"/>
        <v>3</v>
      </c>
      <c r="T25">
        <v>0</v>
      </c>
      <c r="U25">
        <v>0</v>
      </c>
      <c r="V25">
        <v>1</v>
      </c>
      <c r="W25">
        <v>0</v>
      </c>
      <c r="X25">
        <v>0</v>
      </c>
      <c r="Y25">
        <v>0</v>
      </c>
      <c r="Z25">
        <v>0</v>
      </c>
      <c r="AA25">
        <v>0</v>
      </c>
      <c r="AB25" s="19">
        <f t="shared" si="7"/>
        <v>10</v>
      </c>
      <c r="AC25">
        <f>卷值!D23</f>
        <v>10</v>
      </c>
      <c r="AD25">
        <f t="shared" si="8"/>
        <v>18000</v>
      </c>
      <c r="AF25" s="8">
        <v>3</v>
      </c>
    </row>
    <row r="26" spans="1:32">
      <c r="A26" s="8">
        <v>5023</v>
      </c>
      <c r="B26">
        <v>541</v>
      </c>
      <c r="C26" t="str">
        <f>卷表!A24</f>
        <v>2322</v>
      </c>
      <c r="D26" t="str">
        <f>材炼!$D$4</f>
        <v>[[3334,1]]</v>
      </c>
      <c r="E26" t="str">
        <f t="shared" si="2"/>
        <v>[[3134,3],[3434,3],[4033,3],[1015,1],[2222,2]]</v>
      </c>
      <c r="F26" t="str">
        <f t="shared" ref="F26:F28" si="20">C25</f>
        <v>2222</v>
      </c>
      <c r="G26">
        <v>2</v>
      </c>
      <c r="H26">
        <f>材炼!$F$4</f>
        <v>86400</v>
      </c>
      <c r="I26">
        <v>1</v>
      </c>
      <c r="J26">
        <f>材炼!$H$4</f>
        <v>5</v>
      </c>
      <c r="K26">
        <f>卷值!G24</f>
        <v>7200</v>
      </c>
      <c r="L26">
        <f>卷值!F24</f>
        <v>30</v>
      </c>
      <c r="M26" t="str">
        <f>卷表!E104</f>
        <v>怒气III</v>
      </c>
      <c r="N26" s="19">
        <f t="shared" si="3"/>
        <v>2640</v>
      </c>
      <c r="O26">
        <f t="shared" si="4"/>
        <v>3</v>
      </c>
      <c r="P26">
        <v>0</v>
      </c>
      <c r="Q26">
        <v>0</v>
      </c>
      <c r="R26">
        <v>0</v>
      </c>
      <c r="S26">
        <v>0</v>
      </c>
      <c r="T26">
        <f t="shared" si="10"/>
        <v>3</v>
      </c>
      <c r="U26">
        <f t="shared" si="11"/>
        <v>3</v>
      </c>
      <c r="V26">
        <v>1</v>
      </c>
      <c r="W26">
        <v>0</v>
      </c>
      <c r="X26">
        <v>0</v>
      </c>
      <c r="Y26">
        <v>0</v>
      </c>
      <c r="Z26">
        <v>0</v>
      </c>
      <c r="AA26">
        <v>0</v>
      </c>
      <c r="AB26" s="19">
        <f t="shared" si="7"/>
        <v>10</v>
      </c>
      <c r="AC26">
        <f>卷值!D24</f>
        <v>11</v>
      </c>
      <c r="AD26">
        <f t="shared" si="8"/>
        <v>26400</v>
      </c>
      <c r="AF26" s="8">
        <v>3</v>
      </c>
    </row>
    <row r="27" spans="1:32">
      <c r="A27" s="8">
        <v>5024</v>
      </c>
      <c r="B27">
        <v>541</v>
      </c>
      <c r="C27" t="str">
        <f>卷表!A25</f>
        <v>2422</v>
      </c>
      <c r="D27" t="str">
        <f>材炼!$D$4</f>
        <v>[[3334,1]]</v>
      </c>
      <c r="E27" t="str">
        <f t="shared" si="2"/>
        <v>[[3134,3],[3434,3],[4033,3],[1015,1],[2322,2]]</v>
      </c>
      <c r="F27" t="str">
        <f t="shared" si="20"/>
        <v>2322</v>
      </c>
      <c r="G27">
        <v>2</v>
      </c>
      <c r="H27">
        <f>材炼!$F$4</f>
        <v>86400</v>
      </c>
      <c r="I27">
        <v>1</v>
      </c>
      <c r="J27">
        <f>材炼!$H$4</f>
        <v>5</v>
      </c>
      <c r="K27">
        <f>卷值!G25</f>
        <v>8100</v>
      </c>
      <c r="L27">
        <f>卷值!F25</f>
        <v>25</v>
      </c>
      <c r="M27" t="str">
        <f>卷表!E105</f>
        <v>怒气IV</v>
      </c>
      <c r="N27" s="19">
        <f t="shared" si="3"/>
        <v>3888</v>
      </c>
      <c r="O27">
        <f t="shared" si="4"/>
        <v>3</v>
      </c>
      <c r="P27">
        <v>0</v>
      </c>
      <c r="Q27">
        <v>0</v>
      </c>
      <c r="R27">
        <v>0</v>
      </c>
      <c r="S27">
        <v>0</v>
      </c>
      <c r="T27">
        <f t="shared" si="10"/>
        <v>3</v>
      </c>
      <c r="U27">
        <f t="shared" si="11"/>
        <v>3</v>
      </c>
      <c r="V27">
        <v>1</v>
      </c>
      <c r="W27">
        <v>0</v>
      </c>
      <c r="X27">
        <v>0</v>
      </c>
      <c r="Y27">
        <v>0</v>
      </c>
      <c r="Z27">
        <v>0</v>
      </c>
      <c r="AA27">
        <v>0</v>
      </c>
      <c r="AB27" s="19">
        <f t="shared" si="7"/>
        <v>10</v>
      </c>
      <c r="AC27">
        <f>卷值!D25</f>
        <v>12</v>
      </c>
      <c r="AD27">
        <f t="shared" si="8"/>
        <v>38880</v>
      </c>
      <c r="AF27" s="8">
        <v>3</v>
      </c>
    </row>
    <row r="28" spans="1:32">
      <c r="A28" s="8">
        <v>5025</v>
      </c>
      <c r="B28">
        <v>541</v>
      </c>
      <c r="C28" t="str">
        <f>卷表!A26</f>
        <v>2522</v>
      </c>
      <c r="D28" t="str">
        <f>材炼!$D$4</f>
        <v>[[3334,1]]</v>
      </c>
      <c r="E28" t="str">
        <f t="shared" si="2"/>
        <v>[[3134,3],[3434,3],[4033,3],[1015,1],[2422,2]]</v>
      </c>
      <c r="F28" t="str">
        <f t="shared" si="20"/>
        <v>2422</v>
      </c>
      <c r="G28">
        <v>2</v>
      </c>
      <c r="H28">
        <f>材炼!$F$4</f>
        <v>86400</v>
      </c>
      <c r="I28">
        <v>1</v>
      </c>
      <c r="J28">
        <f>材炼!$H$4</f>
        <v>5</v>
      </c>
      <c r="K28">
        <f>卷值!G26</f>
        <v>9000</v>
      </c>
      <c r="L28">
        <f>卷值!F26</f>
        <v>20</v>
      </c>
      <c r="M28" t="str">
        <f>卷表!E106</f>
        <v>怒气V</v>
      </c>
      <c r="N28" s="19">
        <f t="shared" si="3"/>
        <v>5850</v>
      </c>
      <c r="O28">
        <f t="shared" si="4"/>
        <v>3</v>
      </c>
      <c r="P28">
        <v>0</v>
      </c>
      <c r="Q28">
        <v>0</v>
      </c>
      <c r="R28">
        <v>0</v>
      </c>
      <c r="S28">
        <v>0</v>
      </c>
      <c r="T28">
        <f t="shared" si="10"/>
        <v>3</v>
      </c>
      <c r="U28">
        <f t="shared" si="11"/>
        <v>3</v>
      </c>
      <c r="V28">
        <v>1</v>
      </c>
      <c r="W28">
        <v>0</v>
      </c>
      <c r="X28">
        <v>0</v>
      </c>
      <c r="Y28">
        <v>0</v>
      </c>
      <c r="Z28">
        <v>0</v>
      </c>
      <c r="AA28">
        <v>0</v>
      </c>
      <c r="AB28" s="19">
        <f t="shared" si="7"/>
        <v>10</v>
      </c>
      <c r="AC28">
        <f>卷值!D26</f>
        <v>13</v>
      </c>
      <c r="AD28">
        <f t="shared" si="8"/>
        <v>58500</v>
      </c>
      <c r="AF28" s="8">
        <v>3</v>
      </c>
    </row>
    <row r="29" spans="1:32">
      <c r="A29" s="8">
        <v>5026</v>
      </c>
      <c r="B29">
        <v>541</v>
      </c>
      <c r="C29" t="str">
        <f>卷表!A27</f>
        <v>2622</v>
      </c>
      <c r="D29" t="str">
        <f>材炼!$D$4</f>
        <v>[[3334,1]]</v>
      </c>
      <c r="E29" t="str">
        <f t="shared" si="2"/>
        <v>[[3134,3],[1534,3],[2033,3]]</v>
      </c>
      <c r="F29">
        <v>0</v>
      </c>
      <c r="G29">
        <v>0</v>
      </c>
      <c r="H29">
        <f>材炼!$F$4</f>
        <v>86400</v>
      </c>
      <c r="I29">
        <v>1</v>
      </c>
      <c r="J29">
        <f>材炼!$H$4</f>
        <v>5</v>
      </c>
      <c r="K29">
        <f>卷值!G27</f>
        <v>30</v>
      </c>
      <c r="L29">
        <f>卷值!F27</f>
        <v>80</v>
      </c>
      <c r="M29" t="str">
        <f>卷表!E107</f>
        <v>毒箭I</v>
      </c>
      <c r="N29" s="19">
        <f t="shared" si="3"/>
        <v>3</v>
      </c>
      <c r="O29">
        <f t="shared" si="4"/>
        <v>3</v>
      </c>
      <c r="P29">
        <f t="shared" si="16"/>
        <v>3</v>
      </c>
      <c r="Q29">
        <f t="shared" si="17"/>
        <v>3</v>
      </c>
      <c r="R29">
        <v>0</v>
      </c>
      <c r="S29">
        <v>0</v>
      </c>
      <c r="T29">
        <v>0</v>
      </c>
      <c r="U29">
        <v>0</v>
      </c>
      <c r="V29">
        <v>0</v>
      </c>
      <c r="W29">
        <v>0</v>
      </c>
      <c r="X29">
        <v>0</v>
      </c>
      <c r="Y29">
        <v>0</v>
      </c>
      <c r="Z29">
        <v>0</v>
      </c>
      <c r="AA29">
        <v>0</v>
      </c>
      <c r="AB29" s="19">
        <f t="shared" si="7"/>
        <v>9</v>
      </c>
      <c r="AC29">
        <f>卷值!D27</f>
        <v>1</v>
      </c>
      <c r="AD29">
        <v>30</v>
      </c>
      <c r="AF29" s="8">
        <v>3</v>
      </c>
    </row>
    <row r="30" spans="1:32">
      <c r="A30" s="8">
        <v>5027</v>
      </c>
      <c r="B30">
        <v>541</v>
      </c>
      <c r="C30" t="str">
        <f>卷表!A28</f>
        <v>2722</v>
      </c>
      <c r="D30" t="str">
        <f>材炼!$D$4</f>
        <v>[[3334,1]]</v>
      </c>
      <c r="E30" t="str">
        <f t="shared" si="2"/>
        <v>[[3134,3],[3634,3],[3833,3],[1015,1],[2622,2]]</v>
      </c>
      <c r="F30" t="str">
        <f>C29</f>
        <v>2622</v>
      </c>
      <c r="G30">
        <v>2</v>
      </c>
      <c r="H30">
        <f>材炼!$F$4</f>
        <v>86400</v>
      </c>
      <c r="I30">
        <v>1</v>
      </c>
      <c r="J30">
        <f>材炼!$H$4</f>
        <v>5</v>
      </c>
      <c r="K30">
        <f>卷值!G28</f>
        <v>300</v>
      </c>
      <c r="L30">
        <f>卷值!F28</f>
        <v>75</v>
      </c>
      <c r="M30" t="str">
        <f>卷表!E108</f>
        <v>毒箭II</v>
      </c>
      <c r="N30" s="19">
        <f t="shared" si="3"/>
        <v>8</v>
      </c>
      <c r="O30">
        <f t="shared" si="4"/>
        <v>3</v>
      </c>
      <c r="P30">
        <v>0</v>
      </c>
      <c r="Q30">
        <v>0</v>
      </c>
      <c r="R30">
        <f t="shared" si="5"/>
        <v>3</v>
      </c>
      <c r="S30">
        <f t="shared" si="6"/>
        <v>3</v>
      </c>
      <c r="T30">
        <v>0</v>
      </c>
      <c r="U30">
        <v>0</v>
      </c>
      <c r="V30">
        <v>1</v>
      </c>
      <c r="W30">
        <v>0</v>
      </c>
      <c r="X30">
        <v>0</v>
      </c>
      <c r="Y30">
        <v>0</v>
      </c>
      <c r="Z30">
        <v>0</v>
      </c>
      <c r="AA30">
        <v>0</v>
      </c>
      <c r="AB30" s="19">
        <f t="shared" si="7"/>
        <v>10</v>
      </c>
      <c r="AC30">
        <f>卷值!D28</f>
        <v>2</v>
      </c>
      <c r="AD30">
        <f t="shared" si="8"/>
        <v>80</v>
      </c>
      <c r="AF30" s="8">
        <v>3</v>
      </c>
    </row>
    <row r="31" spans="1:32">
      <c r="A31" s="8">
        <v>5028</v>
      </c>
      <c r="B31">
        <v>541</v>
      </c>
      <c r="C31" t="str">
        <f>卷表!A29</f>
        <v>2822</v>
      </c>
      <c r="D31" t="str">
        <f>材炼!$D$4</f>
        <v>[[3334,1]]</v>
      </c>
      <c r="E31" t="str">
        <f t="shared" si="2"/>
        <v>[[3134,3],[3434,3],[4033,3],[1015,1],[2722,2]]</v>
      </c>
      <c r="F31" t="str">
        <f t="shared" ref="F31:F33" si="21">C30</f>
        <v>2722</v>
      </c>
      <c r="G31">
        <v>2</v>
      </c>
      <c r="H31">
        <f>材炼!$F$4</f>
        <v>86400</v>
      </c>
      <c r="I31">
        <v>1</v>
      </c>
      <c r="J31">
        <f>材炼!$H$4</f>
        <v>5</v>
      </c>
      <c r="K31">
        <f>卷值!G29</f>
        <v>600</v>
      </c>
      <c r="L31">
        <f>卷值!F29</f>
        <v>70</v>
      </c>
      <c r="M31" t="str">
        <f>卷表!E109</f>
        <v>毒箭III</v>
      </c>
      <c r="N31" s="19">
        <f t="shared" si="3"/>
        <v>26</v>
      </c>
      <c r="O31">
        <f t="shared" si="4"/>
        <v>3</v>
      </c>
      <c r="P31">
        <v>0</v>
      </c>
      <c r="Q31">
        <v>0</v>
      </c>
      <c r="R31">
        <v>0</v>
      </c>
      <c r="S31">
        <v>0</v>
      </c>
      <c r="T31">
        <f t="shared" si="10"/>
        <v>3</v>
      </c>
      <c r="U31">
        <f t="shared" si="11"/>
        <v>3</v>
      </c>
      <c r="V31">
        <v>1</v>
      </c>
      <c r="W31">
        <v>0</v>
      </c>
      <c r="X31">
        <v>0</v>
      </c>
      <c r="Y31">
        <v>0</v>
      </c>
      <c r="Z31">
        <v>0</v>
      </c>
      <c r="AA31">
        <v>0</v>
      </c>
      <c r="AB31" s="19">
        <f t="shared" si="7"/>
        <v>10</v>
      </c>
      <c r="AC31">
        <f>卷值!D29</f>
        <v>3</v>
      </c>
      <c r="AD31">
        <f t="shared" si="8"/>
        <v>260</v>
      </c>
      <c r="AF31" s="8">
        <v>3</v>
      </c>
    </row>
    <row r="32" spans="1:32">
      <c r="A32" s="8">
        <v>5029</v>
      </c>
      <c r="B32">
        <v>541</v>
      </c>
      <c r="C32" t="str">
        <f>卷表!A30</f>
        <v>2922</v>
      </c>
      <c r="D32" t="str">
        <f>材炼!$D$4</f>
        <v>[[3334,1]]</v>
      </c>
      <c r="E32" t="str">
        <f t="shared" si="2"/>
        <v>[[3134,3],[3434,3],[4033,3],[1015,1],[2822,2]]</v>
      </c>
      <c r="F32" t="str">
        <f t="shared" si="21"/>
        <v>2822</v>
      </c>
      <c r="G32">
        <v>2</v>
      </c>
      <c r="H32">
        <f>材炼!$F$4</f>
        <v>86400</v>
      </c>
      <c r="I32">
        <v>1</v>
      </c>
      <c r="J32">
        <f>材炼!$H$4</f>
        <v>5</v>
      </c>
      <c r="K32">
        <f>卷值!G30</f>
        <v>900</v>
      </c>
      <c r="L32">
        <f>卷值!F30</f>
        <v>65</v>
      </c>
      <c r="M32" t="str">
        <f>卷表!E110</f>
        <v>毒箭IV</v>
      </c>
      <c r="N32" s="19">
        <f t="shared" si="3"/>
        <v>55</v>
      </c>
      <c r="O32">
        <f t="shared" si="4"/>
        <v>3</v>
      </c>
      <c r="P32">
        <v>0</v>
      </c>
      <c r="Q32">
        <v>0</v>
      </c>
      <c r="R32">
        <v>0</v>
      </c>
      <c r="S32">
        <v>0</v>
      </c>
      <c r="T32">
        <f t="shared" si="10"/>
        <v>3</v>
      </c>
      <c r="U32">
        <f t="shared" si="11"/>
        <v>3</v>
      </c>
      <c r="V32">
        <v>1</v>
      </c>
      <c r="W32">
        <v>0</v>
      </c>
      <c r="X32">
        <v>0</v>
      </c>
      <c r="Y32">
        <v>0</v>
      </c>
      <c r="Z32">
        <v>0</v>
      </c>
      <c r="AA32">
        <v>0</v>
      </c>
      <c r="AB32" s="19">
        <f t="shared" si="7"/>
        <v>10</v>
      </c>
      <c r="AC32">
        <f>卷值!D30</f>
        <v>4</v>
      </c>
      <c r="AD32">
        <f t="shared" si="8"/>
        <v>550</v>
      </c>
      <c r="AF32" s="8">
        <v>3</v>
      </c>
    </row>
    <row r="33" spans="1:32">
      <c r="A33" s="8">
        <v>5030</v>
      </c>
      <c r="B33">
        <v>541</v>
      </c>
      <c r="C33" t="str">
        <f>卷表!A31</f>
        <v>3022</v>
      </c>
      <c r="D33" t="str">
        <f>材炼!$D$4</f>
        <v>[[3334,1]]</v>
      </c>
      <c r="E33" t="str">
        <f t="shared" si="2"/>
        <v>[[3134,3],[3434,3],[4033,3],[1015,1],[2922,2]]</v>
      </c>
      <c r="F33" t="str">
        <f t="shared" si="21"/>
        <v>2922</v>
      </c>
      <c r="G33">
        <v>2</v>
      </c>
      <c r="H33">
        <f>材炼!$F$4</f>
        <v>86400</v>
      </c>
      <c r="I33">
        <v>1</v>
      </c>
      <c r="J33">
        <f>材炼!$H$4</f>
        <v>5</v>
      </c>
      <c r="K33">
        <f>卷值!G31</f>
        <v>1800</v>
      </c>
      <c r="L33">
        <f>卷值!F31</f>
        <v>60</v>
      </c>
      <c r="M33" t="str">
        <f>卷表!E111</f>
        <v>毒箭V</v>
      </c>
      <c r="N33" s="19">
        <f t="shared" si="3"/>
        <v>150</v>
      </c>
      <c r="O33">
        <f t="shared" si="4"/>
        <v>3</v>
      </c>
      <c r="P33">
        <v>0</v>
      </c>
      <c r="Q33">
        <v>0</v>
      </c>
      <c r="R33">
        <v>0</v>
      </c>
      <c r="S33">
        <v>0</v>
      </c>
      <c r="T33">
        <f t="shared" si="10"/>
        <v>3</v>
      </c>
      <c r="U33">
        <f t="shared" si="11"/>
        <v>3</v>
      </c>
      <c r="V33">
        <v>1</v>
      </c>
      <c r="W33">
        <v>0</v>
      </c>
      <c r="X33">
        <v>0</v>
      </c>
      <c r="Y33">
        <v>0</v>
      </c>
      <c r="Z33">
        <v>0</v>
      </c>
      <c r="AA33">
        <v>0</v>
      </c>
      <c r="AB33" s="19">
        <f t="shared" si="7"/>
        <v>10</v>
      </c>
      <c r="AC33">
        <f>卷值!D31</f>
        <v>5</v>
      </c>
      <c r="AD33">
        <f t="shared" si="8"/>
        <v>1500</v>
      </c>
      <c r="AF33" s="8">
        <v>3</v>
      </c>
    </row>
    <row r="34" spans="1:32">
      <c r="A34" s="8">
        <v>5031</v>
      </c>
      <c r="B34">
        <v>541</v>
      </c>
      <c r="C34" t="str">
        <f>卷表!A32</f>
        <v>3122</v>
      </c>
      <c r="D34" t="str">
        <f>材炼!$D$4</f>
        <v>[[3334,1]]</v>
      </c>
      <c r="E34" t="str">
        <f t="shared" si="2"/>
        <v>[[3134,3],[1534,3],[2033,3]]</v>
      </c>
      <c r="F34">
        <v>0</v>
      </c>
      <c r="G34">
        <v>0</v>
      </c>
      <c r="H34">
        <f>材炼!$F$4</f>
        <v>86400</v>
      </c>
      <c r="I34">
        <v>1</v>
      </c>
      <c r="J34">
        <f>材炼!$H$4</f>
        <v>5</v>
      </c>
      <c r="K34">
        <f>卷值!G32</f>
        <v>300</v>
      </c>
      <c r="L34">
        <f>卷值!F32</f>
        <v>75</v>
      </c>
      <c r="M34" t="str">
        <f>卷表!E112</f>
        <v>散射I</v>
      </c>
      <c r="N34" s="19">
        <f t="shared" si="3"/>
        <v>7</v>
      </c>
      <c r="O34">
        <f t="shared" si="4"/>
        <v>3</v>
      </c>
      <c r="P34">
        <f t="shared" si="16"/>
        <v>3</v>
      </c>
      <c r="Q34">
        <f t="shared" si="17"/>
        <v>3</v>
      </c>
      <c r="R34">
        <v>0</v>
      </c>
      <c r="S34">
        <v>0</v>
      </c>
      <c r="T34">
        <v>0</v>
      </c>
      <c r="U34">
        <v>0</v>
      </c>
      <c r="V34">
        <v>0</v>
      </c>
      <c r="W34">
        <v>0</v>
      </c>
      <c r="X34">
        <v>0</v>
      </c>
      <c r="Y34">
        <v>0</v>
      </c>
      <c r="Z34">
        <v>0</v>
      </c>
      <c r="AA34">
        <v>0</v>
      </c>
      <c r="AB34" s="19">
        <f t="shared" si="7"/>
        <v>9</v>
      </c>
      <c r="AC34">
        <f>卷值!D32</f>
        <v>2</v>
      </c>
      <c r="AD34">
        <f t="shared" si="8"/>
        <v>70</v>
      </c>
      <c r="AF34" s="8">
        <v>3</v>
      </c>
    </row>
    <row r="35" spans="1:32">
      <c r="A35" s="8">
        <v>5032</v>
      </c>
      <c r="B35">
        <v>541</v>
      </c>
      <c r="C35" t="str">
        <f>卷表!A33</f>
        <v>3222</v>
      </c>
      <c r="D35" t="str">
        <f>材炼!$D$4</f>
        <v>[[3334,1]]</v>
      </c>
      <c r="E35" t="str">
        <f t="shared" si="2"/>
        <v>[[3134,3],[3634,3],[3833,3],[1015,1],[3122,2]]</v>
      </c>
      <c r="F35" t="str">
        <f>C34</f>
        <v>3122</v>
      </c>
      <c r="G35">
        <v>2</v>
      </c>
      <c r="H35">
        <f>材炼!$F$4</f>
        <v>86400</v>
      </c>
      <c r="I35">
        <v>1</v>
      </c>
      <c r="J35">
        <f>材炼!$H$4</f>
        <v>5</v>
      </c>
      <c r="K35">
        <f>卷值!G33</f>
        <v>600</v>
      </c>
      <c r="L35">
        <f>卷值!F33</f>
        <v>70</v>
      </c>
      <c r="M35" t="str">
        <f>卷表!E113</f>
        <v>散射II</v>
      </c>
      <c r="N35" s="19">
        <f t="shared" si="3"/>
        <v>26</v>
      </c>
      <c r="O35">
        <f t="shared" si="4"/>
        <v>3</v>
      </c>
      <c r="P35">
        <v>0</v>
      </c>
      <c r="Q35">
        <v>0</v>
      </c>
      <c r="R35">
        <f t="shared" si="5"/>
        <v>3</v>
      </c>
      <c r="S35">
        <f t="shared" si="6"/>
        <v>3</v>
      </c>
      <c r="T35">
        <v>0</v>
      </c>
      <c r="U35">
        <v>0</v>
      </c>
      <c r="V35">
        <v>1</v>
      </c>
      <c r="W35">
        <v>0</v>
      </c>
      <c r="X35">
        <v>0</v>
      </c>
      <c r="Y35">
        <v>0</v>
      </c>
      <c r="Z35">
        <v>0</v>
      </c>
      <c r="AA35">
        <v>0</v>
      </c>
      <c r="AB35" s="19">
        <f t="shared" si="7"/>
        <v>10</v>
      </c>
      <c r="AC35">
        <f>卷值!D33</f>
        <v>3</v>
      </c>
      <c r="AD35">
        <f t="shared" si="8"/>
        <v>260</v>
      </c>
      <c r="AF35" s="8">
        <v>3</v>
      </c>
    </row>
    <row r="36" spans="1:32">
      <c r="A36" s="8">
        <v>5033</v>
      </c>
      <c r="B36">
        <v>541</v>
      </c>
      <c r="C36" t="str">
        <f>卷表!A34</f>
        <v>3322</v>
      </c>
      <c r="D36" t="str">
        <f>材炼!$D$4</f>
        <v>[[3334,1]]</v>
      </c>
      <c r="E36" t="str">
        <f t="shared" si="2"/>
        <v>[[3134,3],[3434,3],[4033,3],[1015,1],[3222,2]]</v>
      </c>
      <c r="F36" t="str">
        <f t="shared" ref="F36:F38" si="22">C35</f>
        <v>3222</v>
      </c>
      <c r="G36">
        <v>2</v>
      </c>
      <c r="H36">
        <f>材炼!$F$4</f>
        <v>86400</v>
      </c>
      <c r="I36">
        <v>1</v>
      </c>
      <c r="J36">
        <f>材炼!$H$4</f>
        <v>5</v>
      </c>
      <c r="K36">
        <f>卷值!G34</f>
        <v>900</v>
      </c>
      <c r="L36">
        <f>卷值!F34</f>
        <v>65</v>
      </c>
      <c r="M36" t="str">
        <f>卷表!E114</f>
        <v>散射III</v>
      </c>
      <c r="N36" s="19">
        <f t="shared" si="3"/>
        <v>55</v>
      </c>
      <c r="O36">
        <f t="shared" si="4"/>
        <v>3</v>
      </c>
      <c r="P36">
        <v>0</v>
      </c>
      <c r="Q36">
        <v>0</v>
      </c>
      <c r="R36">
        <v>0</v>
      </c>
      <c r="S36">
        <v>0</v>
      </c>
      <c r="T36">
        <f t="shared" si="10"/>
        <v>3</v>
      </c>
      <c r="U36">
        <f t="shared" si="11"/>
        <v>3</v>
      </c>
      <c r="V36">
        <v>1</v>
      </c>
      <c r="W36">
        <v>0</v>
      </c>
      <c r="X36">
        <v>0</v>
      </c>
      <c r="Y36">
        <v>0</v>
      </c>
      <c r="Z36">
        <v>0</v>
      </c>
      <c r="AA36">
        <v>0</v>
      </c>
      <c r="AB36" s="19">
        <f t="shared" si="7"/>
        <v>10</v>
      </c>
      <c r="AC36">
        <f>卷值!D34</f>
        <v>4</v>
      </c>
      <c r="AD36">
        <f t="shared" si="8"/>
        <v>550</v>
      </c>
      <c r="AF36" s="8">
        <v>3</v>
      </c>
    </row>
    <row r="37" spans="1:32">
      <c r="A37" s="8">
        <v>5034</v>
      </c>
      <c r="B37">
        <v>541</v>
      </c>
      <c r="C37" t="str">
        <f>卷表!A35</f>
        <v>3422</v>
      </c>
      <c r="D37" t="str">
        <f>材炼!$D$4</f>
        <v>[[3334,1]]</v>
      </c>
      <c r="E37" t="str">
        <f t="shared" si="2"/>
        <v>[[3134,3],[3434,3],[4033,3],[1015,1],[3322,2]]</v>
      </c>
      <c r="F37" t="str">
        <f t="shared" si="22"/>
        <v>3322</v>
      </c>
      <c r="G37">
        <v>2</v>
      </c>
      <c r="H37">
        <f>材炼!$F$4</f>
        <v>86400</v>
      </c>
      <c r="I37">
        <v>1</v>
      </c>
      <c r="J37">
        <f>材炼!$H$4</f>
        <v>5</v>
      </c>
      <c r="K37">
        <f>卷值!G35</f>
        <v>1800</v>
      </c>
      <c r="L37">
        <f>卷值!F35</f>
        <v>60</v>
      </c>
      <c r="M37" t="str">
        <f>卷表!E115</f>
        <v>散射IV</v>
      </c>
      <c r="N37" s="19">
        <f t="shared" si="3"/>
        <v>150</v>
      </c>
      <c r="O37">
        <f t="shared" si="4"/>
        <v>3</v>
      </c>
      <c r="P37">
        <v>0</v>
      </c>
      <c r="Q37">
        <v>0</v>
      </c>
      <c r="R37">
        <v>0</v>
      </c>
      <c r="S37">
        <v>0</v>
      </c>
      <c r="T37">
        <f t="shared" si="10"/>
        <v>3</v>
      </c>
      <c r="U37">
        <f t="shared" si="11"/>
        <v>3</v>
      </c>
      <c r="V37">
        <v>1</v>
      </c>
      <c r="W37">
        <v>0</v>
      </c>
      <c r="X37">
        <v>0</v>
      </c>
      <c r="Y37">
        <v>0</v>
      </c>
      <c r="Z37">
        <v>0</v>
      </c>
      <c r="AA37">
        <v>0</v>
      </c>
      <c r="AB37" s="19">
        <f t="shared" si="7"/>
        <v>10</v>
      </c>
      <c r="AC37">
        <f>卷值!D35</f>
        <v>5</v>
      </c>
      <c r="AD37">
        <f t="shared" si="8"/>
        <v>1500</v>
      </c>
      <c r="AF37" s="8">
        <v>3</v>
      </c>
    </row>
    <row r="38" spans="1:32">
      <c r="A38" s="8">
        <v>5035</v>
      </c>
      <c r="B38">
        <v>541</v>
      </c>
      <c r="C38" t="str">
        <f>卷表!A36</f>
        <v>3522</v>
      </c>
      <c r="D38" t="str">
        <f>材炼!$D$4</f>
        <v>[[3334,1]]</v>
      </c>
      <c r="E38" t="str">
        <f t="shared" si="2"/>
        <v>[[3134,3],[3434,3],[4033,3],[1015,1],[3422,2]]</v>
      </c>
      <c r="F38" t="str">
        <f t="shared" si="22"/>
        <v>3422</v>
      </c>
      <c r="G38">
        <v>2</v>
      </c>
      <c r="H38">
        <f>材炼!$F$4</f>
        <v>86400</v>
      </c>
      <c r="I38">
        <v>1</v>
      </c>
      <c r="J38">
        <f>材炼!$H$4</f>
        <v>5</v>
      </c>
      <c r="K38">
        <f>卷值!G36</f>
        <v>2700</v>
      </c>
      <c r="L38">
        <f>卷值!F36</f>
        <v>55</v>
      </c>
      <c r="M38" t="str">
        <f>卷表!E116</f>
        <v>散射V</v>
      </c>
      <c r="N38" s="19">
        <f t="shared" si="3"/>
        <v>295</v>
      </c>
      <c r="O38">
        <f t="shared" si="4"/>
        <v>3</v>
      </c>
      <c r="P38">
        <v>0</v>
      </c>
      <c r="Q38">
        <v>0</v>
      </c>
      <c r="R38">
        <v>0</v>
      </c>
      <c r="S38">
        <v>0</v>
      </c>
      <c r="T38">
        <f t="shared" si="10"/>
        <v>3</v>
      </c>
      <c r="U38">
        <f t="shared" si="11"/>
        <v>3</v>
      </c>
      <c r="V38">
        <v>1</v>
      </c>
      <c r="W38">
        <v>0</v>
      </c>
      <c r="X38">
        <v>0</v>
      </c>
      <c r="Y38">
        <v>0</v>
      </c>
      <c r="Z38">
        <v>0</v>
      </c>
      <c r="AA38">
        <v>0</v>
      </c>
      <c r="AB38" s="19">
        <f t="shared" si="7"/>
        <v>10</v>
      </c>
      <c r="AC38">
        <f>卷值!D36</f>
        <v>6</v>
      </c>
      <c r="AD38">
        <f t="shared" si="8"/>
        <v>2950</v>
      </c>
      <c r="AF38" s="8">
        <v>3</v>
      </c>
    </row>
    <row r="39" spans="1:32">
      <c r="A39" s="8">
        <v>5036</v>
      </c>
      <c r="B39">
        <v>541</v>
      </c>
      <c r="C39" t="str">
        <f>卷表!A37</f>
        <v>3622</v>
      </c>
      <c r="D39" t="str">
        <f>材炼!$D$4</f>
        <v>[[3334,1]]</v>
      </c>
      <c r="E39" t="str">
        <f t="shared" si="2"/>
        <v>[[3134,3],[1534,3],[2033,3]]</v>
      </c>
      <c r="F39">
        <v>0</v>
      </c>
      <c r="G39">
        <v>0</v>
      </c>
      <c r="H39">
        <f>材炼!$F$4</f>
        <v>86400</v>
      </c>
      <c r="I39">
        <v>1</v>
      </c>
      <c r="J39">
        <f>材炼!$H$4</f>
        <v>5</v>
      </c>
      <c r="K39">
        <f>卷值!G37</f>
        <v>900</v>
      </c>
      <c r="L39">
        <f>卷值!F37</f>
        <v>65</v>
      </c>
      <c r="M39" t="str">
        <f>卷表!E117</f>
        <v>迅驰I</v>
      </c>
      <c r="N39" s="19">
        <f t="shared" si="3"/>
        <v>50</v>
      </c>
      <c r="O39">
        <f t="shared" si="4"/>
        <v>3</v>
      </c>
      <c r="P39">
        <f t="shared" si="16"/>
        <v>3</v>
      </c>
      <c r="Q39">
        <f t="shared" si="17"/>
        <v>3</v>
      </c>
      <c r="R39">
        <v>0</v>
      </c>
      <c r="S39">
        <v>0</v>
      </c>
      <c r="T39">
        <v>0</v>
      </c>
      <c r="U39">
        <v>0</v>
      </c>
      <c r="V39">
        <v>0</v>
      </c>
      <c r="W39">
        <v>0</v>
      </c>
      <c r="X39">
        <v>0</v>
      </c>
      <c r="Y39">
        <v>0</v>
      </c>
      <c r="Z39">
        <v>0</v>
      </c>
      <c r="AA39">
        <v>0</v>
      </c>
      <c r="AB39" s="19">
        <f t="shared" si="7"/>
        <v>9</v>
      </c>
      <c r="AC39">
        <f>卷值!D37</f>
        <v>4</v>
      </c>
      <c r="AD39">
        <f t="shared" si="8"/>
        <v>500</v>
      </c>
      <c r="AF39" s="8">
        <v>3</v>
      </c>
    </row>
    <row r="40" spans="1:32">
      <c r="A40" s="8">
        <v>5037</v>
      </c>
      <c r="B40">
        <v>541</v>
      </c>
      <c r="C40" t="str">
        <f>卷表!A38</f>
        <v>3722</v>
      </c>
      <c r="D40" t="str">
        <f>材炼!$D$4</f>
        <v>[[3334,1]]</v>
      </c>
      <c r="E40" t="str">
        <f t="shared" si="2"/>
        <v>[[3134,3],[3634,3],[3833,3],[1015,1],[3622,2]]</v>
      </c>
      <c r="F40" t="str">
        <f>C39</f>
        <v>3622</v>
      </c>
      <c r="G40">
        <v>2</v>
      </c>
      <c r="H40">
        <f>材炼!$F$4</f>
        <v>86400</v>
      </c>
      <c r="I40">
        <v>1</v>
      </c>
      <c r="J40">
        <f>材炼!$H$4</f>
        <v>5</v>
      </c>
      <c r="K40">
        <f>卷值!G38</f>
        <v>1800</v>
      </c>
      <c r="L40">
        <f>卷值!F38</f>
        <v>60</v>
      </c>
      <c r="M40" t="str">
        <f>卷表!E118</f>
        <v>迅驰II</v>
      </c>
      <c r="N40" s="19">
        <f t="shared" si="3"/>
        <v>150</v>
      </c>
      <c r="O40">
        <f t="shared" si="4"/>
        <v>3</v>
      </c>
      <c r="P40">
        <v>0</v>
      </c>
      <c r="Q40">
        <v>0</v>
      </c>
      <c r="R40">
        <f t="shared" si="5"/>
        <v>3</v>
      </c>
      <c r="S40">
        <f t="shared" si="6"/>
        <v>3</v>
      </c>
      <c r="T40">
        <v>0</v>
      </c>
      <c r="U40">
        <v>0</v>
      </c>
      <c r="V40">
        <v>1</v>
      </c>
      <c r="W40">
        <v>0</v>
      </c>
      <c r="X40">
        <v>0</v>
      </c>
      <c r="Y40">
        <v>0</v>
      </c>
      <c r="Z40">
        <v>0</v>
      </c>
      <c r="AA40">
        <v>0</v>
      </c>
      <c r="AB40" s="19">
        <f t="shared" si="7"/>
        <v>10</v>
      </c>
      <c r="AC40">
        <f>卷值!D38</f>
        <v>5</v>
      </c>
      <c r="AD40">
        <f t="shared" si="8"/>
        <v>1500</v>
      </c>
      <c r="AF40" s="8">
        <v>3</v>
      </c>
    </row>
    <row r="41" spans="1:32">
      <c r="A41" s="8">
        <v>5038</v>
      </c>
      <c r="B41">
        <v>541</v>
      </c>
      <c r="C41" t="str">
        <f>卷表!A39</f>
        <v>3822</v>
      </c>
      <c r="D41" t="str">
        <f>材炼!$D$4</f>
        <v>[[3334,1]]</v>
      </c>
      <c r="E41" t="str">
        <f t="shared" si="2"/>
        <v>[[3134,3],[3434,3],[4033,3],[1015,1],[3722,2]]</v>
      </c>
      <c r="F41" t="str">
        <f t="shared" ref="F41:F43" si="23">C40</f>
        <v>3722</v>
      </c>
      <c r="G41">
        <v>2</v>
      </c>
      <c r="H41">
        <f>材炼!$F$4</f>
        <v>86400</v>
      </c>
      <c r="I41">
        <v>1</v>
      </c>
      <c r="J41">
        <f>材炼!$H$4</f>
        <v>5</v>
      </c>
      <c r="K41">
        <f>卷值!G39</f>
        <v>2700</v>
      </c>
      <c r="L41">
        <f>卷值!F39</f>
        <v>55</v>
      </c>
      <c r="M41" t="str">
        <f>卷表!E119</f>
        <v>迅驰III</v>
      </c>
      <c r="N41" s="19">
        <f t="shared" si="3"/>
        <v>295</v>
      </c>
      <c r="O41">
        <f t="shared" si="4"/>
        <v>3</v>
      </c>
      <c r="P41">
        <v>0</v>
      </c>
      <c r="Q41">
        <v>0</v>
      </c>
      <c r="R41">
        <v>0</v>
      </c>
      <c r="S41">
        <v>0</v>
      </c>
      <c r="T41">
        <f t="shared" si="10"/>
        <v>3</v>
      </c>
      <c r="U41">
        <f t="shared" si="11"/>
        <v>3</v>
      </c>
      <c r="V41">
        <v>1</v>
      </c>
      <c r="W41">
        <v>0</v>
      </c>
      <c r="X41">
        <v>0</v>
      </c>
      <c r="Y41">
        <v>0</v>
      </c>
      <c r="Z41">
        <v>0</v>
      </c>
      <c r="AA41">
        <v>0</v>
      </c>
      <c r="AB41" s="19">
        <f t="shared" si="7"/>
        <v>10</v>
      </c>
      <c r="AC41">
        <f>卷值!D39</f>
        <v>6</v>
      </c>
      <c r="AD41">
        <f t="shared" si="8"/>
        <v>2950</v>
      </c>
      <c r="AF41" s="8">
        <v>3</v>
      </c>
    </row>
    <row r="42" spans="1:32">
      <c r="A42" s="8">
        <v>5039</v>
      </c>
      <c r="B42">
        <v>541</v>
      </c>
      <c r="C42" t="str">
        <f>卷表!A40</f>
        <v>3922</v>
      </c>
      <c r="D42" t="str">
        <f>材炼!$D$4</f>
        <v>[[3334,1]]</v>
      </c>
      <c r="E42" t="str">
        <f t="shared" si="2"/>
        <v>[[3134,3],[3434,3],[4033,3],[1015,1],[3822,2]]</v>
      </c>
      <c r="F42" t="str">
        <f t="shared" si="23"/>
        <v>3822</v>
      </c>
      <c r="G42">
        <v>2</v>
      </c>
      <c r="H42">
        <f>材炼!$F$4</f>
        <v>86400</v>
      </c>
      <c r="I42">
        <v>1</v>
      </c>
      <c r="J42">
        <f>材炼!$H$4</f>
        <v>5</v>
      </c>
      <c r="K42">
        <f>卷值!G40</f>
        <v>3600</v>
      </c>
      <c r="L42">
        <f>卷值!F40</f>
        <v>50</v>
      </c>
      <c r="M42" t="str">
        <f>卷表!E120</f>
        <v>迅驰IV</v>
      </c>
      <c r="N42" s="19">
        <f t="shared" si="3"/>
        <v>504</v>
      </c>
      <c r="O42">
        <f t="shared" si="4"/>
        <v>3</v>
      </c>
      <c r="P42">
        <v>0</v>
      </c>
      <c r="Q42">
        <v>0</v>
      </c>
      <c r="R42">
        <v>0</v>
      </c>
      <c r="S42">
        <v>0</v>
      </c>
      <c r="T42">
        <f t="shared" si="10"/>
        <v>3</v>
      </c>
      <c r="U42">
        <f t="shared" si="11"/>
        <v>3</v>
      </c>
      <c r="V42">
        <v>1</v>
      </c>
      <c r="W42">
        <v>0</v>
      </c>
      <c r="X42">
        <v>0</v>
      </c>
      <c r="Y42">
        <v>0</v>
      </c>
      <c r="Z42">
        <v>0</v>
      </c>
      <c r="AA42">
        <v>0</v>
      </c>
      <c r="AB42" s="19">
        <f t="shared" si="7"/>
        <v>10</v>
      </c>
      <c r="AC42">
        <f>卷值!D40</f>
        <v>7</v>
      </c>
      <c r="AD42">
        <f t="shared" si="8"/>
        <v>5040</v>
      </c>
      <c r="AF42" s="8">
        <v>3</v>
      </c>
    </row>
    <row r="43" spans="1:32">
      <c r="A43" s="8">
        <v>5040</v>
      </c>
      <c r="B43">
        <v>541</v>
      </c>
      <c r="C43" t="str">
        <f>卷表!A41</f>
        <v>4022</v>
      </c>
      <c r="D43" t="str">
        <f>材炼!$D$4</f>
        <v>[[3334,1]]</v>
      </c>
      <c r="E43" t="str">
        <f t="shared" si="2"/>
        <v>[[3134,3],[3434,3],[4033,3],[1015,1],[3922,2]]</v>
      </c>
      <c r="F43" t="str">
        <f t="shared" si="23"/>
        <v>3922</v>
      </c>
      <c r="G43">
        <v>2</v>
      </c>
      <c r="H43">
        <f>材炼!$F$4</f>
        <v>86400</v>
      </c>
      <c r="I43">
        <v>1</v>
      </c>
      <c r="J43">
        <f>材炼!$H$4</f>
        <v>5</v>
      </c>
      <c r="K43">
        <f>卷值!G41</f>
        <v>4500</v>
      </c>
      <c r="L43">
        <f>卷值!F41</f>
        <v>45</v>
      </c>
      <c r="M43" t="str">
        <f>卷表!E121</f>
        <v>迅驰V</v>
      </c>
      <c r="N43" s="19">
        <f t="shared" si="3"/>
        <v>800</v>
      </c>
      <c r="O43">
        <f t="shared" si="4"/>
        <v>3</v>
      </c>
      <c r="P43">
        <v>0</v>
      </c>
      <c r="Q43">
        <v>0</v>
      </c>
      <c r="R43">
        <v>0</v>
      </c>
      <c r="S43">
        <v>0</v>
      </c>
      <c r="T43">
        <f t="shared" si="10"/>
        <v>3</v>
      </c>
      <c r="U43">
        <f t="shared" si="11"/>
        <v>3</v>
      </c>
      <c r="V43">
        <v>1</v>
      </c>
      <c r="W43">
        <v>0</v>
      </c>
      <c r="X43">
        <v>0</v>
      </c>
      <c r="Y43">
        <v>0</v>
      </c>
      <c r="Z43">
        <v>0</v>
      </c>
      <c r="AA43">
        <v>0</v>
      </c>
      <c r="AB43" s="19">
        <f t="shared" si="7"/>
        <v>10</v>
      </c>
      <c r="AC43">
        <f>卷值!D41</f>
        <v>8</v>
      </c>
      <c r="AD43">
        <f t="shared" si="8"/>
        <v>8000</v>
      </c>
      <c r="AF43" s="8">
        <v>3</v>
      </c>
    </row>
    <row r="44" spans="1:32">
      <c r="A44" s="8">
        <v>5041</v>
      </c>
      <c r="B44">
        <v>541</v>
      </c>
      <c r="C44" t="str">
        <f>卷表!A42</f>
        <v>4122</v>
      </c>
      <c r="D44" t="str">
        <f>材炼!$D$4</f>
        <v>[[3334,1]]</v>
      </c>
      <c r="E44" t="str">
        <f t="shared" si="2"/>
        <v>[[3134,3],[1534,3],[2033,3]]</v>
      </c>
      <c r="F44">
        <v>0</v>
      </c>
      <c r="G44">
        <v>0</v>
      </c>
      <c r="H44">
        <f>材炼!$F$4</f>
        <v>86400</v>
      </c>
      <c r="I44">
        <v>1</v>
      </c>
      <c r="J44">
        <f>材炼!$H$4</f>
        <v>5</v>
      </c>
      <c r="K44">
        <f>卷值!G42</f>
        <v>1800</v>
      </c>
      <c r="L44">
        <f>卷值!F42</f>
        <v>60</v>
      </c>
      <c r="M44" t="str">
        <f>卷表!E122</f>
        <v>贯通射I</v>
      </c>
      <c r="N44" s="19">
        <f t="shared" si="3"/>
        <v>135</v>
      </c>
      <c r="O44">
        <f t="shared" si="4"/>
        <v>3</v>
      </c>
      <c r="P44">
        <f t="shared" si="16"/>
        <v>3</v>
      </c>
      <c r="Q44">
        <f t="shared" si="17"/>
        <v>3</v>
      </c>
      <c r="R44">
        <v>0</v>
      </c>
      <c r="S44">
        <v>0</v>
      </c>
      <c r="T44">
        <v>0</v>
      </c>
      <c r="U44">
        <v>0</v>
      </c>
      <c r="V44">
        <v>0</v>
      </c>
      <c r="W44">
        <v>0</v>
      </c>
      <c r="X44">
        <v>0</v>
      </c>
      <c r="Y44">
        <v>0</v>
      </c>
      <c r="Z44">
        <v>0</v>
      </c>
      <c r="AA44">
        <v>0</v>
      </c>
      <c r="AB44" s="19">
        <f t="shared" si="7"/>
        <v>9</v>
      </c>
      <c r="AC44">
        <f>卷值!D42</f>
        <v>5</v>
      </c>
      <c r="AD44">
        <f t="shared" si="8"/>
        <v>1350</v>
      </c>
      <c r="AF44" s="8">
        <v>3</v>
      </c>
    </row>
    <row r="45" spans="1:32">
      <c r="A45" s="8">
        <v>5042</v>
      </c>
      <c r="B45">
        <v>541</v>
      </c>
      <c r="C45" t="str">
        <f>卷表!A43</f>
        <v>4222</v>
      </c>
      <c r="D45" t="str">
        <f>材炼!$D$4</f>
        <v>[[3334,1]]</v>
      </c>
      <c r="E45" t="str">
        <f t="shared" si="2"/>
        <v>[[3134,3],[3634,3],[3833,3],[1015,1],[4122,2]]</v>
      </c>
      <c r="F45" t="str">
        <f>C44</f>
        <v>4122</v>
      </c>
      <c r="G45">
        <v>2</v>
      </c>
      <c r="H45">
        <f>材炼!$F$4</f>
        <v>86400</v>
      </c>
      <c r="I45">
        <v>1</v>
      </c>
      <c r="J45">
        <f>材炼!$H$4</f>
        <v>5</v>
      </c>
      <c r="K45">
        <f>卷值!G43</f>
        <v>2700</v>
      </c>
      <c r="L45">
        <f>卷值!F43</f>
        <v>55</v>
      </c>
      <c r="M45" t="str">
        <f>卷表!E123</f>
        <v>贯通射II</v>
      </c>
      <c r="N45" s="19">
        <f t="shared" si="3"/>
        <v>295</v>
      </c>
      <c r="O45">
        <f t="shared" si="4"/>
        <v>3</v>
      </c>
      <c r="P45">
        <v>0</v>
      </c>
      <c r="Q45">
        <v>0</v>
      </c>
      <c r="R45">
        <f t="shared" si="5"/>
        <v>3</v>
      </c>
      <c r="S45">
        <f t="shared" si="6"/>
        <v>3</v>
      </c>
      <c r="T45">
        <v>0</v>
      </c>
      <c r="U45">
        <v>0</v>
      </c>
      <c r="V45">
        <v>1</v>
      </c>
      <c r="W45">
        <v>0</v>
      </c>
      <c r="X45">
        <v>0</v>
      </c>
      <c r="Y45">
        <v>0</v>
      </c>
      <c r="Z45">
        <v>0</v>
      </c>
      <c r="AA45">
        <v>0</v>
      </c>
      <c r="AB45" s="19">
        <f t="shared" si="7"/>
        <v>10</v>
      </c>
      <c r="AC45">
        <f>卷值!D43</f>
        <v>6</v>
      </c>
      <c r="AD45">
        <f t="shared" si="8"/>
        <v>2950</v>
      </c>
      <c r="AF45" s="8">
        <v>3</v>
      </c>
    </row>
    <row r="46" spans="1:32">
      <c r="A46" s="8">
        <v>5043</v>
      </c>
      <c r="B46">
        <v>541</v>
      </c>
      <c r="C46" t="str">
        <f>卷表!A44</f>
        <v>4322</v>
      </c>
      <c r="D46" t="str">
        <f>材炼!$D$4</f>
        <v>[[3334,1]]</v>
      </c>
      <c r="E46" t="str">
        <f t="shared" si="2"/>
        <v>[[3134,3],[3434,3],[4033,3],[1015,1],[4222,2]]</v>
      </c>
      <c r="F46" t="str">
        <f t="shared" ref="F46:F48" si="24">C45</f>
        <v>4222</v>
      </c>
      <c r="G46">
        <v>2</v>
      </c>
      <c r="H46">
        <f>材炼!$F$4</f>
        <v>86400</v>
      </c>
      <c r="I46">
        <v>1</v>
      </c>
      <c r="J46">
        <f>材炼!$H$4</f>
        <v>5</v>
      </c>
      <c r="K46">
        <f>卷值!G44</f>
        <v>3600</v>
      </c>
      <c r="L46">
        <f>卷值!F44</f>
        <v>50</v>
      </c>
      <c r="M46" t="str">
        <f>卷表!E124</f>
        <v>贯通射III</v>
      </c>
      <c r="N46" s="19">
        <f t="shared" si="3"/>
        <v>504</v>
      </c>
      <c r="O46">
        <f t="shared" si="4"/>
        <v>3</v>
      </c>
      <c r="P46">
        <v>0</v>
      </c>
      <c r="Q46">
        <v>0</v>
      </c>
      <c r="R46">
        <v>0</v>
      </c>
      <c r="S46">
        <v>0</v>
      </c>
      <c r="T46">
        <f t="shared" si="10"/>
        <v>3</v>
      </c>
      <c r="U46">
        <f t="shared" si="11"/>
        <v>3</v>
      </c>
      <c r="V46">
        <v>1</v>
      </c>
      <c r="W46">
        <v>0</v>
      </c>
      <c r="X46">
        <v>0</v>
      </c>
      <c r="Y46">
        <v>0</v>
      </c>
      <c r="Z46">
        <v>0</v>
      </c>
      <c r="AA46">
        <v>0</v>
      </c>
      <c r="AB46" s="19">
        <f t="shared" si="7"/>
        <v>10</v>
      </c>
      <c r="AC46">
        <f>卷值!D44</f>
        <v>7</v>
      </c>
      <c r="AD46">
        <f t="shared" si="8"/>
        <v>5040</v>
      </c>
      <c r="AF46" s="8">
        <v>3</v>
      </c>
    </row>
    <row r="47" spans="1:32">
      <c r="A47" s="8">
        <v>5044</v>
      </c>
      <c r="B47">
        <v>541</v>
      </c>
      <c r="C47" t="str">
        <f>卷表!A45</f>
        <v>4422</v>
      </c>
      <c r="D47" t="str">
        <f>材炼!$D$4</f>
        <v>[[3334,1]]</v>
      </c>
      <c r="E47" t="str">
        <f t="shared" si="2"/>
        <v>[[3134,3],[3434,3],[4033,3],[1015,1],[4322,2]]</v>
      </c>
      <c r="F47" t="str">
        <f t="shared" si="24"/>
        <v>4322</v>
      </c>
      <c r="G47">
        <v>2</v>
      </c>
      <c r="H47">
        <f>材炼!$F$4</f>
        <v>86400</v>
      </c>
      <c r="I47">
        <v>1</v>
      </c>
      <c r="J47">
        <f>材炼!$H$4</f>
        <v>5</v>
      </c>
      <c r="K47">
        <f>卷值!G45</f>
        <v>4500</v>
      </c>
      <c r="L47">
        <f>卷值!F45</f>
        <v>45</v>
      </c>
      <c r="M47" t="str">
        <f>卷表!E125</f>
        <v>贯通射IV</v>
      </c>
      <c r="N47" s="19">
        <f t="shared" si="3"/>
        <v>800</v>
      </c>
      <c r="O47">
        <f t="shared" si="4"/>
        <v>3</v>
      </c>
      <c r="P47">
        <v>0</v>
      </c>
      <c r="Q47">
        <v>0</v>
      </c>
      <c r="R47">
        <v>0</v>
      </c>
      <c r="S47">
        <v>0</v>
      </c>
      <c r="T47">
        <f t="shared" si="10"/>
        <v>3</v>
      </c>
      <c r="U47">
        <f t="shared" si="11"/>
        <v>3</v>
      </c>
      <c r="V47">
        <v>1</v>
      </c>
      <c r="W47">
        <v>0</v>
      </c>
      <c r="X47">
        <v>0</v>
      </c>
      <c r="Y47">
        <v>0</v>
      </c>
      <c r="Z47">
        <v>0</v>
      </c>
      <c r="AA47">
        <v>0</v>
      </c>
      <c r="AB47" s="19">
        <f t="shared" si="7"/>
        <v>10</v>
      </c>
      <c r="AC47">
        <f>卷值!D45</f>
        <v>8</v>
      </c>
      <c r="AD47">
        <f t="shared" si="8"/>
        <v>8000</v>
      </c>
      <c r="AF47" s="8">
        <v>3</v>
      </c>
    </row>
    <row r="48" spans="1:32">
      <c r="A48" s="8">
        <v>5045</v>
      </c>
      <c r="B48">
        <v>541</v>
      </c>
      <c r="C48" t="str">
        <f>卷表!A46</f>
        <v>4522</v>
      </c>
      <c r="D48" t="str">
        <f>材炼!$D$4</f>
        <v>[[3334,1]]</v>
      </c>
      <c r="E48" t="str">
        <f t="shared" si="2"/>
        <v>[[3134,3],[3434,3],[4033,3],[1015,1],[4422,2]]</v>
      </c>
      <c r="F48" t="str">
        <f t="shared" si="24"/>
        <v>4422</v>
      </c>
      <c r="G48">
        <v>2</v>
      </c>
      <c r="H48">
        <f>材炼!$F$4</f>
        <v>86400</v>
      </c>
      <c r="I48">
        <v>1</v>
      </c>
      <c r="J48">
        <f>材炼!$H$4</f>
        <v>5</v>
      </c>
      <c r="K48">
        <f>卷值!G46</f>
        <v>5400</v>
      </c>
      <c r="L48">
        <f>卷值!F46</f>
        <v>40</v>
      </c>
      <c r="M48" t="str">
        <f>卷表!E126</f>
        <v>贯通射V</v>
      </c>
      <c r="N48" s="19">
        <f t="shared" si="3"/>
        <v>1215</v>
      </c>
      <c r="O48">
        <f t="shared" si="4"/>
        <v>3</v>
      </c>
      <c r="P48">
        <v>0</v>
      </c>
      <c r="Q48">
        <v>0</v>
      </c>
      <c r="R48">
        <v>0</v>
      </c>
      <c r="S48">
        <v>0</v>
      </c>
      <c r="T48">
        <f t="shared" si="10"/>
        <v>3</v>
      </c>
      <c r="U48">
        <f t="shared" si="11"/>
        <v>3</v>
      </c>
      <c r="V48">
        <v>1</v>
      </c>
      <c r="W48">
        <v>0</v>
      </c>
      <c r="X48">
        <v>0</v>
      </c>
      <c r="Y48">
        <v>0</v>
      </c>
      <c r="Z48">
        <v>0</v>
      </c>
      <c r="AA48">
        <v>0</v>
      </c>
      <c r="AB48" s="19">
        <f t="shared" si="7"/>
        <v>10</v>
      </c>
      <c r="AC48">
        <f>卷值!D46</f>
        <v>9</v>
      </c>
      <c r="AD48">
        <f t="shared" si="8"/>
        <v>12150</v>
      </c>
      <c r="AF48" s="8">
        <v>3</v>
      </c>
    </row>
    <row r="49" spans="1:32">
      <c r="A49" s="8">
        <v>5046</v>
      </c>
      <c r="B49">
        <v>541</v>
      </c>
      <c r="C49" t="str">
        <f>卷表!A47</f>
        <v>4622</v>
      </c>
      <c r="D49" t="str">
        <f>材炼!$D$4</f>
        <v>[[3334,1]]</v>
      </c>
      <c r="E49" t="str">
        <f t="shared" si="2"/>
        <v>[[3134,3],[1534,3],[2033,3]]</v>
      </c>
      <c r="F49">
        <v>0</v>
      </c>
      <c r="G49">
        <v>0</v>
      </c>
      <c r="H49">
        <f>材炼!$F$4</f>
        <v>86400</v>
      </c>
      <c r="I49">
        <v>1</v>
      </c>
      <c r="J49">
        <f>材炼!$H$4</f>
        <v>5</v>
      </c>
      <c r="K49">
        <f>卷值!G47</f>
        <v>2700</v>
      </c>
      <c r="L49">
        <f>卷值!F47</f>
        <v>55</v>
      </c>
      <c r="M49" t="str">
        <f>卷表!E127</f>
        <v>乱射I</v>
      </c>
      <c r="N49" s="19">
        <f t="shared" si="3"/>
        <v>265</v>
      </c>
      <c r="O49">
        <f t="shared" si="4"/>
        <v>3</v>
      </c>
      <c r="P49">
        <f t="shared" si="16"/>
        <v>3</v>
      </c>
      <c r="Q49">
        <f t="shared" si="17"/>
        <v>3</v>
      </c>
      <c r="R49">
        <v>0</v>
      </c>
      <c r="S49">
        <v>0</v>
      </c>
      <c r="T49">
        <v>0</v>
      </c>
      <c r="U49">
        <v>0</v>
      </c>
      <c r="V49">
        <v>0</v>
      </c>
      <c r="W49">
        <v>0</v>
      </c>
      <c r="X49">
        <v>0</v>
      </c>
      <c r="Y49">
        <v>0</v>
      </c>
      <c r="Z49">
        <v>0</v>
      </c>
      <c r="AA49">
        <v>0</v>
      </c>
      <c r="AB49" s="19">
        <f t="shared" si="7"/>
        <v>9</v>
      </c>
      <c r="AC49">
        <f>卷值!D47</f>
        <v>6</v>
      </c>
      <c r="AD49">
        <f t="shared" si="8"/>
        <v>2650</v>
      </c>
      <c r="AF49" s="8">
        <v>3</v>
      </c>
    </row>
    <row r="50" spans="1:32">
      <c r="A50" s="8">
        <v>5047</v>
      </c>
      <c r="B50">
        <v>541</v>
      </c>
      <c r="C50" t="str">
        <f>卷表!A48</f>
        <v>4722</v>
      </c>
      <c r="D50" t="str">
        <f>材炼!$D$4</f>
        <v>[[3334,1]]</v>
      </c>
      <c r="E50" t="str">
        <f t="shared" si="2"/>
        <v>[[3134,3],[3634,3],[3833,3],[1015,1],[4622,2]]</v>
      </c>
      <c r="F50" t="str">
        <f>C49</f>
        <v>4622</v>
      </c>
      <c r="G50">
        <v>2</v>
      </c>
      <c r="H50">
        <f>材炼!$F$4</f>
        <v>86400</v>
      </c>
      <c r="I50">
        <v>1</v>
      </c>
      <c r="J50">
        <f>材炼!$H$4</f>
        <v>5</v>
      </c>
      <c r="K50">
        <f>卷值!G48</f>
        <v>3600</v>
      </c>
      <c r="L50">
        <f>卷值!F48</f>
        <v>50</v>
      </c>
      <c r="M50" t="str">
        <f>卷表!E128</f>
        <v>乱射II</v>
      </c>
      <c r="N50" s="19">
        <f t="shared" si="3"/>
        <v>504</v>
      </c>
      <c r="O50">
        <f t="shared" si="4"/>
        <v>3</v>
      </c>
      <c r="P50">
        <v>0</v>
      </c>
      <c r="Q50">
        <v>0</v>
      </c>
      <c r="R50">
        <f t="shared" si="5"/>
        <v>3</v>
      </c>
      <c r="S50">
        <f t="shared" si="6"/>
        <v>3</v>
      </c>
      <c r="T50">
        <v>0</v>
      </c>
      <c r="U50">
        <v>0</v>
      </c>
      <c r="V50">
        <v>1</v>
      </c>
      <c r="W50">
        <v>0</v>
      </c>
      <c r="X50">
        <v>0</v>
      </c>
      <c r="Y50">
        <v>0</v>
      </c>
      <c r="Z50">
        <v>0</v>
      </c>
      <c r="AA50">
        <v>0</v>
      </c>
      <c r="AB50" s="19">
        <f t="shared" si="7"/>
        <v>10</v>
      </c>
      <c r="AC50">
        <f>卷值!D48</f>
        <v>7</v>
      </c>
      <c r="AD50">
        <f t="shared" si="8"/>
        <v>5040</v>
      </c>
      <c r="AF50" s="8">
        <v>3</v>
      </c>
    </row>
    <row r="51" spans="1:32">
      <c r="A51" s="8">
        <v>5048</v>
      </c>
      <c r="B51">
        <v>541</v>
      </c>
      <c r="C51" t="str">
        <f>卷表!A49</f>
        <v>4822</v>
      </c>
      <c r="D51" t="str">
        <f>材炼!$D$4</f>
        <v>[[3334,1]]</v>
      </c>
      <c r="E51" t="str">
        <f t="shared" si="2"/>
        <v>[[3134,3],[3434,3],[4033,3],[1015,1],[4722,2]]</v>
      </c>
      <c r="F51" t="str">
        <f t="shared" ref="F51:F53" si="25">C50</f>
        <v>4722</v>
      </c>
      <c r="G51">
        <v>2</v>
      </c>
      <c r="H51">
        <f>材炼!$F$4</f>
        <v>86400</v>
      </c>
      <c r="I51">
        <v>1</v>
      </c>
      <c r="J51">
        <f>材炼!$H$4</f>
        <v>5</v>
      </c>
      <c r="K51">
        <f>卷值!G49</f>
        <v>4500</v>
      </c>
      <c r="L51">
        <f>卷值!F49</f>
        <v>45</v>
      </c>
      <c r="M51" t="str">
        <f>卷表!E129</f>
        <v>乱射III</v>
      </c>
      <c r="N51" s="19">
        <f t="shared" si="3"/>
        <v>800</v>
      </c>
      <c r="O51">
        <f t="shared" si="4"/>
        <v>3</v>
      </c>
      <c r="P51">
        <v>0</v>
      </c>
      <c r="Q51">
        <v>0</v>
      </c>
      <c r="R51">
        <v>0</v>
      </c>
      <c r="S51">
        <v>0</v>
      </c>
      <c r="T51">
        <f t="shared" si="10"/>
        <v>3</v>
      </c>
      <c r="U51">
        <f t="shared" si="11"/>
        <v>3</v>
      </c>
      <c r="V51">
        <v>1</v>
      </c>
      <c r="W51">
        <v>0</v>
      </c>
      <c r="X51">
        <v>0</v>
      </c>
      <c r="Y51">
        <v>0</v>
      </c>
      <c r="Z51">
        <v>0</v>
      </c>
      <c r="AA51">
        <v>0</v>
      </c>
      <c r="AB51" s="19">
        <f t="shared" si="7"/>
        <v>10</v>
      </c>
      <c r="AC51">
        <f>卷值!D49</f>
        <v>8</v>
      </c>
      <c r="AD51">
        <f t="shared" si="8"/>
        <v>8000</v>
      </c>
      <c r="AF51" s="8">
        <v>3</v>
      </c>
    </row>
    <row r="52" spans="1:32">
      <c r="A52" s="8">
        <v>5049</v>
      </c>
      <c r="B52">
        <v>541</v>
      </c>
      <c r="C52" t="str">
        <f>卷表!A50</f>
        <v>4922</v>
      </c>
      <c r="D52" t="str">
        <f>材炼!$D$4</f>
        <v>[[3334,1]]</v>
      </c>
      <c r="E52" t="str">
        <f t="shared" si="2"/>
        <v>[[3134,3],[3434,3],[4033,3],[1015,1],[4822,2]]</v>
      </c>
      <c r="F52" t="str">
        <f t="shared" si="25"/>
        <v>4822</v>
      </c>
      <c r="G52">
        <v>2</v>
      </c>
      <c r="H52">
        <f>材炼!$F$4</f>
        <v>86400</v>
      </c>
      <c r="I52">
        <v>1</v>
      </c>
      <c r="J52">
        <f>材炼!$H$4</f>
        <v>5</v>
      </c>
      <c r="K52">
        <f>卷值!G50</f>
        <v>5400</v>
      </c>
      <c r="L52">
        <f>卷值!F50</f>
        <v>40</v>
      </c>
      <c r="M52" t="str">
        <f>卷表!E130</f>
        <v>乱射IV</v>
      </c>
      <c r="N52" s="19">
        <f t="shared" si="3"/>
        <v>1215</v>
      </c>
      <c r="O52">
        <f t="shared" si="4"/>
        <v>3</v>
      </c>
      <c r="P52">
        <v>0</v>
      </c>
      <c r="Q52">
        <v>0</v>
      </c>
      <c r="R52">
        <v>0</v>
      </c>
      <c r="S52">
        <v>0</v>
      </c>
      <c r="T52">
        <f t="shared" si="10"/>
        <v>3</v>
      </c>
      <c r="U52">
        <f t="shared" si="11"/>
        <v>3</v>
      </c>
      <c r="V52">
        <v>1</v>
      </c>
      <c r="W52">
        <v>0</v>
      </c>
      <c r="X52">
        <v>0</v>
      </c>
      <c r="Y52">
        <v>0</v>
      </c>
      <c r="Z52">
        <v>0</v>
      </c>
      <c r="AA52">
        <v>0</v>
      </c>
      <c r="AB52" s="19">
        <f t="shared" si="7"/>
        <v>10</v>
      </c>
      <c r="AC52">
        <f>卷值!D50</f>
        <v>9</v>
      </c>
      <c r="AD52">
        <f t="shared" si="8"/>
        <v>12150</v>
      </c>
      <c r="AF52" s="8">
        <v>3</v>
      </c>
    </row>
    <row r="53" spans="1:32">
      <c r="A53" s="8">
        <v>5050</v>
      </c>
      <c r="B53">
        <v>541</v>
      </c>
      <c r="C53" t="str">
        <f>卷表!A51</f>
        <v>5022</v>
      </c>
      <c r="D53" t="str">
        <f>材炼!$D$4</f>
        <v>[[3334,1]]</v>
      </c>
      <c r="E53" t="str">
        <f t="shared" si="2"/>
        <v>[[3134,3],[3434,3],[4033,3],[1015,1],[4922,2]]</v>
      </c>
      <c r="F53" t="str">
        <f t="shared" si="25"/>
        <v>4922</v>
      </c>
      <c r="G53">
        <v>2</v>
      </c>
      <c r="H53">
        <f>材炼!$F$4</f>
        <v>86400</v>
      </c>
      <c r="I53">
        <v>1</v>
      </c>
      <c r="J53">
        <f>材炼!$H$4</f>
        <v>5</v>
      </c>
      <c r="K53">
        <f>卷值!G51</f>
        <v>6300</v>
      </c>
      <c r="L53">
        <f>卷值!F51</f>
        <v>35</v>
      </c>
      <c r="M53" t="str">
        <f>卷表!E131</f>
        <v>乱射V</v>
      </c>
      <c r="N53" s="19">
        <f t="shared" si="3"/>
        <v>1800</v>
      </c>
      <c r="O53">
        <f t="shared" si="4"/>
        <v>3</v>
      </c>
      <c r="P53">
        <v>0</v>
      </c>
      <c r="Q53">
        <v>0</v>
      </c>
      <c r="R53">
        <v>0</v>
      </c>
      <c r="S53">
        <v>0</v>
      </c>
      <c r="T53">
        <f t="shared" si="10"/>
        <v>3</v>
      </c>
      <c r="U53">
        <f t="shared" si="11"/>
        <v>3</v>
      </c>
      <c r="V53">
        <v>1</v>
      </c>
      <c r="W53">
        <v>0</v>
      </c>
      <c r="X53">
        <v>0</v>
      </c>
      <c r="Y53">
        <v>0</v>
      </c>
      <c r="Z53">
        <v>0</v>
      </c>
      <c r="AA53">
        <v>0</v>
      </c>
      <c r="AB53" s="19">
        <f t="shared" si="7"/>
        <v>10</v>
      </c>
      <c r="AC53">
        <f>卷值!D51</f>
        <v>10</v>
      </c>
      <c r="AD53">
        <f t="shared" si="8"/>
        <v>18000</v>
      </c>
      <c r="AF53" s="8">
        <v>3</v>
      </c>
    </row>
    <row r="54" spans="1:32">
      <c r="A54" s="8">
        <v>5051</v>
      </c>
      <c r="B54">
        <v>541</v>
      </c>
      <c r="C54" t="str">
        <f>卷表!A52</f>
        <v>5122</v>
      </c>
      <c r="D54" t="str">
        <f>材炼!$D$4</f>
        <v>[[3334,1]]</v>
      </c>
      <c r="E54" t="str">
        <f t="shared" si="2"/>
        <v>[[3134,3],[1534,3],[2033,3]]</v>
      </c>
      <c r="F54">
        <v>0</v>
      </c>
      <c r="G54">
        <v>0</v>
      </c>
      <c r="H54">
        <f>材炼!$F$4</f>
        <v>86400</v>
      </c>
      <c r="I54">
        <v>1</v>
      </c>
      <c r="J54">
        <f>材炼!$H$4</f>
        <v>5</v>
      </c>
      <c r="K54">
        <f>卷值!G52</f>
        <v>30</v>
      </c>
      <c r="L54">
        <f>卷值!F52</f>
        <v>80</v>
      </c>
      <c r="M54" t="str">
        <f>卷表!E132</f>
        <v>火球术I</v>
      </c>
      <c r="N54" s="19">
        <f t="shared" si="3"/>
        <v>3</v>
      </c>
      <c r="O54">
        <f t="shared" si="4"/>
        <v>3</v>
      </c>
      <c r="P54">
        <f t="shared" si="16"/>
        <v>3</v>
      </c>
      <c r="Q54">
        <f t="shared" si="17"/>
        <v>3</v>
      </c>
      <c r="R54">
        <v>0</v>
      </c>
      <c r="S54">
        <v>0</v>
      </c>
      <c r="T54">
        <v>0</v>
      </c>
      <c r="U54">
        <v>0</v>
      </c>
      <c r="V54">
        <v>0</v>
      </c>
      <c r="W54">
        <v>0</v>
      </c>
      <c r="X54">
        <v>0</v>
      </c>
      <c r="Y54">
        <v>0</v>
      </c>
      <c r="Z54">
        <v>0</v>
      </c>
      <c r="AA54">
        <v>0</v>
      </c>
      <c r="AB54" s="19">
        <f t="shared" si="7"/>
        <v>9</v>
      </c>
      <c r="AC54">
        <f>卷值!D52</f>
        <v>1</v>
      </c>
      <c r="AD54">
        <v>30</v>
      </c>
      <c r="AF54" s="8">
        <v>3</v>
      </c>
    </row>
    <row r="55" spans="1:32">
      <c r="A55" s="8">
        <v>5052</v>
      </c>
      <c r="B55">
        <v>541</v>
      </c>
      <c r="C55" t="str">
        <f>卷表!A53</f>
        <v>5222</v>
      </c>
      <c r="D55" t="str">
        <f>材炼!$D$4</f>
        <v>[[3334,1]]</v>
      </c>
      <c r="E55" t="str">
        <f t="shared" si="2"/>
        <v>[[3134,3],[3634,3],[3833,3],[1015,1],[5122,2]]</v>
      </c>
      <c r="F55" t="str">
        <f>C54</f>
        <v>5122</v>
      </c>
      <c r="G55">
        <v>2</v>
      </c>
      <c r="H55">
        <f>材炼!$F$4</f>
        <v>86400</v>
      </c>
      <c r="I55">
        <v>1</v>
      </c>
      <c r="J55">
        <f>材炼!$H$4</f>
        <v>5</v>
      </c>
      <c r="K55">
        <f>卷值!G53</f>
        <v>300</v>
      </c>
      <c r="L55">
        <f>卷值!F53</f>
        <v>75</v>
      </c>
      <c r="M55" t="str">
        <f>卷表!E133</f>
        <v>火球术II</v>
      </c>
      <c r="N55" s="19">
        <f t="shared" si="3"/>
        <v>8</v>
      </c>
      <c r="O55">
        <f t="shared" si="4"/>
        <v>3</v>
      </c>
      <c r="P55">
        <v>0</v>
      </c>
      <c r="Q55">
        <v>0</v>
      </c>
      <c r="R55">
        <f t="shared" si="5"/>
        <v>3</v>
      </c>
      <c r="S55">
        <f t="shared" si="6"/>
        <v>3</v>
      </c>
      <c r="T55">
        <v>0</v>
      </c>
      <c r="U55">
        <v>0</v>
      </c>
      <c r="V55">
        <v>1</v>
      </c>
      <c r="W55">
        <v>0</v>
      </c>
      <c r="X55">
        <v>0</v>
      </c>
      <c r="Y55">
        <v>0</v>
      </c>
      <c r="Z55">
        <v>0</v>
      </c>
      <c r="AA55">
        <v>0</v>
      </c>
      <c r="AB55" s="19">
        <f t="shared" si="7"/>
        <v>10</v>
      </c>
      <c r="AC55">
        <f>卷值!D53</f>
        <v>2</v>
      </c>
      <c r="AD55">
        <f t="shared" si="8"/>
        <v>80</v>
      </c>
      <c r="AF55" s="8">
        <v>3</v>
      </c>
    </row>
    <row r="56" spans="1:32">
      <c r="A56" s="8">
        <v>5053</v>
      </c>
      <c r="B56">
        <v>541</v>
      </c>
      <c r="C56" t="str">
        <f>卷表!A54</f>
        <v>5322</v>
      </c>
      <c r="D56" t="str">
        <f>材炼!$D$4</f>
        <v>[[3334,1]]</v>
      </c>
      <c r="E56" t="str">
        <f t="shared" si="2"/>
        <v>[[3134,3],[3434,3],[4033,3],[1015,1],[5222,2]]</v>
      </c>
      <c r="F56" t="str">
        <f t="shared" ref="F56:F58" si="26">C55</f>
        <v>5222</v>
      </c>
      <c r="G56">
        <v>2</v>
      </c>
      <c r="H56">
        <f>材炼!$F$4</f>
        <v>86400</v>
      </c>
      <c r="I56">
        <v>1</v>
      </c>
      <c r="J56">
        <f>材炼!$H$4</f>
        <v>5</v>
      </c>
      <c r="K56">
        <f>卷值!G54</f>
        <v>600</v>
      </c>
      <c r="L56">
        <f>卷值!F54</f>
        <v>70</v>
      </c>
      <c r="M56" t="str">
        <f>卷表!E134</f>
        <v>火球术III</v>
      </c>
      <c r="N56" s="19">
        <f t="shared" si="3"/>
        <v>26</v>
      </c>
      <c r="O56">
        <f t="shared" si="4"/>
        <v>3</v>
      </c>
      <c r="P56">
        <v>0</v>
      </c>
      <c r="Q56">
        <v>0</v>
      </c>
      <c r="R56">
        <v>0</v>
      </c>
      <c r="S56">
        <v>0</v>
      </c>
      <c r="T56">
        <f t="shared" si="10"/>
        <v>3</v>
      </c>
      <c r="U56">
        <f t="shared" si="11"/>
        <v>3</v>
      </c>
      <c r="V56">
        <v>1</v>
      </c>
      <c r="W56">
        <v>0</v>
      </c>
      <c r="X56">
        <v>0</v>
      </c>
      <c r="Y56">
        <v>0</v>
      </c>
      <c r="Z56">
        <v>0</v>
      </c>
      <c r="AA56">
        <v>0</v>
      </c>
      <c r="AB56" s="19">
        <f t="shared" si="7"/>
        <v>10</v>
      </c>
      <c r="AC56">
        <f>卷值!D54</f>
        <v>3</v>
      </c>
      <c r="AD56">
        <f t="shared" si="8"/>
        <v>260</v>
      </c>
      <c r="AF56" s="8">
        <v>3</v>
      </c>
    </row>
    <row r="57" spans="1:32">
      <c r="A57" s="8">
        <v>5054</v>
      </c>
      <c r="B57">
        <v>541</v>
      </c>
      <c r="C57" t="str">
        <f>卷表!A55</f>
        <v>5422</v>
      </c>
      <c r="D57" t="str">
        <f>材炼!$D$4</f>
        <v>[[3334,1]]</v>
      </c>
      <c r="E57" t="str">
        <f t="shared" si="2"/>
        <v>[[3134,3],[3434,3],[4033,3],[1015,1],[5322,2]]</v>
      </c>
      <c r="F57" t="str">
        <f t="shared" si="26"/>
        <v>5322</v>
      </c>
      <c r="G57">
        <v>2</v>
      </c>
      <c r="H57">
        <f>材炼!$F$4</f>
        <v>86400</v>
      </c>
      <c r="I57">
        <v>1</v>
      </c>
      <c r="J57">
        <f>材炼!$H$4</f>
        <v>5</v>
      </c>
      <c r="K57">
        <f>卷值!G55</f>
        <v>900</v>
      </c>
      <c r="L57">
        <f>卷值!F55</f>
        <v>65</v>
      </c>
      <c r="M57" t="str">
        <f>卷表!E135</f>
        <v>火球术IV</v>
      </c>
      <c r="N57" s="19">
        <f t="shared" si="3"/>
        <v>55</v>
      </c>
      <c r="O57">
        <f t="shared" si="4"/>
        <v>3</v>
      </c>
      <c r="P57">
        <v>0</v>
      </c>
      <c r="Q57">
        <v>0</v>
      </c>
      <c r="R57">
        <v>0</v>
      </c>
      <c r="S57">
        <v>0</v>
      </c>
      <c r="T57">
        <f t="shared" si="10"/>
        <v>3</v>
      </c>
      <c r="U57">
        <f t="shared" si="11"/>
        <v>3</v>
      </c>
      <c r="V57">
        <v>1</v>
      </c>
      <c r="W57">
        <v>0</v>
      </c>
      <c r="X57">
        <v>0</v>
      </c>
      <c r="Y57">
        <v>0</v>
      </c>
      <c r="Z57">
        <v>0</v>
      </c>
      <c r="AA57">
        <v>0</v>
      </c>
      <c r="AB57" s="19">
        <f t="shared" si="7"/>
        <v>10</v>
      </c>
      <c r="AC57">
        <f>卷值!D55</f>
        <v>4</v>
      </c>
      <c r="AD57">
        <f t="shared" si="8"/>
        <v>550</v>
      </c>
      <c r="AF57" s="8">
        <v>3</v>
      </c>
    </row>
    <row r="58" spans="1:32">
      <c r="A58" s="8">
        <v>5055</v>
      </c>
      <c r="B58">
        <v>541</v>
      </c>
      <c r="C58" t="str">
        <f>卷表!A56</f>
        <v>5522</v>
      </c>
      <c r="D58" t="str">
        <f>材炼!$D$4</f>
        <v>[[3334,1]]</v>
      </c>
      <c r="E58" t="str">
        <f t="shared" si="2"/>
        <v>[[3134,3],[3434,3],[4033,3],[1015,1],[5422,2]]</v>
      </c>
      <c r="F58" t="str">
        <f t="shared" si="26"/>
        <v>5422</v>
      </c>
      <c r="G58">
        <v>2</v>
      </c>
      <c r="H58">
        <f>材炼!$F$4</f>
        <v>86400</v>
      </c>
      <c r="I58">
        <v>1</v>
      </c>
      <c r="J58">
        <f>材炼!$H$4</f>
        <v>5</v>
      </c>
      <c r="K58">
        <f>卷值!G56</f>
        <v>1800</v>
      </c>
      <c r="L58">
        <f>卷值!F56</f>
        <v>60</v>
      </c>
      <c r="M58" t="str">
        <f>卷表!E136</f>
        <v>火球术V</v>
      </c>
      <c r="N58" s="19">
        <f t="shared" si="3"/>
        <v>150</v>
      </c>
      <c r="O58">
        <f t="shared" si="4"/>
        <v>3</v>
      </c>
      <c r="P58">
        <v>0</v>
      </c>
      <c r="Q58">
        <v>0</v>
      </c>
      <c r="R58">
        <v>0</v>
      </c>
      <c r="S58">
        <v>0</v>
      </c>
      <c r="T58">
        <f t="shared" si="10"/>
        <v>3</v>
      </c>
      <c r="U58">
        <f t="shared" si="11"/>
        <v>3</v>
      </c>
      <c r="V58">
        <v>1</v>
      </c>
      <c r="W58">
        <v>0</v>
      </c>
      <c r="X58">
        <v>0</v>
      </c>
      <c r="Y58">
        <v>0</v>
      </c>
      <c r="Z58">
        <v>0</v>
      </c>
      <c r="AA58">
        <v>0</v>
      </c>
      <c r="AB58" s="19">
        <f t="shared" si="7"/>
        <v>10</v>
      </c>
      <c r="AC58">
        <f>卷值!D56</f>
        <v>5</v>
      </c>
      <c r="AD58">
        <f t="shared" si="8"/>
        <v>1500</v>
      </c>
      <c r="AF58" s="8">
        <v>3</v>
      </c>
    </row>
    <row r="59" spans="1:32">
      <c r="A59" s="8">
        <v>5056</v>
      </c>
      <c r="B59">
        <v>541</v>
      </c>
      <c r="C59" t="str">
        <f>卷表!A57</f>
        <v>5622</v>
      </c>
      <c r="D59" t="str">
        <f>材炼!$D$4</f>
        <v>[[3334,1]]</v>
      </c>
      <c r="E59" t="str">
        <f t="shared" si="2"/>
        <v>[[3134,3],[1534,3],[2033,3]]</v>
      </c>
      <c r="F59">
        <v>0</v>
      </c>
      <c r="G59">
        <v>0</v>
      </c>
      <c r="H59">
        <f>材炼!$F$4</f>
        <v>86400</v>
      </c>
      <c r="I59">
        <v>1</v>
      </c>
      <c r="J59">
        <f>材炼!$H$4</f>
        <v>5</v>
      </c>
      <c r="K59">
        <f>卷值!G57</f>
        <v>300</v>
      </c>
      <c r="L59">
        <f>卷值!F57</f>
        <v>75</v>
      </c>
      <c r="M59" t="str">
        <f>卷表!E137</f>
        <v>陨石术I</v>
      </c>
      <c r="N59" s="19">
        <f t="shared" si="3"/>
        <v>7</v>
      </c>
      <c r="O59">
        <f t="shared" si="4"/>
        <v>3</v>
      </c>
      <c r="P59">
        <f t="shared" si="16"/>
        <v>3</v>
      </c>
      <c r="Q59">
        <f t="shared" si="17"/>
        <v>3</v>
      </c>
      <c r="R59">
        <v>0</v>
      </c>
      <c r="S59">
        <v>0</v>
      </c>
      <c r="T59">
        <v>0</v>
      </c>
      <c r="U59">
        <v>0</v>
      </c>
      <c r="V59">
        <v>0</v>
      </c>
      <c r="W59">
        <v>0</v>
      </c>
      <c r="X59">
        <v>0</v>
      </c>
      <c r="Y59">
        <v>0</v>
      </c>
      <c r="Z59">
        <v>0</v>
      </c>
      <c r="AA59">
        <v>0</v>
      </c>
      <c r="AB59" s="19">
        <f t="shared" si="7"/>
        <v>9</v>
      </c>
      <c r="AC59">
        <f>卷值!D57</f>
        <v>2</v>
      </c>
      <c r="AD59">
        <f t="shared" si="8"/>
        <v>70</v>
      </c>
      <c r="AF59" s="8">
        <v>3</v>
      </c>
    </row>
    <row r="60" spans="1:32">
      <c r="A60" s="8">
        <v>5057</v>
      </c>
      <c r="B60">
        <v>541</v>
      </c>
      <c r="C60" t="str">
        <f>卷表!A58</f>
        <v>5722</v>
      </c>
      <c r="D60" t="str">
        <f>材炼!$D$4</f>
        <v>[[3334,1]]</v>
      </c>
      <c r="E60" t="str">
        <f t="shared" si="2"/>
        <v>[[3134,3],[3634,3],[3833,3],[1015,1],[5622,2]]</v>
      </c>
      <c r="F60" t="str">
        <f>C59</f>
        <v>5622</v>
      </c>
      <c r="G60">
        <v>2</v>
      </c>
      <c r="H60">
        <f>材炼!$F$4</f>
        <v>86400</v>
      </c>
      <c r="I60">
        <v>1</v>
      </c>
      <c r="J60">
        <f>材炼!$H$4</f>
        <v>5</v>
      </c>
      <c r="K60">
        <f>卷值!G58</f>
        <v>600</v>
      </c>
      <c r="L60">
        <f>卷值!F58</f>
        <v>70</v>
      </c>
      <c r="M60" t="str">
        <f>卷表!E138</f>
        <v>陨石术II</v>
      </c>
      <c r="N60" s="19">
        <f t="shared" si="3"/>
        <v>26</v>
      </c>
      <c r="O60">
        <f t="shared" si="4"/>
        <v>3</v>
      </c>
      <c r="P60">
        <v>0</v>
      </c>
      <c r="Q60">
        <v>0</v>
      </c>
      <c r="R60">
        <f t="shared" si="5"/>
        <v>3</v>
      </c>
      <c r="S60">
        <f t="shared" si="6"/>
        <v>3</v>
      </c>
      <c r="T60">
        <v>0</v>
      </c>
      <c r="U60">
        <v>0</v>
      </c>
      <c r="V60">
        <v>1</v>
      </c>
      <c r="W60">
        <v>0</v>
      </c>
      <c r="X60">
        <v>0</v>
      </c>
      <c r="Y60">
        <v>0</v>
      </c>
      <c r="Z60">
        <v>0</v>
      </c>
      <c r="AA60">
        <v>0</v>
      </c>
      <c r="AB60" s="19">
        <f t="shared" si="7"/>
        <v>10</v>
      </c>
      <c r="AC60">
        <f>卷值!D58</f>
        <v>3</v>
      </c>
      <c r="AD60">
        <f t="shared" si="8"/>
        <v>260</v>
      </c>
      <c r="AF60" s="8">
        <v>3</v>
      </c>
    </row>
    <row r="61" spans="1:32">
      <c r="A61" s="8">
        <v>5058</v>
      </c>
      <c r="B61">
        <v>541</v>
      </c>
      <c r="C61" t="str">
        <f>卷表!A59</f>
        <v>5822</v>
      </c>
      <c r="D61" t="str">
        <f>材炼!$D$4</f>
        <v>[[3334,1]]</v>
      </c>
      <c r="E61" t="str">
        <f t="shared" si="2"/>
        <v>[[3134,3],[3434,3],[4033,3],[1015,1],[5722,2]]</v>
      </c>
      <c r="F61" t="str">
        <f t="shared" ref="F61:F63" si="27">C60</f>
        <v>5722</v>
      </c>
      <c r="G61">
        <v>2</v>
      </c>
      <c r="H61">
        <f>材炼!$F$4</f>
        <v>86400</v>
      </c>
      <c r="I61">
        <v>1</v>
      </c>
      <c r="J61">
        <f>材炼!$H$4</f>
        <v>5</v>
      </c>
      <c r="K61">
        <f>卷值!G59</f>
        <v>900</v>
      </c>
      <c r="L61">
        <f>卷值!F59</f>
        <v>65</v>
      </c>
      <c r="M61" t="str">
        <f>卷表!E139</f>
        <v>陨石术III</v>
      </c>
      <c r="N61" s="19">
        <f t="shared" si="3"/>
        <v>55</v>
      </c>
      <c r="O61">
        <f t="shared" si="4"/>
        <v>3</v>
      </c>
      <c r="P61">
        <v>0</v>
      </c>
      <c r="Q61">
        <v>0</v>
      </c>
      <c r="R61">
        <v>0</v>
      </c>
      <c r="S61">
        <v>0</v>
      </c>
      <c r="T61">
        <f t="shared" si="10"/>
        <v>3</v>
      </c>
      <c r="U61">
        <f t="shared" si="11"/>
        <v>3</v>
      </c>
      <c r="V61">
        <v>1</v>
      </c>
      <c r="W61">
        <v>0</v>
      </c>
      <c r="X61">
        <v>0</v>
      </c>
      <c r="Y61">
        <v>0</v>
      </c>
      <c r="Z61">
        <v>0</v>
      </c>
      <c r="AA61">
        <v>0</v>
      </c>
      <c r="AB61" s="19">
        <f t="shared" si="7"/>
        <v>10</v>
      </c>
      <c r="AC61">
        <f>卷值!D59</f>
        <v>4</v>
      </c>
      <c r="AD61">
        <f t="shared" si="8"/>
        <v>550</v>
      </c>
      <c r="AF61" s="8">
        <v>3</v>
      </c>
    </row>
    <row r="62" spans="1:32">
      <c r="A62" s="8">
        <v>5059</v>
      </c>
      <c r="B62">
        <v>541</v>
      </c>
      <c r="C62" t="str">
        <f>卷表!A60</f>
        <v>5922</v>
      </c>
      <c r="D62" t="str">
        <f>材炼!$D$4</f>
        <v>[[3334,1]]</v>
      </c>
      <c r="E62" t="str">
        <f t="shared" si="2"/>
        <v>[[3134,3],[3434,3],[4033,3],[1015,1],[5822,2]]</v>
      </c>
      <c r="F62" t="str">
        <f t="shared" si="27"/>
        <v>5822</v>
      </c>
      <c r="G62">
        <v>2</v>
      </c>
      <c r="H62">
        <f>材炼!$F$4</f>
        <v>86400</v>
      </c>
      <c r="I62">
        <v>1</v>
      </c>
      <c r="J62">
        <f>材炼!$H$4</f>
        <v>5</v>
      </c>
      <c r="K62">
        <f>卷值!G60</f>
        <v>1800</v>
      </c>
      <c r="L62">
        <f>卷值!F60</f>
        <v>60</v>
      </c>
      <c r="M62" t="str">
        <f>卷表!E140</f>
        <v>陨石术IV</v>
      </c>
      <c r="N62" s="19">
        <f t="shared" si="3"/>
        <v>150</v>
      </c>
      <c r="O62">
        <f t="shared" si="4"/>
        <v>3</v>
      </c>
      <c r="P62">
        <v>0</v>
      </c>
      <c r="Q62">
        <v>0</v>
      </c>
      <c r="R62">
        <v>0</v>
      </c>
      <c r="S62">
        <v>0</v>
      </c>
      <c r="T62">
        <f t="shared" si="10"/>
        <v>3</v>
      </c>
      <c r="U62">
        <f t="shared" si="11"/>
        <v>3</v>
      </c>
      <c r="V62">
        <v>1</v>
      </c>
      <c r="W62">
        <v>0</v>
      </c>
      <c r="X62">
        <v>0</v>
      </c>
      <c r="Y62">
        <v>0</v>
      </c>
      <c r="Z62">
        <v>0</v>
      </c>
      <c r="AA62">
        <v>0</v>
      </c>
      <c r="AB62" s="19">
        <f t="shared" si="7"/>
        <v>10</v>
      </c>
      <c r="AC62">
        <f>卷值!D60</f>
        <v>5</v>
      </c>
      <c r="AD62">
        <f t="shared" si="8"/>
        <v>1500</v>
      </c>
      <c r="AF62" s="8">
        <v>3</v>
      </c>
    </row>
    <row r="63" spans="1:32">
      <c r="A63" s="8">
        <v>5060</v>
      </c>
      <c r="B63">
        <v>541</v>
      </c>
      <c r="C63" t="str">
        <f>卷表!A61</f>
        <v>6022</v>
      </c>
      <c r="D63" t="str">
        <f>材炼!$D$4</f>
        <v>[[3334,1]]</v>
      </c>
      <c r="E63" t="str">
        <f t="shared" si="2"/>
        <v>[[3134,3],[3434,3],[4033,3],[1015,1],[5922,2]]</v>
      </c>
      <c r="F63" t="str">
        <f t="shared" si="27"/>
        <v>5922</v>
      </c>
      <c r="G63">
        <v>2</v>
      </c>
      <c r="H63">
        <f>材炼!$F$4</f>
        <v>86400</v>
      </c>
      <c r="I63">
        <v>1</v>
      </c>
      <c r="J63">
        <f>材炼!$H$4</f>
        <v>5</v>
      </c>
      <c r="K63">
        <f>卷值!G61</f>
        <v>2700</v>
      </c>
      <c r="L63">
        <f>卷值!F61</f>
        <v>55</v>
      </c>
      <c r="M63" t="str">
        <f>卷表!E141</f>
        <v>陨石术V</v>
      </c>
      <c r="N63" s="19">
        <f t="shared" si="3"/>
        <v>295</v>
      </c>
      <c r="O63">
        <f t="shared" si="4"/>
        <v>3</v>
      </c>
      <c r="P63">
        <v>0</v>
      </c>
      <c r="Q63">
        <v>0</v>
      </c>
      <c r="R63">
        <v>0</v>
      </c>
      <c r="S63">
        <v>0</v>
      </c>
      <c r="T63">
        <f t="shared" si="10"/>
        <v>3</v>
      </c>
      <c r="U63">
        <f t="shared" si="11"/>
        <v>3</v>
      </c>
      <c r="V63">
        <v>1</v>
      </c>
      <c r="W63">
        <v>0</v>
      </c>
      <c r="X63">
        <v>0</v>
      </c>
      <c r="Y63">
        <v>0</v>
      </c>
      <c r="Z63">
        <v>0</v>
      </c>
      <c r="AA63">
        <v>0</v>
      </c>
      <c r="AB63" s="19">
        <f t="shared" si="7"/>
        <v>10</v>
      </c>
      <c r="AC63">
        <f>卷值!D61</f>
        <v>6</v>
      </c>
      <c r="AD63">
        <f t="shared" si="8"/>
        <v>2950</v>
      </c>
      <c r="AF63" s="8">
        <v>3</v>
      </c>
    </row>
    <row r="64" spans="1:32">
      <c r="A64" s="8">
        <v>5061</v>
      </c>
      <c r="B64">
        <v>541</v>
      </c>
      <c r="C64" t="str">
        <f>卷表!A62</f>
        <v>6122</v>
      </c>
      <c r="D64" t="str">
        <f>材炼!$D$4</f>
        <v>[[3334,1]]</v>
      </c>
      <c r="E64" t="str">
        <f t="shared" si="2"/>
        <v>[[3134,3],[1534,3],[2033,3]]</v>
      </c>
      <c r="F64">
        <v>0</v>
      </c>
      <c r="G64">
        <v>0</v>
      </c>
      <c r="H64">
        <f>材炼!$F$4</f>
        <v>86400</v>
      </c>
      <c r="I64">
        <v>1</v>
      </c>
      <c r="J64">
        <f>材炼!$H$4</f>
        <v>5</v>
      </c>
      <c r="K64">
        <f>卷值!G62</f>
        <v>600</v>
      </c>
      <c r="L64">
        <f>卷值!F62</f>
        <v>70</v>
      </c>
      <c r="M64" t="str">
        <f>卷表!E142</f>
        <v>石化术I</v>
      </c>
      <c r="N64" s="19">
        <f t="shared" si="3"/>
        <v>23</v>
      </c>
      <c r="O64">
        <f t="shared" si="4"/>
        <v>3</v>
      </c>
      <c r="P64">
        <f t="shared" si="16"/>
        <v>3</v>
      </c>
      <c r="Q64">
        <f t="shared" si="17"/>
        <v>3</v>
      </c>
      <c r="R64">
        <v>0</v>
      </c>
      <c r="S64">
        <v>0</v>
      </c>
      <c r="T64">
        <v>0</v>
      </c>
      <c r="U64">
        <v>0</v>
      </c>
      <c r="V64">
        <v>0</v>
      </c>
      <c r="W64">
        <v>0</v>
      </c>
      <c r="X64">
        <v>0</v>
      </c>
      <c r="Y64">
        <v>0</v>
      </c>
      <c r="Z64">
        <v>0</v>
      </c>
      <c r="AA64">
        <v>0</v>
      </c>
      <c r="AB64" s="19">
        <f t="shared" si="7"/>
        <v>9</v>
      </c>
      <c r="AC64">
        <f>卷值!D62</f>
        <v>3</v>
      </c>
      <c r="AD64">
        <f t="shared" si="8"/>
        <v>230</v>
      </c>
      <c r="AF64" s="8">
        <v>3</v>
      </c>
    </row>
    <row r="65" spans="1:32">
      <c r="A65" s="8">
        <v>5062</v>
      </c>
      <c r="B65">
        <v>541</v>
      </c>
      <c r="C65" t="str">
        <f>卷表!A63</f>
        <v>6222</v>
      </c>
      <c r="D65" t="str">
        <f>材炼!$D$4</f>
        <v>[[3334,1]]</v>
      </c>
      <c r="E65" t="str">
        <f t="shared" si="2"/>
        <v>[[3134,3],[3634,3],[3833,3],[1015,1],[6122,2]]</v>
      </c>
      <c r="F65" t="str">
        <f>C64</f>
        <v>6122</v>
      </c>
      <c r="G65">
        <v>2</v>
      </c>
      <c r="H65">
        <f>材炼!$F$4</f>
        <v>86400</v>
      </c>
      <c r="I65">
        <v>1</v>
      </c>
      <c r="J65">
        <f>材炼!$H$4</f>
        <v>5</v>
      </c>
      <c r="K65">
        <f>卷值!G63</f>
        <v>900</v>
      </c>
      <c r="L65">
        <f>卷值!F63</f>
        <v>65</v>
      </c>
      <c r="M65" t="str">
        <f>卷表!E143</f>
        <v>石化术II</v>
      </c>
      <c r="N65" s="19">
        <f t="shared" si="3"/>
        <v>55</v>
      </c>
      <c r="O65">
        <f t="shared" si="4"/>
        <v>3</v>
      </c>
      <c r="P65">
        <v>0</v>
      </c>
      <c r="Q65">
        <v>0</v>
      </c>
      <c r="R65">
        <f t="shared" si="5"/>
        <v>3</v>
      </c>
      <c r="S65">
        <f t="shared" si="6"/>
        <v>3</v>
      </c>
      <c r="T65">
        <v>0</v>
      </c>
      <c r="U65">
        <v>0</v>
      </c>
      <c r="V65">
        <v>1</v>
      </c>
      <c r="W65">
        <v>0</v>
      </c>
      <c r="X65">
        <v>0</v>
      </c>
      <c r="Y65">
        <v>0</v>
      </c>
      <c r="Z65">
        <v>0</v>
      </c>
      <c r="AA65">
        <v>0</v>
      </c>
      <c r="AB65" s="19">
        <f t="shared" si="7"/>
        <v>10</v>
      </c>
      <c r="AC65">
        <f>卷值!D63</f>
        <v>4</v>
      </c>
      <c r="AD65">
        <f t="shared" si="8"/>
        <v>550</v>
      </c>
      <c r="AF65" s="8">
        <v>3</v>
      </c>
    </row>
    <row r="66" spans="1:32">
      <c r="A66" s="8">
        <v>5063</v>
      </c>
      <c r="B66">
        <v>541</v>
      </c>
      <c r="C66" t="str">
        <f>卷表!A64</f>
        <v>6322</v>
      </c>
      <c r="D66" t="str">
        <f>材炼!$D$4</f>
        <v>[[3334,1]]</v>
      </c>
      <c r="E66" t="str">
        <f t="shared" si="2"/>
        <v>[[3134,3],[3434,3],[4033,3],[1015,1],[6222,2]]</v>
      </c>
      <c r="F66" t="str">
        <f t="shared" ref="F66:F68" si="28">C65</f>
        <v>6222</v>
      </c>
      <c r="G66">
        <v>2</v>
      </c>
      <c r="H66">
        <f>材炼!$F$4</f>
        <v>86400</v>
      </c>
      <c r="I66">
        <v>1</v>
      </c>
      <c r="J66">
        <f>材炼!$H$4</f>
        <v>5</v>
      </c>
      <c r="K66">
        <f>卷值!G64</f>
        <v>1800</v>
      </c>
      <c r="L66">
        <f>卷值!F64</f>
        <v>60</v>
      </c>
      <c r="M66" t="str">
        <f>卷表!E144</f>
        <v>石化术III</v>
      </c>
      <c r="N66" s="19">
        <f t="shared" si="3"/>
        <v>150</v>
      </c>
      <c r="O66">
        <f t="shared" si="4"/>
        <v>3</v>
      </c>
      <c r="P66">
        <v>0</v>
      </c>
      <c r="Q66">
        <v>0</v>
      </c>
      <c r="R66">
        <v>0</v>
      </c>
      <c r="S66">
        <v>0</v>
      </c>
      <c r="T66">
        <f t="shared" si="10"/>
        <v>3</v>
      </c>
      <c r="U66">
        <f t="shared" si="11"/>
        <v>3</v>
      </c>
      <c r="V66">
        <v>1</v>
      </c>
      <c r="W66">
        <v>0</v>
      </c>
      <c r="X66">
        <v>0</v>
      </c>
      <c r="Y66">
        <v>0</v>
      </c>
      <c r="Z66">
        <v>0</v>
      </c>
      <c r="AA66">
        <v>0</v>
      </c>
      <c r="AB66" s="19">
        <f t="shared" si="7"/>
        <v>10</v>
      </c>
      <c r="AC66">
        <f>卷值!D64</f>
        <v>5</v>
      </c>
      <c r="AD66">
        <f t="shared" si="8"/>
        <v>1500</v>
      </c>
      <c r="AF66" s="8">
        <v>3</v>
      </c>
    </row>
    <row r="67" spans="1:32">
      <c r="A67" s="8">
        <v>5064</v>
      </c>
      <c r="B67">
        <v>541</v>
      </c>
      <c r="C67" t="str">
        <f>卷表!A65</f>
        <v>6422</v>
      </c>
      <c r="D67" t="str">
        <f>材炼!$D$4</f>
        <v>[[3334,1]]</v>
      </c>
      <c r="E67" t="str">
        <f t="shared" si="2"/>
        <v>[[3134,3],[3434,3],[4033,3],[1015,1],[6322,2]]</v>
      </c>
      <c r="F67" t="str">
        <f t="shared" si="28"/>
        <v>6322</v>
      </c>
      <c r="G67">
        <v>2</v>
      </c>
      <c r="H67">
        <f>材炼!$F$4</f>
        <v>86400</v>
      </c>
      <c r="I67">
        <v>1</v>
      </c>
      <c r="J67">
        <f>材炼!$H$4</f>
        <v>5</v>
      </c>
      <c r="K67">
        <f>卷值!G65</f>
        <v>2700</v>
      </c>
      <c r="L67">
        <f>卷值!F65</f>
        <v>55</v>
      </c>
      <c r="M67" t="str">
        <f>卷表!E145</f>
        <v>石化术IV</v>
      </c>
      <c r="N67" s="19">
        <f t="shared" si="3"/>
        <v>295</v>
      </c>
      <c r="O67">
        <f t="shared" si="4"/>
        <v>3</v>
      </c>
      <c r="P67">
        <v>0</v>
      </c>
      <c r="Q67">
        <v>0</v>
      </c>
      <c r="R67">
        <v>0</v>
      </c>
      <c r="S67">
        <v>0</v>
      </c>
      <c r="T67">
        <f t="shared" si="10"/>
        <v>3</v>
      </c>
      <c r="U67">
        <f t="shared" si="11"/>
        <v>3</v>
      </c>
      <c r="V67">
        <v>1</v>
      </c>
      <c r="W67">
        <v>0</v>
      </c>
      <c r="X67">
        <v>0</v>
      </c>
      <c r="Y67">
        <v>0</v>
      </c>
      <c r="Z67">
        <v>0</v>
      </c>
      <c r="AA67">
        <v>0</v>
      </c>
      <c r="AB67" s="19">
        <f t="shared" si="7"/>
        <v>10</v>
      </c>
      <c r="AC67">
        <f>卷值!D65</f>
        <v>6</v>
      </c>
      <c r="AD67">
        <f t="shared" si="8"/>
        <v>2950</v>
      </c>
      <c r="AF67" s="8">
        <v>3</v>
      </c>
    </row>
    <row r="68" spans="1:32">
      <c r="A68" s="8">
        <v>5065</v>
      </c>
      <c r="B68">
        <v>541</v>
      </c>
      <c r="C68" t="str">
        <f>卷表!A66</f>
        <v>6522</v>
      </c>
      <c r="D68" t="str">
        <f>材炼!$D$4</f>
        <v>[[3334,1]]</v>
      </c>
      <c r="E68" t="str">
        <f t="shared" si="2"/>
        <v>[[3134,3],[3434,3],[4033,3],[1015,1],[6422,2]]</v>
      </c>
      <c r="F68" t="str">
        <f t="shared" si="28"/>
        <v>6422</v>
      </c>
      <c r="G68">
        <v>2</v>
      </c>
      <c r="H68">
        <f>材炼!$F$4</f>
        <v>86400</v>
      </c>
      <c r="I68">
        <v>1</v>
      </c>
      <c r="J68">
        <f>材炼!$H$4</f>
        <v>5</v>
      </c>
      <c r="K68">
        <f>卷值!G66</f>
        <v>3600</v>
      </c>
      <c r="L68">
        <f>卷值!F66</f>
        <v>50</v>
      </c>
      <c r="M68" t="str">
        <f>卷表!E146</f>
        <v>石化术V</v>
      </c>
      <c r="N68" s="19">
        <f t="shared" si="3"/>
        <v>504</v>
      </c>
      <c r="O68">
        <f t="shared" si="4"/>
        <v>3</v>
      </c>
      <c r="P68">
        <v>0</v>
      </c>
      <c r="Q68">
        <v>0</v>
      </c>
      <c r="R68">
        <v>0</v>
      </c>
      <c r="S68">
        <v>0</v>
      </c>
      <c r="T68">
        <f t="shared" si="10"/>
        <v>3</v>
      </c>
      <c r="U68">
        <f t="shared" si="11"/>
        <v>3</v>
      </c>
      <c r="V68">
        <v>1</v>
      </c>
      <c r="W68">
        <v>0</v>
      </c>
      <c r="X68">
        <v>0</v>
      </c>
      <c r="Y68">
        <v>0</v>
      </c>
      <c r="Z68">
        <v>0</v>
      </c>
      <c r="AA68">
        <v>0</v>
      </c>
      <c r="AB68" s="19">
        <f t="shared" si="7"/>
        <v>10</v>
      </c>
      <c r="AC68">
        <f>卷值!D66</f>
        <v>7</v>
      </c>
      <c r="AD68">
        <f t="shared" si="8"/>
        <v>5040</v>
      </c>
      <c r="AF68" s="8">
        <v>3</v>
      </c>
    </row>
    <row r="69" spans="1:32">
      <c r="A69" s="8">
        <v>5066</v>
      </c>
      <c r="B69">
        <v>541</v>
      </c>
      <c r="C69" t="str">
        <f>卷表!A67</f>
        <v>6622</v>
      </c>
      <c r="D69" t="str">
        <f>材炼!$D$4</f>
        <v>[[3334,1]]</v>
      </c>
      <c r="E69" t="str">
        <f t="shared" ref="E69:E83" si="29">CONCATENATE("[",IF(O69=0,"","["&amp;$O$2&amp;","&amp;ROUND(O69,0)&amp;"]"),IF(P69=0,"",","&amp;"["&amp;$P$2&amp;","&amp;ROUND(P69,0)&amp;"]"),IF(Q69=0,"",","&amp;"["&amp;$Q$2&amp;","&amp;ROUND(Q69,0)&amp;"]"),IF(R69=0,"",","&amp;"["&amp;$R$2&amp;","&amp;ROUND(R69,0)&amp;"]"),IF(S69=0,"",","&amp;"["&amp;$S$2&amp;","&amp;ROUND(S69,0)&amp;"]"),IF(T69=0,"",","&amp;"["&amp;$T$2&amp;","&amp;ROUND(T69,0)&amp;"]"),IF(U69=0,"",","&amp;"["&amp;$U$2&amp;","&amp;ROUND(U69,0)&amp;"]"),IF(V69=0,"",","&amp;"["&amp;$V$2&amp;","&amp;ROUND(V69,0)&amp;"]"),IF(W69=0,"",","&amp;"["&amp;$W$2&amp;","&amp;ROUND(W69,0)&amp;"]"),IF(X69=0,"",","&amp;"["&amp;$X$2&amp;","&amp;ROUND(X69,0)&amp;"]"),IF(Y69=0,"",","&amp;"["&amp;$Y$2&amp;","&amp;ROUND(Y69,0)&amp;"]"),IF(Z69=0,"",","&amp;"["&amp;$Z$2&amp;","&amp;ROUND(Z69,0)&amp;"]"),IF(AA69=0,"",","&amp;"["&amp;$AA$2&amp;","&amp;ROUND(AA69,0)&amp;"]"),IF(G69=0,"",","&amp;"["&amp;F69&amp;","&amp;ROUND(G69,0)&amp;"]"),"]")</f>
        <v>[[3134,3],[1534,3],[2033,3]]</v>
      </c>
      <c r="F69">
        <v>0</v>
      </c>
      <c r="G69">
        <v>0</v>
      </c>
      <c r="H69">
        <f>材炼!$F$4</f>
        <v>86400</v>
      </c>
      <c r="I69">
        <v>1</v>
      </c>
      <c r="J69">
        <f>材炼!$H$4</f>
        <v>5</v>
      </c>
      <c r="K69">
        <f>卷值!G67</f>
        <v>900</v>
      </c>
      <c r="L69">
        <f>卷值!F67</f>
        <v>65</v>
      </c>
      <c r="M69" t="str">
        <f>卷表!E147</f>
        <v>全体石化术I</v>
      </c>
      <c r="N69" s="19">
        <f t="shared" ref="N69:N83" si="30">AD69*$AF$2</f>
        <v>50</v>
      </c>
      <c r="O69">
        <f t="shared" ref="O69:O83" si="31">$AE$2*AF69</f>
        <v>3</v>
      </c>
      <c r="P69">
        <f t="shared" ref="P69:P79" si="32">$AE$2*AF69</f>
        <v>3</v>
      </c>
      <c r="Q69">
        <f t="shared" ref="Q69:Q79" si="33">$AE$2*AF69</f>
        <v>3</v>
      </c>
      <c r="R69">
        <v>0</v>
      </c>
      <c r="S69">
        <v>0</v>
      </c>
      <c r="T69">
        <v>0</v>
      </c>
      <c r="U69">
        <v>0</v>
      </c>
      <c r="V69">
        <v>0</v>
      </c>
      <c r="W69">
        <v>0</v>
      </c>
      <c r="X69">
        <v>0</v>
      </c>
      <c r="Y69">
        <v>0</v>
      </c>
      <c r="Z69">
        <v>0</v>
      </c>
      <c r="AA69">
        <v>0</v>
      </c>
      <c r="AB69" s="19">
        <f t="shared" ref="AB69:AB83" si="34">O69+P69+Q69+R69+S69+T69+U69+V69+W69+X69+Z69+Y69+AA69</f>
        <v>9</v>
      </c>
      <c r="AC69">
        <f>卷值!D67</f>
        <v>4</v>
      </c>
      <c r="AD69">
        <f t="shared" ref="AD69:AD83" si="35">ROUND(AB69*AC69*K69/L69,-1)</f>
        <v>500</v>
      </c>
      <c r="AF69" s="8">
        <v>3</v>
      </c>
    </row>
    <row r="70" spans="1:32">
      <c r="A70" s="8">
        <v>5067</v>
      </c>
      <c r="B70">
        <v>541</v>
      </c>
      <c r="C70" t="str">
        <f>卷表!A68</f>
        <v>6722</v>
      </c>
      <c r="D70" t="str">
        <f>材炼!$D$4</f>
        <v>[[3334,1]]</v>
      </c>
      <c r="E70" t="str">
        <f t="shared" si="29"/>
        <v>[[3134,3],[3634,3],[3833,3],[1015,1],[6622,2]]</v>
      </c>
      <c r="F70" t="str">
        <f>C69</f>
        <v>6622</v>
      </c>
      <c r="G70">
        <v>2</v>
      </c>
      <c r="H70">
        <f>材炼!$F$4</f>
        <v>86400</v>
      </c>
      <c r="I70">
        <v>1</v>
      </c>
      <c r="J70">
        <f>材炼!$H$4</f>
        <v>5</v>
      </c>
      <c r="K70">
        <f>卷值!G68</f>
        <v>1800</v>
      </c>
      <c r="L70">
        <f>卷值!F68</f>
        <v>60</v>
      </c>
      <c r="M70" t="str">
        <f>卷表!E148</f>
        <v>全体石化术II</v>
      </c>
      <c r="N70" s="19">
        <f t="shared" si="30"/>
        <v>150</v>
      </c>
      <c r="O70">
        <f t="shared" si="31"/>
        <v>3</v>
      </c>
      <c r="P70">
        <v>0</v>
      </c>
      <c r="Q70">
        <v>0</v>
      </c>
      <c r="R70">
        <f t="shared" ref="R70:R80" si="36">$AE$2*AF70</f>
        <v>3</v>
      </c>
      <c r="S70">
        <f t="shared" ref="S70:S80" si="37">$AE$2*AF70</f>
        <v>3</v>
      </c>
      <c r="T70">
        <v>0</v>
      </c>
      <c r="U70">
        <v>0</v>
      </c>
      <c r="V70">
        <v>1</v>
      </c>
      <c r="W70">
        <v>0</v>
      </c>
      <c r="X70">
        <v>0</v>
      </c>
      <c r="Y70">
        <v>0</v>
      </c>
      <c r="Z70">
        <v>0</v>
      </c>
      <c r="AA70">
        <v>0</v>
      </c>
      <c r="AB70" s="19">
        <f t="shared" si="34"/>
        <v>10</v>
      </c>
      <c r="AC70">
        <f>卷值!D68</f>
        <v>5</v>
      </c>
      <c r="AD70">
        <f t="shared" si="35"/>
        <v>1500</v>
      </c>
      <c r="AF70" s="8">
        <v>3</v>
      </c>
    </row>
    <row r="71" spans="1:32">
      <c r="A71" s="8">
        <v>5068</v>
      </c>
      <c r="B71">
        <v>541</v>
      </c>
      <c r="C71" t="str">
        <f>卷表!A69</f>
        <v>6822</v>
      </c>
      <c r="D71" t="str">
        <f>材炼!$D$4</f>
        <v>[[3334,1]]</v>
      </c>
      <c r="E71" t="str">
        <f t="shared" si="29"/>
        <v>[[3134,3],[3434,3],[4033,3],[1015,1],[6722,2]]</v>
      </c>
      <c r="F71" t="str">
        <f t="shared" ref="F71:F73" si="38">C70</f>
        <v>6722</v>
      </c>
      <c r="G71">
        <v>2</v>
      </c>
      <c r="H71">
        <f>材炼!$F$4</f>
        <v>86400</v>
      </c>
      <c r="I71">
        <v>1</v>
      </c>
      <c r="J71">
        <f>材炼!$H$4</f>
        <v>5</v>
      </c>
      <c r="K71">
        <f>卷值!G69</f>
        <v>2700</v>
      </c>
      <c r="L71">
        <f>卷值!F69</f>
        <v>55</v>
      </c>
      <c r="M71" t="str">
        <f>卷表!E149</f>
        <v>全体石化术III</v>
      </c>
      <c r="N71" s="19">
        <f t="shared" si="30"/>
        <v>295</v>
      </c>
      <c r="O71">
        <f t="shared" si="31"/>
        <v>3</v>
      </c>
      <c r="P71">
        <v>0</v>
      </c>
      <c r="Q71">
        <v>0</v>
      </c>
      <c r="R71">
        <v>0</v>
      </c>
      <c r="S71">
        <v>0</v>
      </c>
      <c r="T71">
        <f t="shared" ref="T71:T83" si="39">$AE$2*AF71</f>
        <v>3</v>
      </c>
      <c r="U71">
        <f t="shared" ref="U71:U83" si="40">$AE$2*AF71</f>
        <v>3</v>
      </c>
      <c r="V71">
        <v>1</v>
      </c>
      <c r="W71">
        <v>0</v>
      </c>
      <c r="X71">
        <v>0</v>
      </c>
      <c r="Y71">
        <v>0</v>
      </c>
      <c r="Z71">
        <v>0</v>
      </c>
      <c r="AA71">
        <v>0</v>
      </c>
      <c r="AB71" s="19">
        <f t="shared" si="34"/>
        <v>10</v>
      </c>
      <c r="AC71">
        <f>卷值!D69</f>
        <v>6</v>
      </c>
      <c r="AD71">
        <f t="shared" si="35"/>
        <v>2950</v>
      </c>
      <c r="AF71" s="8">
        <v>3</v>
      </c>
    </row>
    <row r="72" spans="1:32">
      <c r="A72" s="8">
        <v>5069</v>
      </c>
      <c r="B72">
        <v>541</v>
      </c>
      <c r="C72" t="str">
        <f>卷表!A70</f>
        <v>6922</v>
      </c>
      <c r="D72" t="str">
        <f>材炼!$D$4</f>
        <v>[[3334,1]]</v>
      </c>
      <c r="E72" t="str">
        <f t="shared" si="29"/>
        <v>[[3134,3],[3434,3],[4033,3],[1015,1],[6822,2]]</v>
      </c>
      <c r="F72" t="str">
        <f t="shared" si="38"/>
        <v>6822</v>
      </c>
      <c r="G72">
        <v>2</v>
      </c>
      <c r="H72">
        <f>材炼!$F$4</f>
        <v>86400</v>
      </c>
      <c r="I72">
        <v>1</v>
      </c>
      <c r="J72">
        <f>材炼!$H$4</f>
        <v>5</v>
      </c>
      <c r="K72">
        <f>卷值!G70</f>
        <v>3600</v>
      </c>
      <c r="L72">
        <f>卷值!F70</f>
        <v>50</v>
      </c>
      <c r="M72" t="str">
        <f>卷表!E150</f>
        <v>全体石化术IV</v>
      </c>
      <c r="N72" s="19">
        <f t="shared" si="30"/>
        <v>504</v>
      </c>
      <c r="O72">
        <f t="shared" si="31"/>
        <v>3</v>
      </c>
      <c r="P72">
        <v>0</v>
      </c>
      <c r="Q72">
        <v>0</v>
      </c>
      <c r="R72">
        <v>0</v>
      </c>
      <c r="S72">
        <v>0</v>
      </c>
      <c r="T72">
        <f t="shared" si="39"/>
        <v>3</v>
      </c>
      <c r="U72">
        <f t="shared" si="40"/>
        <v>3</v>
      </c>
      <c r="V72">
        <v>1</v>
      </c>
      <c r="W72">
        <v>0</v>
      </c>
      <c r="X72">
        <v>0</v>
      </c>
      <c r="Y72">
        <v>0</v>
      </c>
      <c r="Z72">
        <v>0</v>
      </c>
      <c r="AA72">
        <v>0</v>
      </c>
      <c r="AB72" s="19">
        <f t="shared" si="34"/>
        <v>10</v>
      </c>
      <c r="AC72">
        <f>卷值!D70</f>
        <v>7</v>
      </c>
      <c r="AD72">
        <f t="shared" si="35"/>
        <v>5040</v>
      </c>
      <c r="AF72" s="8">
        <v>3</v>
      </c>
    </row>
    <row r="73" spans="1:32">
      <c r="A73" s="8">
        <v>5070</v>
      </c>
      <c r="B73">
        <v>541</v>
      </c>
      <c r="C73" t="str">
        <f>卷表!A71</f>
        <v>7022</v>
      </c>
      <c r="D73" t="str">
        <f>材炼!$D$4</f>
        <v>[[3334,1]]</v>
      </c>
      <c r="E73" t="str">
        <f t="shared" si="29"/>
        <v>[[3134,3],[3434,3],[4033,3],[1015,1],[6922,2]]</v>
      </c>
      <c r="F73" t="str">
        <f t="shared" si="38"/>
        <v>6922</v>
      </c>
      <c r="G73">
        <v>2</v>
      </c>
      <c r="H73">
        <f>材炼!$F$4</f>
        <v>86400</v>
      </c>
      <c r="I73">
        <v>1</v>
      </c>
      <c r="J73">
        <f>材炼!$H$4</f>
        <v>5</v>
      </c>
      <c r="K73">
        <f>卷值!G71</f>
        <v>4500</v>
      </c>
      <c r="L73">
        <f>卷值!F71</f>
        <v>45</v>
      </c>
      <c r="M73" t="str">
        <f>卷表!E151</f>
        <v>全体石化术V</v>
      </c>
      <c r="N73" s="19">
        <f t="shared" si="30"/>
        <v>800</v>
      </c>
      <c r="O73">
        <f t="shared" si="31"/>
        <v>3</v>
      </c>
      <c r="P73">
        <v>0</v>
      </c>
      <c r="Q73">
        <v>0</v>
      </c>
      <c r="R73">
        <v>0</v>
      </c>
      <c r="S73">
        <v>0</v>
      </c>
      <c r="T73">
        <f t="shared" si="39"/>
        <v>3</v>
      </c>
      <c r="U73">
        <f t="shared" si="40"/>
        <v>3</v>
      </c>
      <c r="V73">
        <v>1</v>
      </c>
      <c r="W73">
        <v>0</v>
      </c>
      <c r="X73">
        <v>0</v>
      </c>
      <c r="Y73">
        <v>0</v>
      </c>
      <c r="Z73">
        <v>0</v>
      </c>
      <c r="AA73">
        <v>0</v>
      </c>
      <c r="AB73" s="19">
        <f t="shared" si="34"/>
        <v>10</v>
      </c>
      <c r="AC73">
        <f>卷值!D71</f>
        <v>8</v>
      </c>
      <c r="AD73">
        <f t="shared" si="35"/>
        <v>8000</v>
      </c>
      <c r="AF73" s="8">
        <v>3</v>
      </c>
    </row>
    <row r="74" spans="1:32">
      <c r="A74" s="8">
        <v>5071</v>
      </c>
      <c r="B74">
        <v>541</v>
      </c>
      <c r="C74" t="str">
        <f>卷表!A72</f>
        <v>7122</v>
      </c>
      <c r="D74" t="str">
        <f>材炼!$D$4</f>
        <v>[[3334,1]]</v>
      </c>
      <c r="E74" t="str">
        <f t="shared" si="29"/>
        <v>[[3134,3],[1534,3],[2033,3]]</v>
      </c>
      <c r="F74">
        <v>0</v>
      </c>
      <c r="G74">
        <v>0</v>
      </c>
      <c r="H74">
        <f>材炼!$F$4</f>
        <v>86400</v>
      </c>
      <c r="I74">
        <v>1</v>
      </c>
      <c r="J74">
        <f>材炼!$H$4</f>
        <v>5</v>
      </c>
      <c r="K74">
        <f>卷值!G72</f>
        <v>1800</v>
      </c>
      <c r="L74">
        <f>卷值!F72</f>
        <v>60</v>
      </c>
      <c r="M74" t="str">
        <f>卷表!E152</f>
        <v>攻击力上升I</v>
      </c>
      <c r="N74" s="19">
        <f t="shared" si="30"/>
        <v>135</v>
      </c>
      <c r="O74">
        <f t="shared" si="31"/>
        <v>3</v>
      </c>
      <c r="P74">
        <f t="shared" si="32"/>
        <v>3</v>
      </c>
      <c r="Q74">
        <f t="shared" si="33"/>
        <v>3</v>
      </c>
      <c r="R74">
        <v>0</v>
      </c>
      <c r="S74">
        <v>0</v>
      </c>
      <c r="T74">
        <v>0</v>
      </c>
      <c r="U74">
        <v>0</v>
      </c>
      <c r="V74">
        <v>0</v>
      </c>
      <c r="W74">
        <v>0</v>
      </c>
      <c r="X74">
        <v>0</v>
      </c>
      <c r="Y74">
        <v>0</v>
      </c>
      <c r="Z74">
        <v>0</v>
      </c>
      <c r="AA74">
        <v>0</v>
      </c>
      <c r="AB74" s="19">
        <f t="shared" si="34"/>
        <v>9</v>
      </c>
      <c r="AC74">
        <f>卷值!D72</f>
        <v>5</v>
      </c>
      <c r="AD74">
        <f t="shared" si="35"/>
        <v>1350</v>
      </c>
      <c r="AF74" s="8">
        <v>3</v>
      </c>
    </row>
    <row r="75" spans="1:32">
      <c r="A75" s="8">
        <v>5072</v>
      </c>
      <c r="B75">
        <v>541</v>
      </c>
      <c r="C75" t="str">
        <f>卷表!A73</f>
        <v>7222</v>
      </c>
      <c r="D75" t="str">
        <f>材炼!$D$4</f>
        <v>[[3334,1]]</v>
      </c>
      <c r="E75" t="str">
        <f t="shared" si="29"/>
        <v>[[3134,3],[3634,3],[3833,3],[1015,1],[7122,2]]</v>
      </c>
      <c r="F75" t="str">
        <f>C74</f>
        <v>7122</v>
      </c>
      <c r="G75">
        <v>2</v>
      </c>
      <c r="H75">
        <f>材炼!$F$4</f>
        <v>86400</v>
      </c>
      <c r="I75">
        <v>1</v>
      </c>
      <c r="J75">
        <f>材炼!$H$4</f>
        <v>5</v>
      </c>
      <c r="K75">
        <f>卷值!G73</f>
        <v>2700</v>
      </c>
      <c r="L75">
        <f>卷值!F73</f>
        <v>55</v>
      </c>
      <c r="M75" t="str">
        <f>卷表!E153</f>
        <v>攻击力上升II</v>
      </c>
      <c r="N75" s="19">
        <f t="shared" si="30"/>
        <v>295</v>
      </c>
      <c r="O75">
        <f t="shared" si="31"/>
        <v>3</v>
      </c>
      <c r="P75">
        <v>0</v>
      </c>
      <c r="Q75">
        <v>0</v>
      </c>
      <c r="R75">
        <f t="shared" si="36"/>
        <v>3</v>
      </c>
      <c r="S75">
        <f t="shared" si="37"/>
        <v>3</v>
      </c>
      <c r="T75">
        <v>0</v>
      </c>
      <c r="U75">
        <v>0</v>
      </c>
      <c r="V75">
        <v>1</v>
      </c>
      <c r="W75">
        <v>0</v>
      </c>
      <c r="X75">
        <v>0</v>
      </c>
      <c r="Y75">
        <v>0</v>
      </c>
      <c r="Z75">
        <v>0</v>
      </c>
      <c r="AA75">
        <v>0</v>
      </c>
      <c r="AB75" s="19">
        <f t="shared" si="34"/>
        <v>10</v>
      </c>
      <c r="AC75">
        <f>卷值!D73</f>
        <v>6</v>
      </c>
      <c r="AD75">
        <f t="shared" si="35"/>
        <v>2950</v>
      </c>
      <c r="AF75" s="8">
        <v>3</v>
      </c>
    </row>
    <row r="76" spans="1:32">
      <c r="A76" s="8">
        <v>5073</v>
      </c>
      <c r="B76">
        <v>541</v>
      </c>
      <c r="C76" t="str">
        <f>卷表!A74</f>
        <v>7322</v>
      </c>
      <c r="D76" t="str">
        <f>材炼!$D$4</f>
        <v>[[3334,1]]</v>
      </c>
      <c r="E76" t="str">
        <f t="shared" si="29"/>
        <v>[[3134,3],[3434,3],[4033,3],[1015,1],[7222,2]]</v>
      </c>
      <c r="F76" t="str">
        <f t="shared" ref="F76:F78" si="41">C75</f>
        <v>7222</v>
      </c>
      <c r="G76">
        <v>2</v>
      </c>
      <c r="H76">
        <f>材炼!$F$4</f>
        <v>86400</v>
      </c>
      <c r="I76">
        <v>1</v>
      </c>
      <c r="J76">
        <f>材炼!$H$4</f>
        <v>5</v>
      </c>
      <c r="K76">
        <f>卷值!G74</f>
        <v>3600</v>
      </c>
      <c r="L76">
        <f>卷值!F74</f>
        <v>50</v>
      </c>
      <c r="M76" t="str">
        <f>卷表!E154</f>
        <v>攻击力上升III</v>
      </c>
      <c r="N76" s="19">
        <f t="shared" si="30"/>
        <v>504</v>
      </c>
      <c r="O76">
        <f t="shared" si="31"/>
        <v>3</v>
      </c>
      <c r="P76">
        <v>0</v>
      </c>
      <c r="Q76">
        <v>0</v>
      </c>
      <c r="R76">
        <v>0</v>
      </c>
      <c r="S76">
        <v>0</v>
      </c>
      <c r="T76">
        <f t="shared" si="39"/>
        <v>3</v>
      </c>
      <c r="U76">
        <f t="shared" si="40"/>
        <v>3</v>
      </c>
      <c r="V76">
        <v>1</v>
      </c>
      <c r="W76">
        <v>0</v>
      </c>
      <c r="X76">
        <v>0</v>
      </c>
      <c r="Y76">
        <v>0</v>
      </c>
      <c r="Z76">
        <v>0</v>
      </c>
      <c r="AA76">
        <v>0</v>
      </c>
      <c r="AB76" s="19">
        <f t="shared" si="34"/>
        <v>10</v>
      </c>
      <c r="AC76">
        <f>卷值!D74</f>
        <v>7</v>
      </c>
      <c r="AD76">
        <f t="shared" si="35"/>
        <v>5040</v>
      </c>
      <c r="AF76" s="8">
        <v>3</v>
      </c>
    </row>
    <row r="77" spans="1:32">
      <c r="A77" s="8">
        <v>5074</v>
      </c>
      <c r="B77">
        <v>541</v>
      </c>
      <c r="C77" t="str">
        <f>卷表!A75</f>
        <v>7422</v>
      </c>
      <c r="D77" t="str">
        <f>材炼!$D$4</f>
        <v>[[3334,1]]</v>
      </c>
      <c r="E77" t="str">
        <f t="shared" si="29"/>
        <v>[[3134,3],[3434,3],[4033,3],[1015,1],[7322,2]]</v>
      </c>
      <c r="F77" t="str">
        <f t="shared" si="41"/>
        <v>7322</v>
      </c>
      <c r="G77">
        <v>2</v>
      </c>
      <c r="H77">
        <f>材炼!$F$4</f>
        <v>86400</v>
      </c>
      <c r="I77">
        <v>1</v>
      </c>
      <c r="J77">
        <f>材炼!$H$4</f>
        <v>5</v>
      </c>
      <c r="K77">
        <f>卷值!G75</f>
        <v>4500</v>
      </c>
      <c r="L77">
        <f>卷值!F75</f>
        <v>45</v>
      </c>
      <c r="M77" t="str">
        <f>卷表!E155</f>
        <v>攻击力上升IV</v>
      </c>
      <c r="N77" s="19">
        <f t="shared" si="30"/>
        <v>800</v>
      </c>
      <c r="O77">
        <f t="shared" si="31"/>
        <v>3</v>
      </c>
      <c r="P77">
        <v>0</v>
      </c>
      <c r="Q77">
        <v>0</v>
      </c>
      <c r="R77">
        <v>0</v>
      </c>
      <c r="S77">
        <v>0</v>
      </c>
      <c r="T77">
        <f t="shared" si="39"/>
        <v>3</v>
      </c>
      <c r="U77">
        <f t="shared" si="40"/>
        <v>3</v>
      </c>
      <c r="V77">
        <v>1</v>
      </c>
      <c r="W77">
        <v>0</v>
      </c>
      <c r="X77">
        <v>0</v>
      </c>
      <c r="Y77">
        <v>0</v>
      </c>
      <c r="Z77">
        <v>0</v>
      </c>
      <c r="AA77">
        <v>0</v>
      </c>
      <c r="AB77" s="19">
        <f t="shared" si="34"/>
        <v>10</v>
      </c>
      <c r="AC77">
        <f>卷值!D75</f>
        <v>8</v>
      </c>
      <c r="AD77">
        <f t="shared" si="35"/>
        <v>8000</v>
      </c>
      <c r="AF77" s="8">
        <v>3</v>
      </c>
    </row>
    <row r="78" spans="1:32">
      <c r="A78" s="8">
        <v>5075</v>
      </c>
      <c r="B78">
        <v>541</v>
      </c>
      <c r="C78" t="str">
        <f>卷表!A76</f>
        <v>7522</v>
      </c>
      <c r="D78" t="str">
        <f>材炼!$D$4</f>
        <v>[[3334,1]]</v>
      </c>
      <c r="E78" t="str">
        <f t="shared" si="29"/>
        <v>[[3134,3],[3434,3],[4033,3],[1015,1],[7422,2]]</v>
      </c>
      <c r="F78" t="str">
        <f t="shared" si="41"/>
        <v>7422</v>
      </c>
      <c r="G78">
        <v>2</v>
      </c>
      <c r="H78">
        <f>材炼!$F$4</f>
        <v>86400</v>
      </c>
      <c r="I78">
        <v>1</v>
      </c>
      <c r="J78">
        <f>材炼!$H$4</f>
        <v>5</v>
      </c>
      <c r="K78">
        <f>卷值!G76</f>
        <v>5400</v>
      </c>
      <c r="L78">
        <f>卷值!F76</f>
        <v>40</v>
      </c>
      <c r="M78" t="str">
        <f>卷表!E156</f>
        <v>攻击力上升V</v>
      </c>
      <c r="N78" s="19">
        <f t="shared" si="30"/>
        <v>1215</v>
      </c>
      <c r="O78">
        <f t="shared" si="31"/>
        <v>3</v>
      </c>
      <c r="P78">
        <v>0</v>
      </c>
      <c r="Q78">
        <v>0</v>
      </c>
      <c r="R78">
        <v>0</v>
      </c>
      <c r="S78">
        <v>0</v>
      </c>
      <c r="T78">
        <f t="shared" si="39"/>
        <v>3</v>
      </c>
      <c r="U78">
        <f t="shared" si="40"/>
        <v>3</v>
      </c>
      <c r="V78">
        <v>1</v>
      </c>
      <c r="W78">
        <v>0</v>
      </c>
      <c r="X78">
        <v>0</v>
      </c>
      <c r="Y78">
        <v>0</v>
      </c>
      <c r="Z78">
        <v>0</v>
      </c>
      <c r="AA78">
        <v>0</v>
      </c>
      <c r="AB78" s="19">
        <f t="shared" si="34"/>
        <v>10</v>
      </c>
      <c r="AC78">
        <f>卷值!D76</f>
        <v>9</v>
      </c>
      <c r="AD78">
        <f t="shared" si="35"/>
        <v>12150</v>
      </c>
      <c r="AF78" s="8">
        <v>3</v>
      </c>
    </row>
    <row r="79" spans="1:32">
      <c r="A79" s="8">
        <v>5076</v>
      </c>
      <c r="B79">
        <v>541</v>
      </c>
      <c r="C79" t="str">
        <f>卷表!A77</f>
        <v>7622</v>
      </c>
      <c r="D79" t="str">
        <f>材炼!$D$4</f>
        <v>[[3334,1]]</v>
      </c>
      <c r="E79" t="str">
        <f t="shared" si="29"/>
        <v>[[3134,3],[1534,3],[2033,3]]</v>
      </c>
      <c r="F79">
        <v>0</v>
      </c>
      <c r="G79">
        <v>0</v>
      </c>
      <c r="H79">
        <f>材炼!$F$4</f>
        <v>86400</v>
      </c>
      <c r="I79">
        <v>1</v>
      </c>
      <c r="J79">
        <f>材炼!$H$4</f>
        <v>5</v>
      </c>
      <c r="K79">
        <f>卷值!G77</f>
        <v>2700</v>
      </c>
      <c r="L79">
        <f>卷值!F77</f>
        <v>55</v>
      </c>
      <c r="M79" t="str">
        <f>卷表!E157</f>
        <v>防御力上升I</v>
      </c>
      <c r="N79" s="19">
        <f t="shared" si="30"/>
        <v>265</v>
      </c>
      <c r="O79">
        <f t="shared" si="31"/>
        <v>3</v>
      </c>
      <c r="P79">
        <f t="shared" si="32"/>
        <v>3</v>
      </c>
      <c r="Q79">
        <f t="shared" si="33"/>
        <v>3</v>
      </c>
      <c r="R79">
        <v>0</v>
      </c>
      <c r="S79">
        <v>0</v>
      </c>
      <c r="T79">
        <v>0</v>
      </c>
      <c r="U79">
        <v>0</v>
      </c>
      <c r="V79">
        <v>0</v>
      </c>
      <c r="W79">
        <v>0</v>
      </c>
      <c r="X79">
        <v>0</v>
      </c>
      <c r="Y79">
        <v>0</v>
      </c>
      <c r="Z79">
        <v>0</v>
      </c>
      <c r="AA79">
        <v>0</v>
      </c>
      <c r="AB79" s="19">
        <f t="shared" si="34"/>
        <v>9</v>
      </c>
      <c r="AC79">
        <f>卷值!D77</f>
        <v>6</v>
      </c>
      <c r="AD79">
        <f t="shared" si="35"/>
        <v>2650</v>
      </c>
      <c r="AF79" s="8">
        <v>3</v>
      </c>
    </row>
    <row r="80" spans="1:32">
      <c r="A80" s="8">
        <v>5077</v>
      </c>
      <c r="B80">
        <v>541</v>
      </c>
      <c r="C80" t="str">
        <f>卷表!A78</f>
        <v>7722</v>
      </c>
      <c r="D80" t="str">
        <f>材炼!$D$4</f>
        <v>[[3334,1]]</v>
      </c>
      <c r="E80" t="str">
        <f t="shared" si="29"/>
        <v>[[3134,3],[3634,3],[3833,3],[1015,1],[7622,2]]</v>
      </c>
      <c r="F80" t="str">
        <f>C79</f>
        <v>7622</v>
      </c>
      <c r="G80">
        <v>2</v>
      </c>
      <c r="H80">
        <f>材炼!$F$4</f>
        <v>86400</v>
      </c>
      <c r="I80">
        <v>1</v>
      </c>
      <c r="J80">
        <f>材炼!$H$4</f>
        <v>5</v>
      </c>
      <c r="K80">
        <f>卷值!G78</f>
        <v>3600</v>
      </c>
      <c r="L80">
        <f>卷值!F78</f>
        <v>50</v>
      </c>
      <c r="M80" t="str">
        <f>卷表!E158</f>
        <v>防御力上升II</v>
      </c>
      <c r="N80" s="19">
        <f t="shared" si="30"/>
        <v>504</v>
      </c>
      <c r="O80">
        <f t="shared" si="31"/>
        <v>3</v>
      </c>
      <c r="P80">
        <v>0</v>
      </c>
      <c r="Q80">
        <v>0</v>
      </c>
      <c r="R80">
        <f t="shared" si="36"/>
        <v>3</v>
      </c>
      <c r="S80">
        <f t="shared" si="37"/>
        <v>3</v>
      </c>
      <c r="T80">
        <v>0</v>
      </c>
      <c r="U80">
        <v>0</v>
      </c>
      <c r="V80">
        <v>1</v>
      </c>
      <c r="W80">
        <v>0</v>
      </c>
      <c r="X80">
        <v>0</v>
      </c>
      <c r="Y80">
        <v>0</v>
      </c>
      <c r="Z80">
        <v>0</v>
      </c>
      <c r="AA80">
        <v>0</v>
      </c>
      <c r="AB80" s="19">
        <f t="shared" si="34"/>
        <v>10</v>
      </c>
      <c r="AC80">
        <f>卷值!D78</f>
        <v>7</v>
      </c>
      <c r="AD80">
        <f t="shared" si="35"/>
        <v>5040</v>
      </c>
      <c r="AF80" s="8">
        <v>3</v>
      </c>
    </row>
    <row r="81" spans="1:32">
      <c r="A81" s="8">
        <v>5078</v>
      </c>
      <c r="B81">
        <v>541</v>
      </c>
      <c r="C81" t="str">
        <f>卷表!A79</f>
        <v>7822</v>
      </c>
      <c r="D81" t="str">
        <f>材炼!$D$4</f>
        <v>[[3334,1]]</v>
      </c>
      <c r="E81" t="str">
        <f t="shared" si="29"/>
        <v>[[3134,3],[3434,3],[4033,3],[1015,1],[7722,2]]</v>
      </c>
      <c r="F81" t="str">
        <f t="shared" ref="F81:F83" si="42">C80</f>
        <v>7722</v>
      </c>
      <c r="G81">
        <v>2</v>
      </c>
      <c r="H81">
        <f>材炼!$F$4</f>
        <v>86400</v>
      </c>
      <c r="I81">
        <v>1</v>
      </c>
      <c r="J81">
        <f>材炼!$H$4</f>
        <v>5</v>
      </c>
      <c r="K81">
        <f>卷值!G79</f>
        <v>4500</v>
      </c>
      <c r="L81">
        <f>卷值!F79</f>
        <v>45</v>
      </c>
      <c r="M81" t="str">
        <f>卷表!E159</f>
        <v>防御力上升III</v>
      </c>
      <c r="N81" s="19">
        <f t="shared" si="30"/>
        <v>800</v>
      </c>
      <c r="O81">
        <f t="shared" si="31"/>
        <v>3</v>
      </c>
      <c r="P81">
        <v>0</v>
      </c>
      <c r="Q81">
        <v>0</v>
      </c>
      <c r="R81">
        <v>0</v>
      </c>
      <c r="S81">
        <v>0</v>
      </c>
      <c r="T81">
        <f t="shared" si="39"/>
        <v>3</v>
      </c>
      <c r="U81">
        <f t="shared" si="40"/>
        <v>3</v>
      </c>
      <c r="V81">
        <v>1</v>
      </c>
      <c r="W81">
        <v>0</v>
      </c>
      <c r="X81">
        <v>0</v>
      </c>
      <c r="Y81">
        <v>0</v>
      </c>
      <c r="Z81">
        <v>0</v>
      </c>
      <c r="AA81">
        <v>0</v>
      </c>
      <c r="AB81" s="19">
        <f t="shared" si="34"/>
        <v>10</v>
      </c>
      <c r="AC81">
        <f>卷值!D79</f>
        <v>8</v>
      </c>
      <c r="AD81">
        <f t="shared" si="35"/>
        <v>8000</v>
      </c>
      <c r="AF81" s="8">
        <v>3</v>
      </c>
    </row>
    <row r="82" spans="1:32">
      <c r="A82" s="8">
        <v>5079</v>
      </c>
      <c r="B82">
        <v>541</v>
      </c>
      <c r="C82" t="str">
        <f>卷表!A80</f>
        <v>7922</v>
      </c>
      <c r="D82" t="str">
        <f>材炼!$D$4</f>
        <v>[[3334,1]]</v>
      </c>
      <c r="E82" t="str">
        <f t="shared" si="29"/>
        <v>[[3134,3],[3434,3],[4033,3],[1015,1],[7822,2]]</v>
      </c>
      <c r="F82" t="str">
        <f t="shared" si="42"/>
        <v>7822</v>
      </c>
      <c r="G82">
        <v>2</v>
      </c>
      <c r="H82">
        <f>材炼!$F$4</f>
        <v>86400</v>
      </c>
      <c r="I82">
        <v>1</v>
      </c>
      <c r="J82">
        <f>材炼!$H$4</f>
        <v>5</v>
      </c>
      <c r="K82">
        <f>卷值!G80</f>
        <v>5400</v>
      </c>
      <c r="L82">
        <f>卷值!F80</f>
        <v>40</v>
      </c>
      <c r="M82" t="str">
        <f>卷表!E160</f>
        <v>防御力上升IV</v>
      </c>
      <c r="N82" s="19">
        <f t="shared" si="30"/>
        <v>1215</v>
      </c>
      <c r="O82">
        <f t="shared" si="31"/>
        <v>3</v>
      </c>
      <c r="P82">
        <v>0</v>
      </c>
      <c r="Q82">
        <v>0</v>
      </c>
      <c r="R82">
        <v>0</v>
      </c>
      <c r="S82">
        <v>0</v>
      </c>
      <c r="T82">
        <f t="shared" si="39"/>
        <v>3</v>
      </c>
      <c r="U82">
        <f t="shared" si="40"/>
        <v>3</v>
      </c>
      <c r="V82">
        <v>1</v>
      </c>
      <c r="W82">
        <v>0</v>
      </c>
      <c r="X82">
        <v>0</v>
      </c>
      <c r="Y82">
        <v>0</v>
      </c>
      <c r="Z82">
        <v>0</v>
      </c>
      <c r="AA82">
        <v>0</v>
      </c>
      <c r="AB82" s="19">
        <f t="shared" si="34"/>
        <v>10</v>
      </c>
      <c r="AC82">
        <f>卷值!D80</f>
        <v>9</v>
      </c>
      <c r="AD82">
        <f t="shared" si="35"/>
        <v>12150</v>
      </c>
      <c r="AF82" s="8">
        <v>3</v>
      </c>
    </row>
    <row r="83" spans="1:32">
      <c r="A83" s="8">
        <v>5080</v>
      </c>
      <c r="B83">
        <v>541</v>
      </c>
      <c r="C83" t="str">
        <f>卷表!A81</f>
        <v>8022</v>
      </c>
      <c r="D83" t="str">
        <f>材炼!$D$4</f>
        <v>[[3334,1]]</v>
      </c>
      <c r="E83" t="str">
        <f t="shared" si="29"/>
        <v>[[3134,3],[3434,3],[4033,3],[1015,1],[7922,2]]</v>
      </c>
      <c r="F83" t="str">
        <f t="shared" si="42"/>
        <v>7922</v>
      </c>
      <c r="G83">
        <v>2</v>
      </c>
      <c r="H83">
        <f>材炼!$F$4</f>
        <v>86400</v>
      </c>
      <c r="I83">
        <v>1</v>
      </c>
      <c r="J83">
        <f>材炼!$H$4</f>
        <v>5</v>
      </c>
      <c r="K83">
        <f>卷值!G81</f>
        <v>6300</v>
      </c>
      <c r="L83">
        <f>卷值!F81</f>
        <v>35</v>
      </c>
      <c r="M83" t="str">
        <f>卷表!E161</f>
        <v>防御力上升V</v>
      </c>
      <c r="N83" s="19">
        <f t="shared" si="30"/>
        <v>1800</v>
      </c>
      <c r="O83">
        <f t="shared" si="31"/>
        <v>3</v>
      </c>
      <c r="P83">
        <v>0</v>
      </c>
      <c r="Q83">
        <v>0</v>
      </c>
      <c r="R83">
        <v>0</v>
      </c>
      <c r="S83">
        <v>0</v>
      </c>
      <c r="T83">
        <f t="shared" si="39"/>
        <v>3</v>
      </c>
      <c r="U83">
        <f t="shared" si="40"/>
        <v>3</v>
      </c>
      <c r="V83">
        <v>1</v>
      </c>
      <c r="W83">
        <v>0</v>
      </c>
      <c r="X83">
        <v>0</v>
      </c>
      <c r="Y83">
        <v>0</v>
      </c>
      <c r="Z83">
        <v>0</v>
      </c>
      <c r="AA83">
        <v>0</v>
      </c>
      <c r="AB83" s="19">
        <f t="shared" si="34"/>
        <v>10</v>
      </c>
      <c r="AC83">
        <f>卷值!D81</f>
        <v>10</v>
      </c>
      <c r="AD83">
        <f t="shared" si="35"/>
        <v>18000</v>
      </c>
      <c r="AF83" s="8">
        <v>3</v>
      </c>
    </row>
    <row r="84" spans="1:32">
      <c r="A84" s="8"/>
    </row>
    <row r="85" spans="1:32">
      <c r="A85" s="8"/>
    </row>
    <row r="86" spans="1:32">
      <c r="A86" s="8"/>
    </row>
    <row r="87" spans="1:32">
      <c r="A87" s="8"/>
    </row>
    <row r="88" spans="1:32">
      <c r="A88" s="8"/>
    </row>
    <row r="89" spans="1:32">
      <c r="A89" s="8"/>
    </row>
    <row r="90" spans="1:32">
      <c r="A90" s="8"/>
    </row>
    <row r="91" spans="1:32">
      <c r="A91" s="8"/>
    </row>
    <row r="92" spans="1:32">
      <c r="A92" s="8"/>
    </row>
    <row r="93" spans="1:32">
      <c r="A93" s="8"/>
    </row>
    <row r="94" spans="1:32">
      <c r="A94" s="8"/>
    </row>
    <row r="95" spans="1:32">
      <c r="A95" s="8"/>
    </row>
    <row r="96" spans="1:32">
      <c r="A96" s="8"/>
    </row>
    <row r="97" spans="1:1">
      <c r="A97" s="8"/>
    </row>
    <row r="98" spans="1:1">
      <c r="A98" s="8"/>
    </row>
    <row r="99" spans="1:1">
      <c r="A99" s="8"/>
    </row>
    <row r="100" spans="1:1">
      <c r="A100" s="8"/>
    </row>
    <row r="101" spans="1:1">
      <c r="A101" s="8"/>
    </row>
    <row r="102" spans="1:1">
      <c r="A102" s="8"/>
    </row>
    <row r="103" spans="1:1">
      <c r="A103" s="8"/>
    </row>
    <row r="104" spans="1:1">
      <c r="A104" s="8"/>
    </row>
    <row r="105" spans="1:1">
      <c r="A105" s="8"/>
    </row>
    <row r="106" spans="1:1">
      <c r="A106" s="8"/>
    </row>
    <row r="107" spans="1:1">
      <c r="A107" s="8"/>
    </row>
    <row r="108" spans="1:1">
      <c r="A108" s="8"/>
    </row>
    <row r="109" spans="1:1">
      <c r="A109" s="8"/>
    </row>
    <row r="110" spans="1:1">
      <c r="A110" s="8"/>
    </row>
    <row r="111" spans="1:1">
      <c r="A111" s="8"/>
    </row>
    <row r="112" spans="1:1">
      <c r="A112" s="8"/>
    </row>
    <row r="113" spans="1:1">
      <c r="A113" s="8"/>
    </row>
    <row r="114" spans="1:1">
      <c r="A114" s="8"/>
    </row>
    <row r="115" spans="1:1">
      <c r="A115" s="8"/>
    </row>
    <row r="116" spans="1:1">
      <c r="A116" s="8"/>
    </row>
    <row r="117" spans="1:1">
      <c r="A117" s="8"/>
    </row>
    <row r="118" spans="1:1">
      <c r="A118" s="8"/>
    </row>
    <row r="119" spans="1:1">
      <c r="A119" s="8"/>
    </row>
    <row r="120" spans="1:1">
      <c r="A120" s="8"/>
    </row>
    <row r="121" spans="1:1">
      <c r="A121" s="8"/>
    </row>
    <row r="122" spans="1:1">
      <c r="A122" s="8"/>
    </row>
    <row r="123" spans="1:1">
      <c r="A123" s="8"/>
    </row>
    <row r="124" spans="1:1">
      <c r="A124" s="8"/>
    </row>
    <row r="125" spans="1:1">
      <c r="A125" s="8"/>
    </row>
  </sheetData>
  <phoneticPr fontId="1" type="noConversion"/>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dimension ref="A1:S18"/>
  <sheetViews>
    <sheetView tabSelected="1" workbookViewId="0">
      <selection activeCell="K16" sqref="K16"/>
    </sheetView>
  </sheetViews>
  <sheetFormatPr defaultColWidth="9" defaultRowHeight="13.5"/>
  <cols>
    <col min="1" max="1" width="4.5" style="2" bestFit="1" customWidth="1"/>
    <col min="2" max="2" width="4.875" style="2" bestFit="1" customWidth="1"/>
    <col min="3" max="3" width="6.5" style="2" bestFit="1" customWidth="1"/>
    <col min="4" max="4" width="6.375" style="2" bestFit="1" customWidth="1"/>
    <col min="5" max="5" width="12" style="2" customWidth="1"/>
    <col min="6" max="6" width="13" style="2" customWidth="1"/>
    <col min="7" max="7" width="10.25" style="2" customWidth="1"/>
    <col min="8" max="8" width="17.25" style="2" bestFit="1" customWidth="1"/>
    <col min="9" max="9" width="23" style="2" customWidth="1"/>
    <col min="10" max="10" width="7" style="2" bestFit="1" customWidth="1"/>
    <col min="11" max="11" width="8.125" style="2" bestFit="1" customWidth="1"/>
    <col min="12" max="12" width="8.625" style="2" bestFit="1" customWidth="1"/>
    <col min="13" max="13" width="8.75" style="2" bestFit="1" customWidth="1"/>
    <col min="14" max="14" width="9" style="2"/>
    <col min="15" max="15" width="6" style="2" bestFit="1" customWidth="1"/>
    <col min="16" max="16" width="8.375" style="2" customWidth="1"/>
    <col min="17" max="17" width="5.25" style="2" bestFit="1" customWidth="1"/>
    <col min="18" max="18" width="22.625" style="2" bestFit="1" customWidth="1"/>
    <col min="19" max="16384" width="9" style="2"/>
  </cols>
  <sheetData>
    <row r="1" spans="1:19" ht="14.25">
      <c r="A1" s="1" t="s">
        <v>0</v>
      </c>
      <c r="B1" s="1" t="s">
        <v>1</v>
      </c>
      <c r="C1" s="1" t="s">
        <v>14</v>
      </c>
      <c r="D1" s="1" t="s">
        <v>15</v>
      </c>
      <c r="E1" s="1" t="s">
        <v>16</v>
      </c>
      <c r="F1" s="1" t="s">
        <v>17</v>
      </c>
      <c r="G1" s="1" t="s">
        <v>2</v>
      </c>
      <c r="H1" s="1" t="s">
        <v>3</v>
      </c>
      <c r="I1" s="1" t="s">
        <v>4</v>
      </c>
      <c r="J1" s="1" t="s">
        <v>5</v>
      </c>
      <c r="K1" s="1" t="s">
        <v>6</v>
      </c>
      <c r="L1" s="1" t="s">
        <v>7</v>
      </c>
      <c r="M1" s="1" t="s">
        <v>8</v>
      </c>
      <c r="N1" s="1" t="s">
        <v>9</v>
      </c>
      <c r="O1" s="1" t="s">
        <v>10</v>
      </c>
      <c r="P1" s="59" t="s">
        <v>1616</v>
      </c>
      <c r="R1" s="1" t="s">
        <v>35</v>
      </c>
      <c r="S1" s="1" t="s">
        <v>48</v>
      </c>
    </row>
    <row r="2" spans="1:19">
      <c r="A2" s="4" t="str">
        <f>CONCATENATE(S:S,B:B)</f>
        <v>141</v>
      </c>
      <c r="B2" s="4">
        <v>41</v>
      </c>
      <c r="C2" s="4">
        <v>2</v>
      </c>
      <c r="D2" s="4">
        <v>2</v>
      </c>
      <c r="E2" s="4" t="s">
        <v>1590</v>
      </c>
      <c r="F2" s="4" t="s">
        <v>70</v>
      </c>
      <c r="G2" s="4" t="s">
        <v>57</v>
      </c>
      <c r="H2" s="4" t="s">
        <v>63</v>
      </c>
      <c r="I2" s="4" t="s">
        <v>79</v>
      </c>
      <c r="J2" s="4">
        <v>0</v>
      </c>
      <c r="K2" s="4">
        <v>0</v>
      </c>
      <c r="L2" s="4">
        <v>0</v>
      </c>
      <c r="M2" s="4">
        <v>0</v>
      </c>
      <c r="N2" s="4">
        <v>0</v>
      </c>
      <c r="O2" s="4">
        <v>0</v>
      </c>
      <c r="P2" s="4">
        <v>1</v>
      </c>
      <c r="Q2" s="4" t="s">
        <v>40</v>
      </c>
      <c r="S2" s="2">
        <v>1</v>
      </c>
    </row>
    <row r="3" spans="1:19">
      <c r="A3" s="4" t="str">
        <f t="shared" ref="A3:A9" si="0">CONCATENATE(S:S,B:B)</f>
        <v>241</v>
      </c>
      <c r="B3" s="4">
        <v>41</v>
      </c>
      <c r="C3" s="4">
        <v>2</v>
      </c>
      <c r="D3" s="4">
        <v>2</v>
      </c>
      <c r="E3" s="4" t="s">
        <v>1593</v>
      </c>
      <c r="F3" s="4" t="s">
        <v>1591</v>
      </c>
      <c r="G3" s="4" t="s">
        <v>58</v>
      </c>
      <c r="H3" s="4" t="s">
        <v>67</v>
      </c>
      <c r="I3" s="4" t="s">
        <v>1193</v>
      </c>
      <c r="J3" s="4">
        <v>0</v>
      </c>
      <c r="K3" s="4">
        <v>0</v>
      </c>
      <c r="L3" s="4">
        <v>0</v>
      </c>
      <c r="M3" s="4">
        <v>0</v>
      </c>
      <c r="N3" s="4">
        <v>0</v>
      </c>
      <c r="O3" s="4">
        <v>0</v>
      </c>
      <c r="P3" s="4">
        <v>1</v>
      </c>
      <c r="Q3" s="4"/>
      <c r="S3" s="2">
        <v>2</v>
      </c>
    </row>
    <row r="4" spans="1:19">
      <c r="A4" s="4" t="str">
        <f t="shared" si="0"/>
        <v>341</v>
      </c>
      <c r="B4" s="4">
        <v>41</v>
      </c>
      <c r="C4" s="4">
        <v>2</v>
      </c>
      <c r="D4" s="4">
        <v>2</v>
      </c>
      <c r="E4" s="4" t="s">
        <v>456</v>
      </c>
      <c r="F4" s="4" t="s">
        <v>72</v>
      </c>
      <c r="G4" s="4" t="s">
        <v>59</v>
      </c>
      <c r="H4" s="4" t="s">
        <v>64</v>
      </c>
      <c r="I4" s="4" t="s">
        <v>79</v>
      </c>
      <c r="J4" s="4">
        <v>0</v>
      </c>
      <c r="K4" s="4">
        <v>0</v>
      </c>
      <c r="L4" s="4">
        <v>0</v>
      </c>
      <c r="M4" s="4">
        <v>0</v>
      </c>
      <c r="N4" s="4">
        <v>0</v>
      </c>
      <c r="O4" s="4">
        <v>0</v>
      </c>
      <c r="P4" s="4">
        <v>1</v>
      </c>
      <c r="Q4" s="4"/>
      <c r="S4" s="2">
        <v>3</v>
      </c>
    </row>
    <row r="5" spans="1:19">
      <c r="A5" s="4" t="str">
        <f t="shared" si="0"/>
        <v>441</v>
      </c>
      <c r="B5" s="4">
        <v>41</v>
      </c>
      <c r="C5" s="4">
        <v>2</v>
      </c>
      <c r="D5" s="4">
        <v>2</v>
      </c>
      <c r="E5" s="4" t="s">
        <v>1594</v>
      </c>
      <c r="F5" s="4" t="s">
        <v>73</v>
      </c>
      <c r="G5" s="4" t="s">
        <v>422</v>
      </c>
      <c r="H5" s="4" t="s">
        <v>424</v>
      </c>
      <c r="I5" s="4" t="s">
        <v>79</v>
      </c>
      <c r="J5" s="4">
        <v>0</v>
      </c>
      <c r="K5" s="4">
        <v>0</v>
      </c>
      <c r="L5" s="4">
        <v>0</v>
      </c>
      <c r="M5" s="4">
        <v>0</v>
      </c>
      <c r="N5" s="4">
        <v>0</v>
      </c>
      <c r="O5" s="4">
        <v>0</v>
      </c>
      <c r="P5" s="4">
        <v>1</v>
      </c>
      <c r="Q5" s="4"/>
      <c r="S5" s="2">
        <v>4</v>
      </c>
    </row>
    <row r="6" spans="1:19">
      <c r="A6" s="4" t="str">
        <f t="shared" si="0"/>
        <v>541</v>
      </c>
      <c r="B6" s="4">
        <v>41</v>
      </c>
      <c r="C6" s="4">
        <v>2</v>
      </c>
      <c r="D6" s="4">
        <v>2</v>
      </c>
      <c r="E6" s="4" t="s">
        <v>1595</v>
      </c>
      <c r="F6" s="4" t="s">
        <v>74</v>
      </c>
      <c r="G6" s="4" t="s">
        <v>60</v>
      </c>
      <c r="H6" s="4" t="s">
        <v>65</v>
      </c>
      <c r="I6" s="4" t="s">
        <v>79</v>
      </c>
      <c r="J6" s="4">
        <v>0</v>
      </c>
      <c r="K6" s="4">
        <v>0</v>
      </c>
      <c r="L6" s="4">
        <v>0</v>
      </c>
      <c r="M6" s="4">
        <v>0</v>
      </c>
      <c r="N6" s="4">
        <v>0</v>
      </c>
      <c r="O6" s="4">
        <v>0</v>
      </c>
      <c r="P6" s="4">
        <v>1</v>
      </c>
      <c r="S6" s="2">
        <v>5</v>
      </c>
    </row>
    <row r="7" spans="1:19">
      <c r="A7" s="4" t="str">
        <f t="shared" si="0"/>
        <v>641</v>
      </c>
      <c r="B7" s="4">
        <v>41</v>
      </c>
      <c r="C7" s="4">
        <v>2</v>
      </c>
      <c r="D7" s="4">
        <v>2</v>
      </c>
      <c r="E7" s="4" t="s">
        <v>1596</v>
      </c>
      <c r="F7" s="4" t="s">
        <v>75</v>
      </c>
      <c r="G7" s="4" t="s">
        <v>61</v>
      </c>
      <c r="H7" s="4" t="s">
        <v>66</v>
      </c>
      <c r="I7" s="4" t="s">
        <v>79</v>
      </c>
      <c r="J7" s="4">
        <v>0</v>
      </c>
      <c r="K7" s="4">
        <v>0</v>
      </c>
      <c r="L7" s="4">
        <v>0</v>
      </c>
      <c r="M7" s="4">
        <v>0</v>
      </c>
      <c r="N7" s="4">
        <v>0</v>
      </c>
      <c r="O7" s="4">
        <v>0</v>
      </c>
      <c r="P7" s="4">
        <v>1</v>
      </c>
      <c r="S7" s="2">
        <v>6</v>
      </c>
    </row>
    <row r="8" spans="1:19">
      <c r="A8" s="4" t="str">
        <f t="shared" si="0"/>
        <v>741</v>
      </c>
      <c r="B8" s="4">
        <v>41</v>
      </c>
      <c r="C8" s="4">
        <v>2</v>
      </c>
      <c r="D8" s="4">
        <v>2</v>
      </c>
      <c r="E8" s="4" t="s">
        <v>77</v>
      </c>
      <c r="F8" s="4" t="s">
        <v>76</v>
      </c>
      <c r="G8" s="4" t="s">
        <v>62</v>
      </c>
      <c r="H8" s="4" t="s">
        <v>68</v>
      </c>
      <c r="I8" s="4" t="s">
        <v>79</v>
      </c>
      <c r="J8" s="4">
        <v>0</v>
      </c>
      <c r="K8" s="4">
        <v>0</v>
      </c>
      <c r="L8" s="4">
        <v>0</v>
      </c>
      <c r="M8" s="4">
        <v>0</v>
      </c>
      <c r="N8" s="4">
        <v>0</v>
      </c>
      <c r="O8" s="4">
        <v>0</v>
      </c>
      <c r="P8" s="4">
        <v>1</v>
      </c>
      <c r="S8" s="2">
        <v>7</v>
      </c>
    </row>
    <row r="9" spans="1:19">
      <c r="A9" s="4" t="str">
        <f t="shared" si="0"/>
        <v>841</v>
      </c>
      <c r="B9" s="4">
        <v>41</v>
      </c>
      <c r="C9" s="4">
        <v>2</v>
      </c>
      <c r="D9" s="4">
        <v>2</v>
      </c>
      <c r="E9" s="4" t="s">
        <v>1597</v>
      </c>
      <c r="F9" s="4" t="s">
        <v>78</v>
      </c>
      <c r="G9" s="4" t="s">
        <v>423</v>
      </c>
      <c r="H9" s="4" t="s">
        <v>69</v>
      </c>
      <c r="I9" s="4" t="s">
        <v>79</v>
      </c>
      <c r="J9" s="4">
        <v>0</v>
      </c>
      <c r="K9" s="4">
        <v>0</v>
      </c>
      <c r="L9" s="4">
        <v>0</v>
      </c>
      <c r="M9" s="4">
        <v>0</v>
      </c>
      <c r="N9" s="4">
        <v>0</v>
      </c>
      <c r="O9" s="4">
        <v>0</v>
      </c>
      <c r="P9" s="4">
        <v>1</v>
      </c>
      <c r="S9" s="2">
        <v>8</v>
      </c>
    </row>
    <row r="10" spans="1:19">
      <c r="S10" s="2">
        <v>9</v>
      </c>
    </row>
    <row r="11" spans="1:19">
      <c r="I11" s="4" t="s">
        <v>79</v>
      </c>
      <c r="S11" s="2">
        <v>10</v>
      </c>
    </row>
    <row r="12" spans="1:19">
      <c r="I12" s="4" t="s">
        <v>1193</v>
      </c>
    </row>
    <row r="13" spans="1:19">
      <c r="I13" s="4" t="s">
        <v>1194</v>
      </c>
    </row>
    <row r="14" spans="1:19">
      <c r="I14" s="4" t="s">
        <v>1195</v>
      </c>
    </row>
    <row r="15" spans="1:19">
      <c r="I15" s="4" t="s">
        <v>1196</v>
      </c>
    </row>
    <row r="16" spans="1:19">
      <c r="I16" s="4" t="s">
        <v>1197</v>
      </c>
    </row>
    <row r="17" spans="9:9">
      <c r="I17" s="4" t="s">
        <v>1198</v>
      </c>
    </row>
    <row r="18" spans="9:9">
      <c r="I18" s="4" t="s">
        <v>1199</v>
      </c>
    </row>
  </sheetData>
  <phoneticPr fontId="1"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dimension ref="A1:Q256"/>
  <sheetViews>
    <sheetView workbookViewId="0">
      <pane ySplit="1" topLeftCell="A209" activePane="bottomLeft" state="frozen"/>
      <selection pane="bottomLeft" activeCell="L225" sqref="L225"/>
    </sheetView>
  </sheetViews>
  <sheetFormatPr defaultColWidth="9" defaultRowHeight="13.5"/>
  <cols>
    <col min="1" max="1" width="5.5" style="2" bestFit="1" customWidth="1"/>
    <col min="2" max="2" width="10.875" style="5" bestFit="1" customWidth="1"/>
    <col min="3" max="3" width="8.25" style="5" bestFit="1" customWidth="1"/>
    <col min="4" max="4" width="11.375" style="2" customWidth="1"/>
    <col min="5" max="5" width="7.25" style="2" customWidth="1"/>
    <col min="6" max="6" width="4.75" style="2" customWidth="1"/>
    <col min="7" max="7" width="5" style="2" bestFit="1" customWidth="1"/>
    <col min="8" max="8" width="6.5" style="2" customWidth="1"/>
    <col min="9" max="9" width="3.25" style="2" bestFit="1" customWidth="1"/>
    <col min="10" max="10" width="3.75" style="2" customWidth="1"/>
    <col min="11" max="11" width="5.5" style="2" bestFit="1" customWidth="1"/>
    <col min="12" max="12" width="8.375" style="2" customWidth="1"/>
    <col min="13" max="13" width="9.5" style="2" customWidth="1"/>
    <col min="14" max="14" width="9" style="2" customWidth="1"/>
    <col min="15" max="15" width="5.25" style="2" customWidth="1"/>
    <col min="16" max="16" width="5.25" style="2" bestFit="1" customWidth="1"/>
    <col min="17" max="17" width="20.625" style="2" bestFit="1" customWidth="1"/>
    <col min="18" max="16384" width="9" style="2"/>
  </cols>
  <sheetData>
    <row r="1" spans="1:17" ht="14.25">
      <c r="A1" s="6" t="s">
        <v>0</v>
      </c>
      <c r="B1" s="51" t="s">
        <v>20</v>
      </c>
      <c r="C1" s="51" t="s">
        <v>21</v>
      </c>
      <c r="D1" s="6" t="s">
        <v>22</v>
      </c>
      <c r="E1" s="6" t="s">
        <v>2</v>
      </c>
      <c r="F1" s="6" t="s">
        <v>23</v>
      </c>
      <c r="G1" s="6" t="s">
        <v>24</v>
      </c>
      <c r="H1" s="6" t="s">
        <v>25</v>
      </c>
      <c r="I1" s="6" t="s">
        <v>26</v>
      </c>
      <c r="J1" s="6" t="s">
        <v>27</v>
      </c>
      <c r="K1" s="6" t="s">
        <v>28</v>
      </c>
      <c r="L1" s="6" t="s">
        <v>29</v>
      </c>
      <c r="M1" s="6" t="s">
        <v>30</v>
      </c>
      <c r="N1" s="6" t="s">
        <v>31</v>
      </c>
      <c r="O1" s="6" t="s">
        <v>32</v>
      </c>
      <c r="P1" s="4"/>
      <c r="Q1" s="1" t="s">
        <v>38</v>
      </c>
    </row>
    <row r="2" spans="1:17">
      <c r="A2" s="4">
        <f>材炼!A4</f>
        <v>1001</v>
      </c>
      <c r="B2" s="7">
        <f>材炼!B4</f>
        <v>141</v>
      </c>
      <c r="C2" s="7" t="str">
        <f>材炼!C4</f>
        <v>531</v>
      </c>
      <c r="D2" s="4" t="str">
        <f>材炼!D4</f>
        <v>[[3334,1]]</v>
      </c>
      <c r="E2" s="4" t="str">
        <f>材炼!K4</f>
        <v>木材</v>
      </c>
      <c r="F2" s="4">
        <f>材炼!L4</f>
        <v>1</v>
      </c>
      <c r="G2" s="4">
        <v>0</v>
      </c>
      <c r="H2" s="4" t="str">
        <f>材炼!E4</f>
        <v>[[1733,1],[131,2]]</v>
      </c>
      <c r="I2" s="4">
        <v>1</v>
      </c>
      <c r="J2" s="4">
        <v>1</v>
      </c>
      <c r="K2" s="4">
        <f>材炼!I4</f>
        <v>30</v>
      </c>
      <c r="L2" s="4">
        <f>材炼!F4</f>
        <v>86400</v>
      </c>
      <c r="M2" s="4">
        <f>材炼!J4</f>
        <v>100</v>
      </c>
      <c r="N2" s="4">
        <f>材炼!H4</f>
        <v>5</v>
      </c>
      <c r="O2" s="4">
        <f>材炼!G4</f>
        <v>1</v>
      </c>
      <c r="P2" s="4" t="s">
        <v>40</v>
      </c>
    </row>
    <row r="3" spans="1:17">
      <c r="A3" s="4">
        <f>材炼!A5</f>
        <v>1002</v>
      </c>
      <c r="B3" s="7">
        <f>材炼!B5</f>
        <v>141</v>
      </c>
      <c r="C3" s="7" t="str">
        <f>材炼!C5</f>
        <v>632</v>
      </c>
      <c r="D3" s="4" t="str">
        <f>材炼!D5</f>
        <v>[[3334,1]]</v>
      </c>
      <c r="E3" s="4" t="str">
        <f>材炼!K5</f>
        <v>砖头</v>
      </c>
      <c r="F3" s="4">
        <f>材炼!L5</f>
        <v>1</v>
      </c>
      <c r="G3" s="4">
        <v>0</v>
      </c>
      <c r="H3" s="4" t="str">
        <f>材炼!E5</f>
        <v>[[1733,1],[232,4]]</v>
      </c>
      <c r="I3" s="4">
        <v>1</v>
      </c>
      <c r="J3" s="4">
        <v>1</v>
      </c>
      <c r="K3" s="4">
        <f>材炼!I5</f>
        <v>30</v>
      </c>
      <c r="L3" s="4">
        <f>材炼!F5</f>
        <v>86400</v>
      </c>
      <c r="M3" s="4">
        <f>材炼!J5</f>
        <v>100</v>
      </c>
      <c r="N3" s="4">
        <f>材炼!H5</f>
        <v>5</v>
      </c>
      <c r="O3" s="4">
        <f>材炼!G5</f>
        <v>1</v>
      </c>
      <c r="P3" s="4"/>
    </row>
    <row r="4" spans="1:17">
      <c r="A4" s="4">
        <f>材炼!A6</f>
        <v>1003</v>
      </c>
      <c r="B4" s="7">
        <f>材炼!B6</f>
        <v>141</v>
      </c>
      <c r="C4" s="7" t="str">
        <f>材炼!C6</f>
        <v>731</v>
      </c>
      <c r="D4" s="4" t="str">
        <f>材炼!D6</f>
        <v>[[3334,1]]</v>
      </c>
      <c r="E4" s="4" t="str">
        <f>材炼!K6</f>
        <v>面粉</v>
      </c>
      <c r="F4" s="4">
        <f>材炼!L6</f>
        <v>1</v>
      </c>
      <c r="G4" s="4">
        <v>0</v>
      </c>
      <c r="H4" s="4" t="str">
        <f>材炼!E6</f>
        <v>[[1733,1],[331,4]]</v>
      </c>
      <c r="I4" s="4">
        <v>1</v>
      </c>
      <c r="J4" s="4">
        <v>1</v>
      </c>
      <c r="K4" s="4">
        <f>材炼!I6</f>
        <v>30</v>
      </c>
      <c r="L4" s="4">
        <f>材炼!F6</f>
        <v>86400</v>
      </c>
      <c r="M4" s="4">
        <f>材炼!J6</f>
        <v>100</v>
      </c>
      <c r="N4" s="4">
        <f>材炼!H6</f>
        <v>5</v>
      </c>
      <c r="O4" s="4">
        <f>材炼!G6</f>
        <v>1</v>
      </c>
      <c r="P4" s="4"/>
    </row>
    <row r="5" spans="1:17">
      <c r="A5" s="4">
        <f>材炼!A7</f>
        <v>1004</v>
      </c>
      <c r="B5" s="7">
        <f>材炼!B7</f>
        <v>141</v>
      </c>
      <c r="C5" s="7" t="str">
        <f>材炼!C7</f>
        <v>831</v>
      </c>
      <c r="D5" s="4" t="str">
        <f>材炼!D7</f>
        <v>[[3334,1]]</v>
      </c>
      <c r="E5" s="4" t="str">
        <f>材炼!K7</f>
        <v>麻绳</v>
      </c>
      <c r="F5" s="4">
        <f>材炼!L7</f>
        <v>1</v>
      </c>
      <c r="G5" s="4">
        <v>0</v>
      </c>
      <c r="H5" s="4" t="str">
        <f>材炼!E7</f>
        <v>[[1733,1],[431,4]]</v>
      </c>
      <c r="I5" s="4">
        <v>1</v>
      </c>
      <c r="J5" s="4">
        <v>1</v>
      </c>
      <c r="K5" s="4">
        <f>材炼!I7</f>
        <v>30</v>
      </c>
      <c r="L5" s="4">
        <f>材炼!F7</f>
        <v>86400</v>
      </c>
      <c r="M5" s="4">
        <f>材炼!J7</f>
        <v>100</v>
      </c>
      <c r="N5" s="4">
        <f>材炼!H7</f>
        <v>5</v>
      </c>
      <c r="O5" s="4">
        <f>材炼!G7</f>
        <v>1</v>
      </c>
      <c r="P5" s="4"/>
    </row>
    <row r="6" spans="1:17">
      <c r="A6" s="4">
        <f>材炼!A8</f>
        <v>1005</v>
      </c>
      <c r="B6" s="7">
        <f>材炼!B8</f>
        <v>141</v>
      </c>
      <c r="C6" s="7" t="str">
        <f>材炼!C8</f>
        <v>1534</v>
      </c>
      <c r="D6" s="4" t="str">
        <f>材炼!D8</f>
        <v>[[3334,1]]</v>
      </c>
      <c r="E6" s="4" t="str">
        <f>材炼!K8</f>
        <v>粗布</v>
      </c>
      <c r="F6" s="4">
        <f>材炼!L8</f>
        <v>3</v>
      </c>
      <c r="G6" s="4">
        <v>0</v>
      </c>
      <c r="H6" s="4" t="str">
        <f>材炼!E8</f>
        <v>[[1733,1],[431,4]]</v>
      </c>
      <c r="I6" s="4">
        <v>1</v>
      </c>
      <c r="J6" s="4">
        <v>1</v>
      </c>
      <c r="K6" s="4">
        <f>材炼!I8</f>
        <v>300</v>
      </c>
      <c r="L6" s="4">
        <f>材炼!F8</f>
        <v>86400</v>
      </c>
      <c r="M6" s="4">
        <f>材炼!J8</f>
        <v>95</v>
      </c>
      <c r="N6" s="4">
        <f>材炼!H8</f>
        <v>5</v>
      </c>
      <c r="O6" s="4">
        <f>材炼!G8</f>
        <v>1</v>
      </c>
      <c r="P6" s="4"/>
    </row>
    <row r="7" spans="1:17">
      <c r="A7" s="4">
        <f>材炼!A9</f>
        <v>1006</v>
      </c>
      <c r="B7" s="7">
        <f>材炼!B9</f>
        <v>141</v>
      </c>
      <c r="C7" s="7" t="str">
        <f>材炼!C9</f>
        <v>1634</v>
      </c>
      <c r="D7" s="4" t="str">
        <f>材炼!D9</f>
        <v>[[3334,1]]</v>
      </c>
      <c r="E7" s="4" t="str">
        <f>材炼!K9</f>
        <v>粗线</v>
      </c>
      <c r="F7" s="4">
        <f>材炼!L9</f>
        <v>3</v>
      </c>
      <c r="G7" s="4">
        <v>0</v>
      </c>
      <c r="H7" s="4" t="str">
        <f>材炼!E9</f>
        <v>[[1733,1],[431,4]]</v>
      </c>
      <c r="I7" s="4">
        <v>1</v>
      </c>
      <c r="J7" s="4">
        <v>1</v>
      </c>
      <c r="K7" s="4">
        <f>材炼!I9</f>
        <v>300</v>
      </c>
      <c r="L7" s="4">
        <f>材炼!F9</f>
        <v>86400</v>
      </c>
      <c r="M7" s="4">
        <f>材炼!J9</f>
        <v>95</v>
      </c>
      <c r="N7" s="4">
        <f>材炼!H9</f>
        <v>5</v>
      </c>
      <c r="O7" s="4">
        <f>材炼!G9</f>
        <v>1</v>
      </c>
      <c r="P7" s="4"/>
    </row>
    <row r="8" spans="1:17">
      <c r="A8" s="4">
        <f>材炼!A10</f>
        <v>1007</v>
      </c>
      <c r="B8" s="7">
        <f>材炼!B10</f>
        <v>141</v>
      </c>
      <c r="C8" s="7" t="str">
        <f>材炼!C10</f>
        <v>1933</v>
      </c>
      <c r="D8" s="4" t="str">
        <f>材炼!D10</f>
        <v>[[3334,1]]</v>
      </c>
      <c r="E8" s="4" t="str">
        <f>材炼!K10</f>
        <v>皮带</v>
      </c>
      <c r="F8" s="4">
        <f>材炼!L10</f>
        <v>8</v>
      </c>
      <c r="G8" s="4">
        <v>0</v>
      </c>
      <c r="H8" s="4" t="str">
        <f>材炼!E10</f>
        <v>[[1733,1],[1133,2]]</v>
      </c>
      <c r="I8" s="4">
        <v>1</v>
      </c>
      <c r="J8" s="4">
        <v>1</v>
      </c>
      <c r="K8" s="4">
        <f>材炼!I10</f>
        <v>900</v>
      </c>
      <c r="L8" s="4">
        <f>材炼!F10</f>
        <v>86400</v>
      </c>
      <c r="M8" s="4">
        <f>材炼!J10</f>
        <v>85</v>
      </c>
      <c r="N8" s="4">
        <f>材炼!H10</f>
        <v>5</v>
      </c>
      <c r="O8" s="4">
        <f>材炼!G10</f>
        <v>1</v>
      </c>
      <c r="P8" s="4"/>
    </row>
    <row r="9" spans="1:17">
      <c r="A9" s="4">
        <f>材炼!A11</f>
        <v>1008</v>
      </c>
      <c r="B9" s="7">
        <f>材炼!B11</f>
        <v>141</v>
      </c>
      <c r="C9" s="7" t="str">
        <f>材炼!C11</f>
        <v>2033</v>
      </c>
      <c r="D9" s="4" t="str">
        <f>材炼!D11</f>
        <v>[[3334,1]]</v>
      </c>
      <c r="E9" s="4" t="str">
        <f>材炼!K11</f>
        <v>皮革</v>
      </c>
      <c r="F9" s="4">
        <f>材炼!L11</f>
        <v>8</v>
      </c>
      <c r="G9" s="4">
        <v>0</v>
      </c>
      <c r="H9" s="4" t="str">
        <f>材炼!E11</f>
        <v>[[1733,1],[1133,2]]</v>
      </c>
      <c r="I9" s="4">
        <v>1</v>
      </c>
      <c r="J9" s="4">
        <v>1</v>
      </c>
      <c r="K9" s="4">
        <f>材炼!I11</f>
        <v>900</v>
      </c>
      <c r="L9" s="4">
        <f>材炼!F11</f>
        <v>86400</v>
      </c>
      <c r="M9" s="4">
        <f>材炼!J11</f>
        <v>85</v>
      </c>
      <c r="N9" s="4">
        <f>材炼!H11</f>
        <v>5</v>
      </c>
      <c r="O9" s="4">
        <f>材炼!G11</f>
        <v>1</v>
      </c>
      <c r="P9" s="4"/>
    </row>
    <row r="10" spans="1:17">
      <c r="A10" s="4">
        <f>材炼!A12</f>
        <v>1009</v>
      </c>
      <c r="B10" s="7">
        <f>材炼!B12</f>
        <v>141</v>
      </c>
      <c r="C10" s="7" t="str">
        <f>材炼!C12</f>
        <v>2532</v>
      </c>
      <c r="D10" s="4" t="str">
        <f>材炼!D12</f>
        <v>[[3334,1]]</v>
      </c>
      <c r="E10" s="4" t="str">
        <f>材炼!K12</f>
        <v>铁锭</v>
      </c>
      <c r="F10" s="4">
        <f>材炼!L12</f>
        <v>3</v>
      </c>
      <c r="G10" s="4">
        <v>0</v>
      </c>
      <c r="H10" s="4" t="str">
        <f>材炼!E12</f>
        <v>[[1733,1],[932,5]]</v>
      </c>
      <c r="I10" s="4">
        <v>1</v>
      </c>
      <c r="J10" s="4">
        <v>1</v>
      </c>
      <c r="K10" s="4">
        <f>材炼!I12</f>
        <v>300</v>
      </c>
      <c r="L10" s="4">
        <f>材炼!F12</f>
        <v>86400</v>
      </c>
      <c r="M10" s="4">
        <f>材炼!J12</f>
        <v>95</v>
      </c>
      <c r="N10" s="4">
        <f>材炼!H12</f>
        <v>5</v>
      </c>
      <c r="O10" s="4">
        <f>材炼!G12</f>
        <v>1</v>
      </c>
      <c r="P10" s="4"/>
    </row>
    <row r="11" spans="1:17">
      <c r="A11" s="4">
        <f>材炼!A13</f>
        <v>1010</v>
      </c>
      <c r="B11" s="7">
        <f>材炼!B13</f>
        <v>141</v>
      </c>
      <c r="C11" s="7" t="str">
        <f>材炼!C13</f>
        <v>2634</v>
      </c>
      <c r="D11" s="4" t="str">
        <f>材炼!D13</f>
        <v>[[3334,1]]</v>
      </c>
      <c r="E11" s="4" t="str">
        <f>材炼!K13</f>
        <v>玻璃</v>
      </c>
      <c r="F11" s="4">
        <f>材炼!L13</f>
        <v>17</v>
      </c>
      <c r="G11" s="4">
        <v>0</v>
      </c>
      <c r="H11" s="4" t="str">
        <f>材炼!E13</f>
        <v>[[1733,1],[232,2],[1032,2]]</v>
      </c>
      <c r="I11" s="4">
        <v>1</v>
      </c>
      <c r="J11" s="4">
        <v>1</v>
      </c>
      <c r="K11" s="4">
        <f>材炼!I13</f>
        <v>900</v>
      </c>
      <c r="L11" s="4">
        <f>材炼!F13</f>
        <v>86400</v>
      </c>
      <c r="M11" s="4">
        <f>材炼!J13</f>
        <v>85</v>
      </c>
      <c r="N11" s="4">
        <f>材炼!H13</f>
        <v>5</v>
      </c>
      <c r="O11" s="4">
        <f>材炼!G13</f>
        <v>1</v>
      </c>
      <c r="P11" s="4"/>
    </row>
    <row r="12" spans="1:17">
      <c r="A12" s="4">
        <f>材炼!A14</f>
        <v>1011</v>
      </c>
      <c r="B12" s="7">
        <f>材炼!B14</f>
        <v>141</v>
      </c>
      <c r="C12" s="7" t="str">
        <f>材炼!C14</f>
        <v>2732</v>
      </c>
      <c r="D12" s="4" t="str">
        <f>材炼!D14</f>
        <v>[[3334,1]]</v>
      </c>
      <c r="E12" s="4" t="str">
        <f>材炼!K14</f>
        <v>铁钉</v>
      </c>
      <c r="F12" s="4">
        <f>材炼!L14</f>
        <v>4</v>
      </c>
      <c r="G12" s="4">
        <v>0</v>
      </c>
      <c r="H12" s="4" t="str">
        <f>材炼!E14</f>
        <v>[[1733,1],[932,2]]</v>
      </c>
      <c r="I12" s="4">
        <v>1</v>
      </c>
      <c r="J12" s="4">
        <v>1</v>
      </c>
      <c r="K12" s="4">
        <f>材炼!I14</f>
        <v>600</v>
      </c>
      <c r="L12" s="4">
        <f>材炼!F14</f>
        <v>86400</v>
      </c>
      <c r="M12" s="4">
        <f>材炼!J14</f>
        <v>90</v>
      </c>
      <c r="N12" s="4">
        <f>材炼!H14</f>
        <v>5</v>
      </c>
      <c r="O12" s="4">
        <f>材炼!G14</f>
        <v>1</v>
      </c>
      <c r="P12" s="4"/>
    </row>
    <row r="13" spans="1:17">
      <c r="A13" s="4">
        <f>材炼!A15</f>
        <v>1012</v>
      </c>
      <c r="B13" s="7">
        <f>材炼!B15</f>
        <v>141</v>
      </c>
      <c r="C13" s="7" t="str">
        <f>材炼!C15</f>
        <v>3034</v>
      </c>
      <c r="D13" s="4" t="str">
        <f>材炼!D15</f>
        <v>[[3334,1]]</v>
      </c>
      <c r="E13" s="4" t="str">
        <f>材炼!K15</f>
        <v>空瓶子</v>
      </c>
      <c r="F13" s="4">
        <f>材炼!L15</f>
        <v>11</v>
      </c>
      <c r="G13" s="4">
        <v>0</v>
      </c>
      <c r="H13" s="4" t="str">
        <f>材炼!E15</f>
        <v>[[1733,1],[2634,1]]</v>
      </c>
      <c r="I13" s="4">
        <v>1</v>
      </c>
      <c r="J13" s="4">
        <v>1</v>
      </c>
      <c r="K13" s="4">
        <f>材炼!I15</f>
        <v>1800</v>
      </c>
      <c r="L13" s="4">
        <f>材炼!F15</f>
        <v>86400</v>
      </c>
      <c r="M13" s="4">
        <f>材炼!J15</f>
        <v>80</v>
      </c>
      <c r="N13" s="4">
        <f>材炼!H15</f>
        <v>5</v>
      </c>
      <c r="O13" s="4">
        <f>材炼!G15</f>
        <v>1</v>
      </c>
      <c r="P13" s="4"/>
    </row>
    <row r="14" spans="1:17">
      <c r="A14" s="4">
        <f>材炼!A16</f>
        <v>1013</v>
      </c>
      <c r="B14" s="7">
        <f>材炼!B16</f>
        <v>141</v>
      </c>
      <c r="C14" s="7" t="str">
        <f>材炼!C16</f>
        <v>3134</v>
      </c>
      <c r="D14" s="4" t="str">
        <f>材炼!D16</f>
        <v>[[3334,1]]</v>
      </c>
      <c r="E14" s="4" t="str">
        <f>材炼!K16</f>
        <v>墨水</v>
      </c>
      <c r="F14" s="4">
        <f>材炼!L16</f>
        <v>23</v>
      </c>
      <c r="G14" s="4">
        <v>0</v>
      </c>
      <c r="H14" s="4" t="str">
        <f>材炼!E16</f>
        <v>[[1733,1],[2233,1],[2333,1]]</v>
      </c>
      <c r="I14" s="4">
        <v>1</v>
      </c>
      <c r="J14" s="4">
        <v>1</v>
      </c>
      <c r="K14" s="4">
        <f>材炼!I16</f>
        <v>1800</v>
      </c>
      <c r="L14" s="4">
        <f>材炼!F16</f>
        <v>86400</v>
      </c>
      <c r="M14" s="4">
        <f>材炼!J16</f>
        <v>80</v>
      </c>
      <c r="N14" s="4">
        <f>材炼!H16</f>
        <v>5</v>
      </c>
      <c r="O14" s="4">
        <f>材炼!G16</f>
        <v>1</v>
      </c>
      <c r="P14" s="4"/>
    </row>
    <row r="15" spans="1:17">
      <c r="A15" s="4">
        <f>材炼!A17</f>
        <v>1014</v>
      </c>
      <c r="B15" s="7">
        <f>材炼!B17</f>
        <v>141</v>
      </c>
      <c r="C15" s="7" t="str">
        <f>材炼!C17</f>
        <v>3234</v>
      </c>
      <c r="D15" s="4" t="str">
        <f>材炼!D17</f>
        <v>[[3334,1]]</v>
      </c>
      <c r="E15" s="4" t="str">
        <f>材炼!K17</f>
        <v>细线</v>
      </c>
      <c r="F15" s="4">
        <f>材炼!L17</f>
        <v>23</v>
      </c>
      <c r="G15" s="4">
        <v>0</v>
      </c>
      <c r="H15" s="4" t="str">
        <f>材炼!E17</f>
        <v>[[1733,1],[1233,2]]</v>
      </c>
      <c r="I15" s="4">
        <v>1</v>
      </c>
      <c r="J15" s="4">
        <v>1</v>
      </c>
      <c r="K15" s="4">
        <f>材炼!I17</f>
        <v>1800</v>
      </c>
      <c r="L15" s="4">
        <f>材炼!F17</f>
        <v>86400</v>
      </c>
      <c r="M15" s="4">
        <f>材炼!J17</f>
        <v>80</v>
      </c>
      <c r="N15" s="4">
        <f>材炼!H17</f>
        <v>5</v>
      </c>
      <c r="O15" s="4">
        <f>材炼!G17</f>
        <v>1</v>
      </c>
      <c r="P15" s="4"/>
    </row>
    <row r="16" spans="1:17">
      <c r="A16" s="4">
        <f>材炼!A18</f>
        <v>1015</v>
      </c>
      <c r="B16" s="7">
        <f>材炼!B18</f>
        <v>141</v>
      </c>
      <c r="C16" s="7" t="str">
        <f>材炼!C18</f>
        <v>3434</v>
      </c>
      <c r="D16" s="4" t="str">
        <f>材炼!D18</f>
        <v>[[3334,1]]</v>
      </c>
      <c r="E16" s="4" t="str">
        <f>材炼!K18</f>
        <v>丝绸</v>
      </c>
      <c r="F16" s="4">
        <f>材炼!L18</f>
        <v>23</v>
      </c>
      <c r="G16" s="4">
        <v>0</v>
      </c>
      <c r="H16" s="4" t="str">
        <f>材炼!E18</f>
        <v>[[1733,1],[3434,2]]</v>
      </c>
      <c r="I16" s="4">
        <v>1</v>
      </c>
      <c r="J16" s="4">
        <v>1</v>
      </c>
      <c r="K16" s="4">
        <f>材炼!I18</f>
        <v>1800</v>
      </c>
      <c r="L16" s="4">
        <f>材炼!F18</f>
        <v>86400</v>
      </c>
      <c r="M16" s="4">
        <f>材炼!J18</f>
        <v>80</v>
      </c>
      <c r="N16" s="4">
        <f>材炼!H18</f>
        <v>5</v>
      </c>
      <c r="O16" s="4">
        <f>材炼!G18</f>
        <v>1</v>
      </c>
      <c r="P16" s="4"/>
    </row>
    <row r="17" spans="1:16">
      <c r="A17" s="4">
        <f>材炼!A19</f>
        <v>1016</v>
      </c>
      <c r="B17" s="7">
        <f>材炼!B19</f>
        <v>141</v>
      </c>
      <c r="C17" s="7" t="str">
        <f>材炼!C19</f>
        <v>3634</v>
      </c>
      <c r="D17" s="4" t="str">
        <f>材炼!D19</f>
        <v>[[3334,1]]</v>
      </c>
      <c r="E17" s="4" t="str">
        <f>材炼!K19</f>
        <v>麻布</v>
      </c>
      <c r="F17" s="4">
        <f>材炼!L19</f>
        <v>17</v>
      </c>
      <c r="G17" s="4">
        <v>0</v>
      </c>
      <c r="H17" s="4" t="str">
        <f>材炼!E19</f>
        <v>[[1733,1],[431,2],[1233,2]]</v>
      </c>
      <c r="I17" s="4">
        <v>1</v>
      </c>
      <c r="J17" s="4">
        <v>1</v>
      </c>
      <c r="K17" s="4">
        <f>材炼!I19</f>
        <v>900</v>
      </c>
      <c r="L17" s="4">
        <f>材炼!F19</f>
        <v>86400</v>
      </c>
      <c r="M17" s="4">
        <f>材炼!J19</f>
        <v>85</v>
      </c>
      <c r="N17" s="4">
        <f>材炼!H19</f>
        <v>5</v>
      </c>
      <c r="O17" s="4">
        <f>材炼!G19</f>
        <v>1</v>
      </c>
      <c r="P17" s="4"/>
    </row>
    <row r="18" spans="1:16">
      <c r="A18" s="4">
        <f>材炼!A20</f>
        <v>1017</v>
      </c>
      <c r="B18" s="7">
        <f>材炼!B20</f>
        <v>141</v>
      </c>
      <c r="C18" s="7" t="str">
        <f>材炼!C20</f>
        <v>3734</v>
      </c>
      <c r="D18" s="4" t="str">
        <f>材炼!D20</f>
        <v>[[3334,1]]</v>
      </c>
      <c r="E18" s="4" t="str">
        <f>材炼!K20</f>
        <v>麻线</v>
      </c>
      <c r="F18" s="4">
        <f>材炼!L20</f>
        <v>17</v>
      </c>
      <c r="G18" s="4">
        <v>0</v>
      </c>
      <c r="H18" s="4" t="str">
        <f>材炼!E20</f>
        <v>[[1733,1],[431,2],[1233,2]]</v>
      </c>
      <c r="I18" s="4">
        <v>1</v>
      </c>
      <c r="J18" s="4">
        <v>1</v>
      </c>
      <c r="K18" s="4">
        <f>材炼!I20</f>
        <v>900</v>
      </c>
      <c r="L18" s="4">
        <f>材炼!F20</f>
        <v>86400</v>
      </c>
      <c r="M18" s="4">
        <f>材炼!J20</f>
        <v>85</v>
      </c>
      <c r="N18" s="4">
        <f>材炼!H20</f>
        <v>5</v>
      </c>
      <c r="O18" s="4">
        <f>材炼!G20</f>
        <v>1</v>
      </c>
    </row>
    <row r="19" spans="1:16">
      <c r="A19" s="4">
        <f>材炼!A21</f>
        <v>1018</v>
      </c>
      <c r="B19" s="7">
        <f>材炼!B21</f>
        <v>141</v>
      </c>
      <c r="C19" s="7" t="str">
        <f>材炼!C21</f>
        <v>3833</v>
      </c>
      <c r="D19" s="4" t="str">
        <f>材炼!D21</f>
        <v>[[3334,1]]</v>
      </c>
      <c r="E19" s="4" t="str">
        <f>材炼!K21</f>
        <v>厚皮革</v>
      </c>
      <c r="F19" s="4">
        <f>材炼!L21</f>
        <v>17</v>
      </c>
      <c r="G19" s="4">
        <v>0</v>
      </c>
      <c r="H19" s="4" t="str">
        <f>材炼!E21</f>
        <v>[[1733,1],[1133,4]]</v>
      </c>
      <c r="I19" s="4">
        <v>1</v>
      </c>
      <c r="J19" s="4">
        <v>1</v>
      </c>
      <c r="K19" s="4">
        <f>材炼!I21</f>
        <v>900</v>
      </c>
      <c r="L19" s="4">
        <f>材炼!F21</f>
        <v>86400</v>
      </c>
      <c r="M19" s="4">
        <f>材炼!J21</f>
        <v>85</v>
      </c>
      <c r="N19" s="4">
        <f>材炼!H21</f>
        <v>5</v>
      </c>
      <c r="O19" s="4">
        <f>材炼!G21</f>
        <v>1</v>
      </c>
    </row>
    <row r="20" spans="1:16">
      <c r="A20" s="4">
        <f>材炼!A22</f>
        <v>1019</v>
      </c>
      <c r="B20" s="7">
        <f>材炼!B22</f>
        <v>141</v>
      </c>
      <c r="C20" s="7" t="str">
        <f>材炼!C22</f>
        <v>3933</v>
      </c>
      <c r="D20" s="4" t="str">
        <f>材炼!D22</f>
        <v>[[3334,1]]</v>
      </c>
      <c r="E20" s="4" t="str">
        <f>材炼!K22</f>
        <v>厚皮带</v>
      </c>
      <c r="F20" s="4">
        <f>材炼!L22</f>
        <v>17</v>
      </c>
      <c r="G20" s="4">
        <v>0</v>
      </c>
      <c r="H20" s="4" t="str">
        <f>材炼!E22</f>
        <v>[[1733,1],[1133,4]]</v>
      </c>
      <c r="I20" s="4">
        <v>1</v>
      </c>
      <c r="J20" s="4">
        <v>1</v>
      </c>
      <c r="K20" s="4">
        <f>材炼!I22</f>
        <v>900</v>
      </c>
      <c r="L20" s="4">
        <f>材炼!F22</f>
        <v>86400</v>
      </c>
      <c r="M20" s="4">
        <f>材炼!J22</f>
        <v>85</v>
      </c>
      <c r="N20" s="4">
        <f>材炼!H22</f>
        <v>5</v>
      </c>
      <c r="O20" s="4">
        <f>材炼!G22</f>
        <v>1</v>
      </c>
    </row>
    <row r="21" spans="1:16">
      <c r="A21" s="4">
        <f>材炼!A23</f>
        <v>1020</v>
      </c>
      <c r="B21" s="7">
        <f>材炼!B23</f>
        <v>141</v>
      </c>
      <c r="C21" s="7" t="str">
        <f>材炼!C23</f>
        <v>4033</v>
      </c>
      <c r="D21" s="4" t="str">
        <f>材炼!D23</f>
        <v>[[3334,1]]</v>
      </c>
      <c r="E21" s="4" t="str">
        <f>材炼!K23</f>
        <v>重皮</v>
      </c>
      <c r="F21" s="4">
        <f>材炼!L23</f>
        <v>68</v>
      </c>
      <c r="G21" s="4">
        <v>0</v>
      </c>
      <c r="H21" s="4" t="str">
        <f>材炼!E23</f>
        <v>[[1733,1],[1133,6]]</v>
      </c>
      <c r="I21" s="4">
        <v>1</v>
      </c>
      <c r="J21" s="4">
        <v>1</v>
      </c>
      <c r="K21" s="4">
        <f>材炼!I23</f>
        <v>1800</v>
      </c>
      <c r="L21" s="4">
        <f>材炼!F23</f>
        <v>86400</v>
      </c>
      <c r="M21" s="4">
        <f>材炼!J23</f>
        <v>80</v>
      </c>
      <c r="N21" s="4">
        <f>材炼!H23</f>
        <v>5</v>
      </c>
      <c r="O21" s="4">
        <f>材炼!G23</f>
        <v>1</v>
      </c>
    </row>
    <row r="22" spans="1:16">
      <c r="A22" s="4">
        <f>材炼!A24</f>
        <v>1021</v>
      </c>
      <c r="B22" s="7">
        <f>材炼!B24</f>
        <v>141</v>
      </c>
      <c r="C22" s="7" t="str">
        <f>材炼!C24</f>
        <v>4132</v>
      </c>
      <c r="D22" s="4" t="str">
        <f>材炼!D24</f>
        <v>[[3334,1]]</v>
      </c>
      <c r="E22" s="4" t="str">
        <f>材炼!K24</f>
        <v>钢锭</v>
      </c>
      <c r="F22" s="4">
        <f>材炼!L24</f>
        <v>17</v>
      </c>
      <c r="G22" s="4">
        <v>0</v>
      </c>
      <c r="H22" s="4" t="str">
        <f>材炼!E24</f>
        <v>[[1733,1],[932,4]]</v>
      </c>
      <c r="I22" s="4">
        <v>1</v>
      </c>
      <c r="J22" s="4">
        <v>1</v>
      </c>
      <c r="K22" s="4">
        <f>材炼!I24</f>
        <v>900</v>
      </c>
      <c r="L22" s="4">
        <f>材炼!F24</f>
        <v>86400</v>
      </c>
      <c r="M22" s="4">
        <f>材炼!J24</f>
        <v>85</v>
      </c>
      <c r="N22" s="4">
        <f>材炼!H24</f>
        <v>5</v>
      </c>
      <c r="O22" s="4">
        <f>材炼!G24</f>
        <v>1</v>
      </c>
    </row>
    <row r="23" spans="1:16">
      <c r="A23" s="4">
        <f>材炼!A25</f>
        <v>1022</v>
      </c>
      <c r="B23" s="7">
        <f>材炼!B25</f>
        <v>141</v>
      </c>
      <c r="C23" s="7" t="str">
        <f>材炼!C25</f>
        <v>4232</v>
      </c>
      <c r="D23" s="4" t="str">
        <f>材炼!D25</f>
        <v>[[3334,1]]</v>
      </c>
      <c r="E23" s="4" t="str">
        <f>材炼!K25</f>
        <v>银锭</v>
      </c>
      <c r="F23" s="4">
        <f>材炼!L25</f>
        <v>56</v>
      </c>
      <c r="G23" s="4">
        <v>0</v>
      </c>
      <c r="H23" s="4" t="str">
        <f>材炼!E25</f>
        <v>[[1733,1],[2832,5]]</v>
      </c>
      <c r="I23" s="4">
        <v>1</v>
      </c>
      <c r="J23" s="4">
        <v>1</v>
      </c>
      <c r="K23" s="4">
        <f>材炼!I25</f>
        <v>1800</v>
      </c>
      <c r="L23" s="4">
        <f>材炼!F25</f>
        <v>86400</v>
      </c>
      <c r="M23" s="4">
        <f>材炼!J25</f>
        <v>80</v>
      </c>
      <c r="N23" s="4">
        <f>材炼!H25</f>
        <v>5</v>
      </c>
      <c r="O23" s="4">
        <f>材炼!G25</f>
        <v>1</v>
      </c>
    </row>
    <row r="24" spans="1:16">
      <c r="A24" s="4">
        <f>材炼!A26</f>
        <v>1023</v>
      </c>
      <c r="B24" s="7">
        <f>材炼!B26</f>
        <v>141</v>
      </c>
      <c r="C24" s="7" t="str">
        <f>材炼!C26</f>
        <v>4732</v>
      </c>
      <c r="D24" s="4" t="str">
        <f>材炼!D26</f>
        <v>[[3334,1]]</v>
      </c>
      <c r="E24" s="4" t="str">
        <f>材炼!K26</f>
        <v>银线</v>
      </c>
      <c r="F24" s="4">
        <f>材炼!L26</f>
        <v>65</v>
      </c>
      <c r="G24" s="4">
        <v>0</v>
      </c>
      <c r="H24" s="4" t="str">
        <f>材炼!E26</f>
        <v>[[1733,1],[2832,3]]</v>
      </c>
      <c r="I24" s="4">
        <v>1</v>
      </c>
      <c r="J24" s="4">
        <v>1</v>
      </c>
      <c r="K24" s="4">
        <f>材炼!I26</f>
        <v>2700</v>
      </c>
      <c r="L24" s="4">
        <f>材炼!F26</f>
        <v>86400</v>
      </c>
      <c r="M24" s="4">
        <f>材炼!J26</f>
        <v>75</v>
      </c>
      <c r="N24" s="4">
        <f>材炼!H26</f>
        <v>5</v>
      </c>
      <c r="O24" s="4">
        <f>材炼!G26</f>
        <v>1</v>
      </c>
    </row>
    <row r="25" spans="1:16">
      <c r="A25" s="4">
        <f>工!A4</f>
        <v>2001</v>
      </c>
      <c r="B25" s="7">
        <f>工!B4</f>
        <v>241</v>
      </c>
      <c r="C25" s="5" t="str">
        <f>工!C4</f>
        <v>313</v>
      </c>
      <c r="D25" s="2" t="str">
        <f>工!D4</f>
        <v>[[3334,1]]</v>
      </c>
      <c r="E25" s="2" t="str">
        <f>工!K4</f>
        <v>铁镐</v>
      </c>
      <c r="F25" s="2">
        <f>工!L4</f>
        <v>12</v>
      </c>
      <c r="G25" s="4">
        <v>0</v>
      </c>
      <c r="H25" s="2" t="str">
        <f>工!E4</f>
        <v>[[1733,1],[2532,2],[531,2],[831,2]]</v>
      </c>
      <c r="I25" s="4">
        <v>1</v>
      </c>
      <c r="J25" s="4">
        <v>1</v>
      </c>
      <c r="K25" s="2">
        <f>工!I4</f>
        <v>600</v>
      </c>
      <c r="L25" s="4">
        <f>工!F4</f>
        <v>86400</v>
      </c>
      <c r="M25" s="2">
        <f>工!J4</f>
        <v>90</v>
      </c>
      <c r="N25" s="2">
        <f>工!H4</f>
        <v>5</v>
      </c>
      <c r="O25" s="2">
        <f>工!G4</f>
        <v>1</v>
      </c>
    </row>
    <row r="26" spans="1:16">
      <c r="A26" s="4">
        <f>工!A5</f>
        <v>2002</v>
      </c>
      <c r="B26" s="7">
        <f>工!B5</f>
        <v>241</v>
      </c>
      <c r="C26" s="5" t="str">
        <f>工!C5</f>
        <v>413</v>
      </c>
      <c r="D26" s="2" t="str">
        <f>工!D5</f>
        <v>[[3334,1]]</v>
      </c>
      <c r="E26" s="2" t="str">
        <f>工!K5</f>
        <v>木钥匙</v>
      </c>
      <c r="F26" s="2">
        <f>工!L5</f>
        <v>8</v>
      </c>
      <c r="G26" s="4">
        <v>0</v>
      </c>
      <c r="H26" s="2" t="str">
        <f>工!E5</f>
        <v>[[1733,1],[531,4]]</v>
      </c>
      <c r="I26" s="4">
        <v>1</v>
      </c>
      <c r="J26" s="4">
        <v>1</v>
      </c>
      <c r="K26" s="2">
        <f>工!I5</f>
        <v>600</v>
      </c>
      <c r="L26" s="4">
        <f>工!F5</f>
        <v>86400</v>
      </c>
      <c r="M26" s="2">
        <f>工!J5</f>
        <v>90</v>
      </c>
      <c r="N26" s="2">
        <f>工!H5</f>
        <v>5</v>
      </c>
      <c r="O26" s="2">
        <f>工!G5</f>
        <v>1</v>
      </c>
    </row>
    <row r="27" spans="1:16">
      <c r="A27" s="4">
        <f>工!A6</f>
        <v>2003</v>
      </c>
      <c r="B27" s="7">
        <f>工!B6</f>
        <v>241</v>
      </c>
      <c r="C27" s="5" t="str">
        <f>工!C6</f>
        <v>2014</v>
      </c>
      <c r="D27" s="2" t="str">
        <f>工!D6</f>
        <v>[[3334,1]]</v>
      </c>
      <c r="E27" s="2" t="str">
        <f>工!K6</f>
        <v>石头弹丸</v>
      </c>
      <c r="F27" s="2">
        <f>工!L6</f>
        <v>3</v>
      </c>
      <c r="G27" s="4">
        <v>0</v>
      </c>
      <c r="H27" s="2" t="str">
        <f>工!E6</f>
        <v>[[1733,1],[232,5]]</v>
      </c>
      <c r="I27" s="4">
        <v>1</v>
      </c>
      <c r="J27" s="4">
        <v>1</v>
      </c>
      <c r="K27" s="2">
        <f>工!I6</f>
        <v>300</v>
      </c>
      <c r="L27" s="4">
        <f>工!F6</f>
        <v>86400</v>
      </c>
      <c r="M27" s="2">
        <f>工!J6</f>
        <v>95</v>
      </c>
      <c r="N27" s="2">
        <f>工!H6</f>
        <v>5</v>
      </c>
      <c r="O27" s="2">
        <f>工!G6</f>
        <v>1</v>
      </c>
    </row>
    <row r="28" spans="1:16">
      <c r="A28" s="4">
        <f>工!A7</f>
        <v>2004</v>
      </c>
      <c r="B28" s="7">
        <f>工!B7</f>
        <v>241</v>
      </c>
      <c r="C28" s="5" t="str">
        <f>工!C7</f>
        <v>2313</v>
      </c>
      <c r="D28" s="2" t="str">
        <f>工!D7</f>
        <v>[[3334,1]]</v>
      </c>
      <c r="E28" s="2" t="str">
        <f>工!K7</f>
        <v>铁质钥匙</v>
      </c>
      <c r="F28" s="2">
        <f>工!L7</f>
        <v>6</v>
      </c>
      <c r="G28" s="4">
        <v>0</v>
      </c>
      <c r="H28" s="2" t="str">
        <f>工!E7</f>
        <v>[[1733,1],[2532,3]]</v>
      </c>
      <c r="I28" s="4">
        <v>1</v>
      </c>
      <c r="J28" s="4">
        <v>1</v>
      </c>
      <c r="K28" s="2">
        <f>工!I7</f>
        <v>600</v>
      </c>
      <c r="L28" s="4">
        <f>工!F7</f>
        <v>86400</v>
      </c>
      <c r="M28" s="2">
        <f>工!J7</f>
        <v>90</v>
      </c>
      <c r="N28" s="2">
        <f>工!H7</f>
        <v>5</v>
      </c>
      <c r="O28" s="2">
        <f>工!G7</f>
        <v>1</v>
      </c>
    </row>
    <row r="29" spans="1:16">
      <c r="A29" s="4">
        <f>工!A8</f>
        <v>2005</v>
      </c>
      <c r="B29" s="7">
        <f>工!B8</f>
        <v>241</v>
      </c>
      <c r="C29" s="5" t="str">
        <f>工!C8</f>
        <v>1000151</v>
      </c>
      <c r="D29" s="2" t="str">
        <f>工!D8</f>
        <v>[[3334,1]]</v>
      </c>
      <c r="E29" s="2" t="str">
        <f>工!K8</f>
        <v>木头地板</v>
      </c>
      <c r="F29" s="2">
        <f>工!L8</f>
        <v>8</v>
      </c>
      <c r="G29" s="4">
        <v>0</v>
      </c>
      <c r="H29" s="2" t="str">
        <f>工!E8</f>
        <v>[[1733,1],[531,4]]</v>
      </c>
      <c r="I29" s="4">
        <v>1</v>
      </c>
      <c r="J29" s="4">
        <v>1</v>
      </c>
      <c r="K29" s="2">
        <f>工!I8</f>
        <v>600</v>
      </c>
      <c r="L29" s="4">
        <f>工!F8</f>
        <v>86400</v>
      </c>
      <c r="M29" s="2">
        <f>工!J8</f>
        <v>90</v>
      </c>
      <c r="N29" s="2">
        <f>工!H8</f>
        <v>5</v>
      </c>
      <c r="O29" s="2">
        <f>工!G8</f>
        <v>1</v>
      </c>
    </row>
    <row r="30" spans="1:16">
      <c r="A30" s="4">
        <f>工!A9</f>
        <v>2006</v>
      </c>
      <c r="B30" s="7">
        <f>工!B9</f>
        <v>241</v>
      </c>
      <c r="C30" s="5" t="str">
        <f>工!C9</f>
        <v>1000252</v>
      </c>
      <c r="D30" s="2" t="str">
        <f>工!D9</f>
        <v>[[3334,1]]</v>
      </c>
      <c r="E30" s="2" t="str">
        <f>工!K9</f>
        <v>红砖墙纸</v>
      </c>
      <c r="F30" s="2">
        <f>工!L9</f>
        <v>10</v>
      </c>
      <c r="G30" s="4">
        <v>0</v>
      </c>
      <c r="H30" s="2" t="str">
        <f>工!E9</f>
        <v>[[1733,1],[232,5]]</v>
      </c>
      <c r="I30" s="4">
        <v>1</v>
      </c>
      <c r="J30" s="4">
        <v>1</v>
      </c>
      <c r="K30" s="2">
        <f>工!I9</f>
        <v>600</v>
      </c>
      <c r="L30" s="4">
        <f>工!F9</f>
        <v>86400</v>
      </c>
      <c r="M30" s="2">
        <f>工!J9</f>
        <v>90</v>
      </c>
      <c r="N30" s="2">
        <f>工!H9</f>
        <v>5</v>
      </c>
      <c r="O30" s="2">
        <f>工!G9</f>
        <v>1</v>
      </c>
    </row>
    <row r="31" spans="1:16">
      <c r="A31" s="4">
        <f>工!A10</f>
        <v>2007</v>
      </c>
      <c r="B31" s="7">
        <f>工!B10</f>
        <v>241</v>
      </c>
      <c r="C31" s="5" t="str">
        <f>工!C10</f>
        <v>1000353</v>
      </c>
      <c r="D31" s="2" t="str">
        <f>工!D10</f>
        <v>[[3334,1]]</v>
      </c>
      <c r="E31" s="2" t="str">
        <f>工!K10</f>
        <v>木质床</v>
      </c>
      <c r="F31" s="2">
        <f>工!L10</f>
        <v>12</v>
      </c>
      <c r="G31" s="4">
        <v>0</v>
      </c>
      <c r="H31" s="2" t="str">
        <f>工!E10</f>
        <v>[[1733,1],[431,3],[531,3]]</v>
      </c>
      <c r="I31" s="4">
        <v>1</v>
      </c>
      <c r="J31" s="4">
        <v>1</v>
      </c>
      <c r="K31" s="2">
        <f>工!I10</f>
        <v>600</v>
      </c>
      <c r="L31" s="4">
        <f>工!F10</f>
        <v>86400</v>
      </c>
      <c r="M31" s="2">
        <f>工!J10</f>
        <v>90</v>
      </c>
      <c r="N31" s="2">
        <f>工!H10</f>
        <v>5</v>
      </c>
      <c r="O31" s="2">
        <f>工!G10</f>
        <v>1</v>
      </c>
    </row>
    <row r="32" spans="1:16">
      <c r="A32" s="4">
        <f>工!A11</f>
        <v>2008</v>
      </c>
      <c r="B32" s="7">
        <f>工!B11</f>
        <v>241</v>
      </c>
      <c r="C32" s="5" t="str">
        <f>工!C11</f>
        <v>1000454</v>
      </c>
      <c r="D32" s="2" t="str">
        <f>工!D11</f>
        <v>[[3334,1]]</v>
      </c>
      <c r="E32" s="2" t="str">
        <f>工!K11</f>
        <v>挂钟</v>
      </c>
      <c r="F32" s="2">
        <f>工!L11</f>
        <v>12</v>
      </c>
      <c r="G32" s="4">
        <v>0</v>
      </c>
      <c r="H32" s="2" t="str">
        <f>工!E11</f>
        <v>[[1733,1],[531,3],[831,3]]</v>
      </c>
      <c r="I32" s="4">
        <v>1</v>
      </c>
      <c r="J32" s="4">
        <v>1</v>
      </c>
      <c r="K32" s="2">
        <f>工!I11</f>
        <v>600</v>
      </c>
      <c r="L32" s="4">
        <f>工!F11</f>
        <v>86400</v>
      </c>
      <c r="M32" s="2">
        <f>工!J11</f>
        <v>90</v>
      </c>
      <c r="N32" s="2">
        <f>工!H11</f>
        <v>5</v>
      </c>
      <c r="O32" s="2">
        <f>工!G11</f>
        <v>1</v>
      </c>
    </row>
    <row r="33" spans="1:15">
      <c r="A33" s="4">
        <f>工!A12</f>
        <v>2009</v>
      </c>
      <c r="B33" s="7">
        <f>工!B12</f>
        <v>241</v>
      </c>
      <c r="C33" s="5" t="str">
        <f>工!C12</f>
        <v>1000555</v>
      </c>
      <c r="D33" s="2" t="str">
        <f>工!D12</f>
        <v>[[3334,1]]</v>
      </c>
      <c r="E33" s="2" t="str">
        <f>工!K12</f>
        <v>木门</v>
      </c>
      <c r="F33" s="2">
        <f>工!L12</f>
        <v>10</v>
      </c>
      <c r="G33" s="4">
        <v>0</v>
      </c>
      <c r="H33" s="2" t="str">
        <f>工!E12</f>
        <v>[[1733,1],[531,5]]</v>
      </c>
      <c r="I33" s="4">
        <v>1</v>
      </c>
      <c r="J33" s="4">
        <v>1</v>
      </c>
      <c r="K33" s="2">
        <f>工!I12</f>
        <v>600</v>
      </c>
      <c r="L33" s="4">
        <f>工!F12</f>
        <v>86400</v>
      </c>
      <c r="M33" s="2">
        <f>工!J12</f>
        <v>90</v>
      </c>
      <c r="N33" s="2">
        <f>工!H12</f>
        <v>5</v>
      </c>
      <c r="O33" s="2">
        <f>工!G12</f>
        <v>1</v>
      </c>
    </row>
    <row r="34" spans="1:15">
      <c r="A34" s="4">
        <f>工!A13</f>
        <v>2010</v>
      </c>
      <c r="B34" s="7">
        <f>工!B13</f>
        <v>241</v>
      </c>
      <c r="C34" s="5" t="str">
        <f>工!C13</f>
        <v>1000653</v>
      </c>
      <c r="D34" s="2" t="str">
        <f>工!D13</f>
        <v>[[3334,1]]</v>
      </c>
      <c r="E34" s="2" t="str">
        <f>工!K13</f>
        <v>花束</v>
      </c>
      <c r="F34" s="2">
        <f>工!L13</f>
        <v>12</v>
      </c>
      <c r="G34" s="4">
        <v>0</v>
      </c>
      <c r="H34" s="2" t="str">
        <f>工!E13</f>
        <v>[[1733,1],[831,3],[1431,3]]</v>
      </c>
      <c r="I34" s="4">
        <v>1</v>
      </c>
      <c r="J34" s="4">
        <v>1</v>
      </c>
      <c r="K34" s="2">
        <f>工!I13</f>
        <v>600</v>
      </c>
      <c r="L34" s="4">
        <f>工!F13</f>
        <v>86400</v>
      </c>
      <c r="M34" s="2">
        <f>工!J13</f>
        <v>90</v>
      </c>
      <c r="N34" s="2">
        <f>工!H13</f>
        <v>5</v>
      </c>
      <c r="O34" s="2">
        <f>工!G13</f>
        <v>1</v>
      </c>
    </row>
    <row r="35" spans="1:15">
      <c r="A35" s="4">
        <f>工!A14</f>
        <v>2011</v>
      </c>
      <c r="B35" s="7">
        <f>工!B14</f>
        <v>241</v>
      </c>
      <c r="C35" s="5" t="str">
        <f>工!C14</f>
        <v>1000753</v>
      </c>
      <c r="D35" s="2" t="str">
        <f>工!D14</f>
        <v>[[3334,1]]</v>
      </c>
      <c r="E35" s="2" t="str">
        <f>工!K14</f>
        <v>稻草人</v>
      </c>
      <c r="F35" s="2">
        <f>工!L14</f>
        <v>10</v>
      </c>
      <c r="G35" s="4">
        <v>0</v>
      </c>
      <c r="H35" s="2" t="str">
        <f>工!E14</f>
        <v>[[1733,1],[431,5]]</v>
      </c>
      <c r="I35" s="4">
        <v>1</v>
      </c>
      <c r="J35" s="4">
        <v>1</v>
      </c>
      <c r="K35" s="2">
        <f>工!I14</f>
        <v>600</v>
      </c>
      <c r="L35" s="4">
        <f>工!F14</f>
        <v>86400</v>
      </c>
      <c r="M35" s="2">
        <f>工!J14</f>
        <v>90</v>
      </c>
      <c r="N35" s="2">
        <f>工!H14</f>
        <v>5</v>
      </c>
      <c r="O35" s="2">
        <f>工!G14</f>
        <v>1</v>
      </c>
    </row>
    <row r="36" spans="1:15">
      <c r="A36" s="4">
        <f>灶!A4</f>
        <v>3001</v>
      </c>
      <c r="B36" s="5" t="str">
        <f>灶!B4</f>
        <v>341</v>
      </c>
      <c r="C36" s="5" t="str">
        <f>灶!C4</f>
        <v>212</v>
      </c>
      <c r="D36" s="2" t="str">
        <f>灶!D4</f>
        <v>[[3334,1]]</v>
      </c>
      <c r="E36" s="2" t="str">
        <f>灶!K4</f>
        <v>面包</v>
      </c>
      <c r="F36" s="2">
        <f>灶!L4</f>
        <v>30</v>
      </c>
      <c r="G36" s="4">
        <v>0</v>
      </c>
      <c r="H36" s="2" t="str">
        <f>灶!E4</f>
        <v>[[1733,1],[731,5]]</v>
      </c>
      <c r="I36" s="4">
        <v>1</v>
      </c>
      <c r="J36" s="4">
        <v>1</v>
      </c>
      <c r="K36" s="2">
        <f>灶!I4</f>
        <v>900</v>
      </c>
      <c r="L36" s="2">
        <f>灶!F4</f>
        <v>86400</v>
      </c>
      <c r="M36" s="2">
        <f>灶!J4</f>
        <v>85</v>
      </c>
      <c r="N36" s="2">
        <f>灶!H4</f>
        <v>5</v>
      </c>
      <c r="O36" s="2">
        <f>灶!G4</f>
        <v>1</v>
      </c>
    </row>
    <row r="37" spans="1:15">
      <c r="A37" s="4">
        <f>灶!A5</f>
        <v>3002</v>
      </c>
      <c r="B37" s="5" t="str">
        <f>灶!B5</f>
        <v>341</v>
      </c>
      <c r="C37" s="5" t="str">
        <f>灶!C5</f>
        <v>1712</v>
      </c>
      <c r="D37" s="2" t="str">
        <f>灶!D5</f>
        <v>[[3334,1]]</v>
      </c>
      <c r="E37" s="2" t="str">
        <f>灶!K5</f>
        <v>葡萄酒</v>
      </c>
      <c r="F37" s="2">
        <f>灶!L5</f>
        <v>90</v>
      </c>
      <c r="G37" s="4">
        <v>0</v>
      </c>
      <c r="H37" s="2" t="str">
        <f>灶!E5</f>
        <v>[[1733,1],[3034,1],[3531,2]]</v>
      </c>
      <c r="I37" s="4">
        <v>1</v>
      </c>
      <c r="J37" s="4">
        <v>1</v>
      </c>
      <c r="K37" s="2">
        <f>灶!I5</f>
        <v>2700</v>
      </c>
      <c r="L37" s="2">
        <f>灶!F5</f>
        <v>86400</v>
      </c>
      <c r="M37" s="2">
        <f>灶!J5</f>
        <v>75</v>
      </c>
      <c r="N37" s="2">
        <f>灶!H5</f>
        <v>5</v>
      </c>
      <c r="O37" s="2">
        <f>灶!G5</f>
        <v>1</v>
      </c>
    </row>
    <row r="38" spans="1:15">
      <c r="A38" s="4">
        <f>灶!A6</f>
        <v>3003</v>
      </c>
      <c r="B38" s="5" t="str">
        <f>灶!B6</f>
        <v>341</v>
      </c>
      <c r="C38" s="5" t="str">
        <f>灶!C6</f>
        <v>1812</v>
      </c>
      <c r="D38" s="2" t="str">
        <f>灶!D6</f>
        <v>[[3334,1]]</v>
      </c>
      <c r="E38" s="2" t="str">
        <f>灶!K6</f>
        <v>酸酸乳</v>
      </c>
      <c r="F38" s="2">
        <f>灶!L6</f>
        <v>20</v>
      </c>
      <c r="G38" s="4">
        <v>0</v>
      </c>
      <c r="H38" s="2" t="str">
        <f>灶!E6</f>
        <v>[[1733,8]]</v>
      </c>
      <c r="I38" s="4">
        <v>1</v>
      </c>
      <c r="J38" s="4">
        <v>1</v>
      </c>
      <c r="K38" s="2">
        <f>灶!I6</f>
        <v>600</v>
      </c>
      <c r="L38" s="2">
        <f>灶!F6</f>
        <v>86400</v>
      </c>
      <c r="M38" s="2">
        <f>灶!J6</f>
        <v>90</v>
      </c>
      <c r="N38" s="2">
        <f>灶!H6</f>
        <v>5</v>
      </c>
      <c r="O38" s="2">
        <f>灶!G6</f>
        <v>1</v>
      </c>
    </row>
    <row r="39" spans="1:15">
      <c r="A39" s="4">
        <f>灶!A7</f>
        <v>3004</v>
      </c>
      <c r="B39" s="5" t="str">
        <f>灶!B7</f>
        <v>341</v>
      </c>
      <c r="C39" s="5" t="str">
        <f>灶!C7</f>
        <v>1912</v>
      </c>
      <c r="D39" s="2" t="str">
        <f>灶!D7</f>
        <v>[[3334,1]]</v>
      </c>
      <c r="E39" s="2" t="str">
        <f>灶!K7</f>
        <v>果冻三明治</v>
      </c>
      <c r="F39" s="2">
        <f>灶!L7</f>
        <v>70</v>
      </c>
      <c r="G39" s="4">
        <v>0</v>
      </c>
      <c r="H39" s="2" t="str">
        <f>灶!E7</f>
        <v>[[1733,5],[212,1]]</v>
      </c>
      <c r="I39" s="4">
        <v>1</v>
      </c>
      <c r="J39" s="4">
        <v>1</v>
      </c>
      <c r="K39" s="2">
        <f>灶!I7</f>
        <v>1800</v>
      </c>
      <c r="L39" s="2">
        <f>灶!F7</f>
        <v>86400</v>
      </c>
      <c r="M39" s="2">
        <f>灶!J7</f>
        <v>80</v>
      </c>
      <c r="N39" s="2">
        <f>灶!H7</f>
        <v>5</v>
      </c>
      <c r="O39" s="2">
        <f>灶!G7</f>
        <v>1</v>
      </c>
    </row>
    <row r="40" spans="1:15">
      <c r="A40" s="4">
        <f>灶!A8</f>
        <v>3005</v>
      </c>
      <c r="B40" s="5" t="str">
        <f>灶!B8</f>
        <v>341</v>
      </c>
      <c r="C40" s="5" t="str">
        <f>灶!C8</f>
        <v>2112</v>
      </c>
      <c r="D40" s="2" t="str">
        <f>灶!D8</f>
        <v>[[3334,1]]</v>
      </c>
      <c r="E40" s="2" t="str">
        <f>灶!K8</f>
        <v>烧肉</v>
      </c>
      <c r="F40" s="2">
        <f>灶!L8</f>
        <v>50</v>
      </c>
      <c r="G40" s="4">
        <v>0</v>
      </c>
      <c r="H40" s="2" t="str">
        <f>灶!E8</f>
        <v>[[1733,1],[1833,3]]</v>
      </c>
      <c r="I40" s="4">
        <v>1</v>
      </c>
      <c r="J40" s="4">
        <v>1</v>
      </c>
      <c r="K40" s="2">
        <f>灶!I8</f>
        <v>1800</v>
      </c>
      <c r="L40" s="2">
        <f>灶!F8</f>
        <v>86400</v>
      </c>
      <c r="M40" s="2">
        <f>灶!J8</f>
        <v>80</v>
      </c>
      <c r="N40" s="2">
        <f>灶!H8</f>
        <v>5</v>
      </c>
      <c r="O40" s="2">
        <f>灶!G8</f>
        <v>1</v>
      </c>
    </row>
    <row r="41" spans="1:15">
      <c r="A41" s="4">
        <f>灶!A9</f>
        <v>3006</v>
      </c>
      <c r="B41" s="5" t="str">
        <f>灶!B9</f>
        <v>341</v>
      </c>
      <c r="C41" s="5" t="str">
        <f>灶!C9</f>
        <v>2212</v>
      </c>
      <c r="D41" s="2" t="str">
        <f>灶!D9</f>
        <v>[[3334,1]]</v>
      </c>
      <c r="E41" s="2" t="str">
        <f>灶!K9</f>
        <v>骨头汤</v>
      </c>
      <c r="F41" s="2">
        <f>灶!L9</f>
        <v>50</v>
      </c>
      <c r="G41" s="4">
        <v>0</v>
      </c>
      <c r="H41" s="2" t="str">
        <f>灶!E9</f>
        <v>[[1733,1],[1333,3]]</v>
      </c>
      <c r="I41" s="4">
        <v>1</v>
      </c>
      <c r="J41" s="4">
        <v>1</v>
      </c>
      <c r="K41" s="2">
        <f>灶!I9</f>
        <v>1800</v>
      </c>
      <c r="L41" s="2">
        <f>灶!F9</f>
        <v>86400</v>
      </c>
      <c r="M41" s="2">
        <f>灶!J9</f>
        <v>80</v>
      </c>
      <c r="N41" s="2">
        <f>灶!H9</f>
        <v>5</v>
      </c>
      <c r="O41" s="2">
        <f>灶!G9</f>
        <v>1</v>
      </c>
    </row>
    <row r="42" spans="1:15">
      <c r="A42" s="4">
        <f>缝!A4</f>
        <v>4001</v>
      </c>
      <c r="B42" s="5" t="str">
        <f>缝!B4</f>
        <v>441</v>
      </c>
      <c r="C42" s="5" t="str">
        <f>缝!C4</f>
        <v>962</v>
      </c>
      <c r="D42" s="2" t="str">
        <f>缝!D4</f>
        <v>[[3334,1]]</v>
      </c>
      <c r="E42" s="2" t="str">
        <f>缝!M4</f>
        <v>皮衣</v>
      </c>
      <c r="F42" s="2">
        <f>缝!N4</f>
        <v>5</v>
      </c>
      <c r="G42" s="4">
        <v>0</v>
      </c>
      <c r="H42" s="2" t="str">
        <f>缝!E4</f>
        <v>[[1733,1],[1933,2],[2033,2]]</v>
      </c>
      <c r="I42" s="4">
        <v>1</v>
      </c>
      <c r="J42" s="4">
        <v>1</v>
      </c>
      <c r="K42" s="2">
        <f>缝!K4</f>
        <v>300</v>
      </c>
      <c r="L42" s="2">
        <f>缝!H4</f>
        <v>86400</v>
      </c>
      <c r="M42" s="2">
        <f>缝!L4</f>
        <v>70</v>
      </c>
      <c r="N42" s="2">
        <f>缝!J4</f>
        <v>5</v>
      </c>
      <c r="O42" s="2">
        <f>缝!I4</f>
        <v>1</v>
      </c>
    </row>
    <row r="43" spans="1:15">
      <c r="A43" s="4">
        <f>缝!A5</f>
        <v>4002</v>
      </c>
      <c r="B43" s="5" t="str">
        <f>缝!B5</f>
        <v>441</v>
      </c>
      <c r="C43" s="5" t="str">
        <f>缝!C5</f>
        <v>1062</v>
      </c>
      <c r="D43" s="2" t="str">
        <f>缝!D5</f>
        <v>[[3334,1]]</v>
      </c>
      <c r="E43" s="2" t="str">
        <f>缝!M5</f>
        <v>布袍</v>
      </c>
      <c r="F43" s="2">
        <f>缝!N5</f>
        <v>5</v>
      </c>
      <c r="G43" s="4">
        <v>0</v>
      </c>
      <c r="H43" s="2" t="str">
        <f>缝!E5</f>
        <v>[[1733,1],[1534,2],[1634,2]]</v>
      </c>
      <c r="I43" s="4">
        <v>1</v>
      </c>
      <c r="J43" s="4">
        <v>1</v>
      </c>
      <c r="K43" s="2">
        <f>缝!K5</f>
        <v>300</v>
      </c>
      <c r="L43" s="2">
        <f>缝!H5</f>
        <v>86400</v>
      </c>
      <c r="M43" s="2">
        <f>缝!L5</f>
        <v>70</v>
      </c>
      <c r="N43" s="2">
        <f>缝!J5</f>
        <v>5</v>
      </c>
      <c r="O43" s="2">
        <f>缝!I5</f>
        <v>1</v>
      </c>
    </row>
    <row r="44" spans="1:15">
      <c r="A44" s="4">
        <f>缝!A6</f>
        <v>4003</v>
      </c>
      <c r="B44" s="5" t="str">
        <f>缝!B6</f>
        <v>441</v>
      </c>
      <c r="C44" s="5" t="str">
        <f>缝!C6</f>
        <v>1562</v>
      </c>
      <c r="D44" s="2" t="str">
        <f>缝!D6</f>
        <v>[[3334,1]]</v>
      </c>
      <c r="E44" s="2" t="str">
        <f>缝!M6</f>
        <v>软皮衣</v>
      </c>
      <c r="F44" s="2">
        <f>缝!N6</f>
        <v>18</v>
      </c>
      <c r="G44" s="4">
        <v>0</v>
      </c>
      <c r="H44" s="2" t="str">
        <f>缝!E6</f>
        <v>[[1733,1],[1933,2],[2033,2],[1015,1],[962,2]]</v>
      </c>
      <c r="I44" s="4">
        <v>1</v>
      </c>
      <c r="J44" s="4">
        <v>1</v>
      </c>
      <c r="K44" s="2">
        <f>缝!K6</f>
        <v>600</v>
      </c>
      <c r="L44" s="2">
        <f>缝!H6</f>
        <v>86400</v>
      </c>
      <c r="M44" s="2">
        <f>缝!L6</f>
        <v>65</v>
      </c>
      <c r="N44" s="2">
        <f>缝!J6</f>
        <v>5</v>
      </c>
      <c r="O44" s="2">
        <f>缝!I6</f>
        <v>1</v>
      </c>
    </row>
    <row r="45" spans="1:15">
      <c r="A45" s="4">
        <f>缝!A7</f>
        <v>4004</v>
      </c>
      <c r="B45" s="5" t="str">
        <f>缝!B7</f>
        <v>441</v>
      </c>
      <c r="C45" s="5" t="str">
        <f>缝!C7</f>
        <v>1662</v>
      </c>
      <c r="D45" s="2" t="str">
        <f>缝!D7</f>
        <v>[[3334,1]]</v>
      </c>
      <c r="E45" s="2" t="str">
        <f>缝!M7</f>
        <v>绣纹布袍</v>
      </c>
      <c r="F45" s="2">
        <f>缝!N7</f>
        <v>18</v>
      </c>
      <c r="G45" s="4">
        <v>0</v>
      </c>
      <c r="H45" s="2" t="str">
        <f>缝!E7</f>
        <v>[[1733,1],[1534,2],[1634,2],[1015,1],[1062,2]]</v>
      </c>
      <c r="I45" s="4">
        <v>1</v>
      </c>
      <c r="J45" s="4">
        <v>1</v>
      </c>
      <c r="K45" s="2">
        <f>缝!K7</f>
        <v>600</v>
      </c>
      <c r="L45" s="2">
        <f>缝!H7</f>
        <v>86400</v>
      </c>
      <c r="M45" s="2">
        <f>缝!L7</f>
        <v>65</v>
      </c>
      <c r="N45" s="2">
        <f>缝!J7</f>
        <v>5</v>
      </c>
      <c r="O45" s="2">
        <f>缝!I7</f>
        <v>1</v>
      </c>
    </row>
    <row r="46" spans="1:15">
      <c r="A46" s="4">
        <f>缝!A8</f>
        <v>4005</v>
      </c>
      <c r="B46" s="5" t="str">
        <f>缝!B8</f>
        <v>441</v>
      </c>
      <c r="C46" s="5" t="str">
        <f>缝!C8</f>
        <v>2162</v>
      </c>
      <c r="D46" s="2" t="str">
        <f>缝!D8</f>
        <v>[[3334,1]]</v>
      </c>
      <c r="E46" s="2" t="str">
        <f>缝!M8</f>
        <v>革铠</v>
      </c>
      <c r="F46" s="2">
        <f>缝!N8</f>
        <v>38</v>
      </c>
      <c r="G46" s="4">
        <v>0</v>
      </c>
      <c r="H46" s="2" t="str">
        <f>缝!E8</f>
        <v>[[1733,1],[1933,2],[2033,2],[1015,1],[1562,2]]</v>
      </c>
      <c r="I46" s="4">
        <v>1</v>
      </c>
      <c r="J46" s="4">
        <v>1</v>
      </c>
      <c r="K46" s="2">
        <f>缝!K8</f>
        <v>900</v>
      </c>
      <c r="L46" s="2">
        <f>缝!H8</f>
        <v>86400</v>
      </c>
      <c r="M46" s="2">
        <f>缝!L8</f>
        <v>60</v>
      </c>
      <c r="N46" s="2">
        <f>缝!J8</f>
        <v>5</v>
      </c>
      <c r="O46" s="2">
        <f>缝!I8</f>
        <v>1</v>
      </c>
    </row>
    <row r="47" spans="1:15">
      <c r="A47" s="4">
        <f>缝!A9</f>
        <v>4006</v>
      </c>
      <c r="B47" s="5" t="str">
        <f>缝!B9</f>
        <v>441</v>
      </c>
      <c r="C47" s="5" t="str">
        <f>缝!C9</f>
        <v>2262</v>
      </c>
      <c r="D47" s="2" t="str">
        <f>缝!D9</f>
        <v>[[3334,1]]</v>
      </c>
      <c r="E47" s="2" t="str">
        <f>缝!M9</f>
        <v>厚袍</v>
      </c>
      <c r="F47" s="2">
        <f>缝!N9</f>
        <v>38</v>
      </c>
      <c r="G47" s="4">
        <v>0</v>
      </c>
      <c r="H47" s="2" t="str">
        <f>缝!E9</f>
        <v>[[1733,1],[1534,2],[1634,2],[1015,1],[1662,2]]</v>
      </c>
      <c r="I47" s="4">
        <v>1</v>
      </c>
      <c r="J47" s="4">
        <v>1</v>
      </c>
      <c r="K47" s="2">
        <f>缝!K9</f>
        <v>900</v>
      </c>
      <c r="L47" s="2">
        <f>缝!H9</f>
        <v>86400</v>
      </c>
      <c r="M47" s="2">
        <f>缝!L9</f>
        <v>60</v>
      </c>
      <c r="N47" s="2">
        <f>缝!J9</f>
        <v>5</v>
      </c>
      <c r="O47" s="2">
        <f>缝!I9</f>
        <v>1</v>
      </c>
    </row>
    <row r="48" spans="1:15">
      <c r="A48" s="4">
        <f>缝!A10</f>
        <v>4007</v>
      </c>
      <c r="B48" s="5" t="str">
        <f>缝!B10</f>
        <v>441</v>
      </c>
      <c r="C48" s="5" t="str">
        <f>缝!C10</f>
        <v>2463</v>
      </c>
      <c r="D48" s="2" t="str">
        <f>缝!D10</f>
        <v>[[3334,1]]</v>
      </c>
      <c r="E48" s="2" t="str">
        <f>缝!M10</f>
        <v>皮手套</v>
      </c>
      <c r="F48" s="2">
        <f>缝!N10</f>
        <v>30</v>
      </c>
      <c r="G48" s="4">
        <v>0</v>
      </c>
      <c r="H48" s="2" t="str">
        <f>缝!E10</f>
        <v>[[1733,1],[1933,2],[2033,2]]</v>
      </c>
      <c r="I48" s="4">
        <v>1</v>
      </c>
      <c r="J48" s="4">
        <v>1</v>
      </c>
      <c r="K48" s="2">
        <f>缝!K10</f>
        <v>900</v>
      </c>
      <c r="L48" s="2">
        <f>缝!H10</f>
        <v>86400</v>
      </c>
      <c r="M48" s="2">
        <f>缝!L10</f>
        <v>60</v>
      </c>
      <c r="N48" s="2">
        <f>缝!J10</f>
        <v>5</v>
      </c>
      <c r="O48" s="2">
        <f>缝!I10</f>
        <v>1</v>
      </c>
    </row>
    <row r="49" spans="1:15">
      <c r="A49" s="4">
        <f>缝!A11</f>
        <v>4008</v>
      </c>
      <c r="B49" s="5" t="str">
        <f>缝!B11</f>
        <v>441</v>
      </c>
      <c r="C49" s="5" t="str">
        <f>缝!C11</f>
        <v>2563</v>
      </c>
      <c r="D49" s="2" t="str">
        <f>缝!D11</f>
        <v>[[3334,1]]</v>
      </c>
      <c r="E49" s="2" t="str">
        <f>缝!M11</f>
        <v>布帽</v>
      </c>
      <c r="F49" s="2">
        <f>缝!N11</f>
        <v>30</v>
      </c>
      <c r="G49" s="4">
        <v>0</v>
      </c>
      <c r="H49" s="2" t="str">
        <f>缝!E11</f>
        <v>[[1733,1],[1534,2],[1634,2]]</v>
      </c>
      <c r="I49" s="4">
        <v>1</v>
      </c>
      <c r="J49" s="4">
        <v>1</v>
      </c>
      <c r="K49" s="2">
        <f>缝!K11</f>
        <v>900</v>
      </c>
      <c r="L49" s="2">
        <f>缝!H11</f>
        <v>86400</v>
      </c>
      <c r="M49" s="2">
        <f>缝!L11</f>
        <v>60</v>
      </c>
      <c r="N49" s="2">
        <f>缝!J11</f>
        <v>5</v>
      </c>
      <c r="O49" s="2">
        <f>缝!I11</f>
        <v>1</v>
      </c>
    </row>
    <row r="50" spans="1:15">
      <c r="A50" s="4">
        <f>缝!A12</f>
        <v>4009</v>
      </c>
      <c r="B50" s="5" t="str">
        <f>缝!B12</f>
        <v>441</v>
      </c>
      <c r="C50" s="5" t="str">
        <f>缝!C12</f>
        <v>3062</v>
      </c>
      <c r="D50" s="2" t="str">
        <f>缝!D12</f>
        <v>[[3334,1]]</v>
      </c>
      <c r="E50" s="2" t="str">
        <f>缝!M12</f>
        <v>加固的革铠</v>
      </c>
      <c r="F50" s="2">
        <f>缝!N12</f>
        <v>100</v>
      </c>
      <c r="G50" s="4">
        <v>0</v>
      </c>
      <c r="H50" s="2" t="str">
        <f>缝!E12</f>
        <v>[[1733,1],[1933,2],[2033,2],[1015,1],[2162,2]]</v>
      </c>
      <c r="I50" s="4">
        <v>1</v>
      </c>
      <c r="J50" s="4">
        <v>1</v>
      </c>
      <c r="K50" s="2">
        <f>缝!K12</f>
        <v>1800</v>
      </c>
      <c r="L50" s="2">
        <f>缝!H12</f>
        <v>86400</v>
      </c>
      <c r="M50" s="2">
        <f>缝!L12</f>
        <v>55</v>
      </c>
      <c r="N50" s="2">
        <f>缝!J12</f>
        <v>5</v>
      </c>
      <c r="O50" s="2">
        <f>缝!I12</f>
        <v>1</v>
      </c>
    </row>
    <row r="51" spans="1:15">
      <c r="A51" s="4">
        <f>缝!A13</f>
        <v>4010</v>
      </c>
      <c r="B51" s="5" t="str">
        <f>缝!B13</f>
        <v>441</v>
      </c>
      <c r="C51" s="5" t="str">
        <f>缝!C13</f>
        <v>3162</v>
      </c>
      <c r="D51" s="2" t="str">
        <f>缝!D13</f>
        <v>[[3334,1]]</v>
      </c>
      <c r="E51" s="2" t="str">
        <f>缝!M13</f>
        <v>花纹厚袍</v>
      </c>
      <c r="F51" s="2">
        <f>缝!N13</f>
        <v>100</v>
      </c>
      <c r="G51" s="4">
        <v>0</v>
      </c>
      <c r="H51" s="2" t="str">
        <f>缝!E13</f>
        <v>[[1733,1],[1534,2],[1634,2],[1015,1],[2262,2]]</v>
      </c>
      <c r="I51" s="4">
        <v>1</v>
      </c>
      <c r="J51" s="4">
        <v>1</v>
      </c>
      <c r="K51" s="2">
        <f>缝!K13</f>
        <v>1800</v>
      </c>
      <c r="L51" s="2">
        <f>缝!H13</f>
        <v>86400</v>
      </c>
      <c r="M51" s="2">
        <f>缝!L13</f>
        <v>55</v>
      </c>
      <c r="N51" s="2">
        <f>缝!J13</f>
        <v>5</v>
      </c>
      <c r="O51" s="2">
        <f>缝!I13</f>
        <v>1</v>
      </c>
    </row>
    <row r="52" spans="1:15">
      <c r="A52" s="4">
        <f>缝!A14</f>
        <v>4011</v>
      </c>
      <c r="B52" s="5" t="str">
        <f>缝!B14</f>
        <v>441</v>
      </c>
      <c r="C52" s="5" t="str">
        <f>缝!C14</f>
        <v>3363</v>
      </c>
      <c r="D52" s="2" t="str">
        <f>缝!D14</f>
        <v>[[3334,1]]</v>
      </c>
      <c r="E52" s="2" t="str">
        <f>缝!M14</f>
        <v>漆黑的皮手套</v>
      </c>
      <c r="F52" s="2">
        <f>缝!N14</f>
        <v>100</v>
      </c>
      <c r="G52" s="4">
        <v>0</v>
      </c>
      <c r="H52" s="2" t="str">
        <f>缝!E14</f>
        <v>[[1733,1],[1933,2],[2033,2],[1015,1],[2463,2]]</v>
      </c>
      <c r="I52" s="4">
        <v>1</v>
      </c>
      <c r="J52" s="4">
        <v>1</v>
      </c>
      <c r="K52" s="2">
        <f>缝!K14</f>
        <v>1800</v>
      </c>
      <c r="L52" s="2">
        <f>缝!H14</f>
        <v>86400</v>
      </c>
      <c r="M52" s="2">
        <f>缝!L14</f>
        <v>55</v>
      </c>
      <c r="N52" s="2">
        <f>缝!J14</f>
        <v>5</v>
      </c>
      <c r="O52" s="2">
        <f>缝!I14</f>
        <v>1</v>
      </c>
    </row>
    <row r="53" spans="1:15">
      <c r="A53" s="4">
        <f>缝!A15</f>
        <v>4012</v>
      </c>
      <c r="B53" s="5" t="str">
        <f>缝!B15</f>
        <v>441</v>
      </c>
      <c r="C53" s="5" t="str">
        <f>缝!C15</f>
        <v>3463</v>
      </c>
      <c r="D53" s="2" t="str">
        <f>缝!D15</f>
        <v>[[3334,1]]</v>
      </c>
      <c r="E53" s="2" t="str">
        <f>缝!M15</f>
        <v>旅人布帽</v>
      </c>
      <c r="F53" s="2">
        <f>缝!N15</f>
        <v>100</v>
      </c>
      <c r="G53" s="4">
        <v>0</v>
      </c>
      <c r="H53" s="2" t="str">
        <f>缝!E15</f>
        <v>[[1733,1],[1534,2],[1634,2],[1015,1],[2563,2]]</v>
      </c>
      <c r="I53" s="4">
        <v>1</v>
      </c>
      <c r="J53" s="4">
        <v>1</v>
      </c>
      <c r="K53" s="2">
        <f>缝!K15</f>
        <v>1800</v>
      </c>
      <c r="L53" s="2">
        <f>缝!H15</f>
        <v>86400</v>
      </c>
      <c r="M53" s="2">
        <f>缝!L15</f>
        <v>55</v>
      </c>
      <c r="N53" s="2">
        <f>缝!J15</f>
        <v>5</v>
      </c>
      <c r="O53" s="2">
        <f>缝!I15</f>
        <v>1</v>
      </c>
    </row>
    <row r="54" spans="1:15">
      <c r="A54" s="4">
        <f>缝!A16</f>
        <v>4013</v>
      </c>
      <c r="B54" s="5" t="str">
        <f>缝!B16</f>
        <v>441</v>
      </c>
      <c r="C54" s="5" t="str">
        <f>缝!C16</f>
        <v>3962</v>
      </c>
      <c r="D54" s="2" t="str">
        <f>缝!D16</f>
        <v>[[3334,1]]</v>
      </c>
      <c r="E54" s="2" t="str">
        <f>缝!M16</f>
        <v>硬皮大衣</v>
      </c>
      <c r="F54" s="2">
        <f>缝!N16</f>
        <v>150</v>
      </c>
      <c r="G54" s="4">
        <v>0</v>
      </c>
      <c r="H54" s="2" t="str">
        <f>缝!E16</f>
        <v>[[1733,1],[3833,2],[3933,2]]</v>
      </c>
      <c r="I54" s="4">
        <v>1</v>
      </c>
      <c r="J54" s="4">
        <v>1</v>
      </c>
      <c r="K54" s="2">
        <f>缝!K16</f>
        <v>2700</v>
      </c>
      <c r="L54" s="2">
        <f>缝!H16</f>
        <v>86400</v>
      </c>
      <c r="M54" s="2">
        <f>缝!L16</f>
        <v>50</v>
      </c>
      <c r="N54" s="2">
        <f>缝!J16</f>
        <v>5</v>
      </c>
      <c r="O54" s="2">
        <f>缝!I16</f>
        <v>1</v>
      </c>
    </row>
    <row r="55" spans="1:15">
      <c r="A55" s="4">
        <f>缝!A17</f>
        <v>4014</v>
      </c>
      <c r="B55" s="5" t="str">
        <f>缝!B17</f>
        <v>441</v>
      </c>
      <c r="C55" s="5" t="str">
        <f>缝!C17</f>
        <v>4062</v>
      </c>
      <c r="D55" s="2" t="str">
        <f>缝!D17</f>
        <v>[[3334,1]]</v>
      </c>
      <c r="E55" s="2" t="str">
        <f>缝!M17</f>
        <v>环形袍</v>
      </c>
      <c r="F55" s="2">
        <f>缝!N17</f>
        <v>150</v>
      </c>
      <c r="G55" s="4">
        <v>0</v>
      </c>
      <c r="H55" s="2" t="str">
        <f>缝!E17</f>
        <v>[[1733,1],[1015,2],[3734,2]]</v>
      </c>
      <c r="I55" s="4">
        <v>1</v>
      </c>
      <c r="J55" s="4">
        <v>1</v>
      </c>
      <c r="K55" s="2">
        <f>缝!K17</f>
        <v>2700</v>
      </c>
      <c r="L55" s="2">
        <f>缝!H17</f>
        <v>86400</v>
      </c>
      <c r="M55" s="2">
        <f>缝!L17</f>
        <v>50</v>
      </c>
      <c r="N55" s="2">
        <f>缝!J17</f>
        <v>5</v>
      </c>
      <c r="O55" s="2">
        <f>缝!I17</f>
        <v>1</v>
      </c>
    </row>
    <row r="56" spans="1:15">
      <c r="A56" s="4">
        <f>缝!A18</f>
        <v>4015</v>
      </c>
      <c r="B56" s="5" t="str">
        <f>缝!B18</f>
        <v>441</v>
      </c>
      <c r="C56" s="5" t="str">
        <f>缝!C18</f>
        <v>4263</v>
      </c>
      <c r="D56" s="2" t="str">
        <f>缝!D18</f>
        <v>[[3334,1]]</v>
      </c>
      <c r="E56" s="2" t="str">
        <f>缝!M18</f>
        <v>硬皮手套</v>
      </c>
      <c r="F56" s="2">
        <f>缝!N18</f>
        <v>150</v>
      </c>
      <c r="G56" s="4">
        <v>0</v>
      </c>
      <c r="H56" s="2" t="str">
        <f>缝!E18</f>
        <v>[[1733,1],[3833,2],[3933,2]]</v>
      </c>
      <c r="I56" s="4">
        <v>1</v>
      </c>
      <c r="J56" s="4">
        <v>1</v>
      </c>
      <c r="K56" s="2">
        <f>缝!K18</f>
        <v>2700</v>
      </c>
      <c r="L56" s="2">
        <f>缝!H18</f>
        <v>86400</v>
      </c>
      <c r="M56" s="2">
        <f>缝!L18</f>
        <v>50</v>
      </c>
      <c r="N56" s="2">
        <f>缝!J18</f>
        <v>5</v>
      </c>
      <c r="O56" s="2">
        <f>缝!I18</f>
        <v>1</v>
      </c>
    </row>
    <row r="57" spans="1:15">
      <c r="A57" s="4">
        <f>缝!A19</f>
        <v>4016</v>
      </c>
      <c r="B57" s="5" t="str">
        <f>缝!B19</f>
        <v>441</v>
      </c>
      <c r="C57" s="5" t="str">
        <f>缝!C19</f>
        <v>4363</v>
      </c>
      <c r="D57" s="2" t="str">
        <f>缝!D19</f>
        <v>[[3334,1]]</v>
      </c>
      <c r="E57" s="2" t="str">
        <f>缝!M19</f>
        <v>毛线帽</v>
      </c>
      <c r="F57" s="2">
        <f>缝!N19</f>
        <v>150</v>
      </c>
      <c r="G57" s="4">
        <v>0</v>
      </c>
      <c r="H57" s="2" t="str">
        <f>缝!E19</f>
        <v>[[1733,1],[1015,2],[3734,2]]</v>
      </c>
      <c r="I57" s="4">
        <v>1</v>
      </c>
      <c r="J57" s="4">
        <v>1</v>
      </c>
      <c r="K57" s="2">
        <f>缝!K19</f>
        <v>2700</v>
      </c>
      <c r="L57" s="2">
        <f>缝!H19</f>
        <v>86400</v>
      </c>
      <c r="M57" s="2">
        <f>缝!L19</f>
        <v>50</v>
      </c>
      <c r="N57" s="2">
        <f>缝!J19</f>
        <v>5</v>
      </c>
      <c r="O57" s="2">
        <f>缝!I19</f>
        <v>1</v>
      </c>
    </row>
    <row r="58" spans="1:15">
      <c r="A58" s="4">
        <f>缝!A20</f>
        <v>4017</v>
      </c>
      <c r="B58" s="5" t="str">
        <f>缝!B20</f>
        <v>441</v>
      </c>
      <c r="C58" s="5" t="str">
        <f>缝!C20</f>
        <v>4862</v>
      </c>
      <c r="D58" s="2" t="str">
        <f>缝!D20</f>
        <v>[[3334,1]]</v>
      </c>
      <c r="E58" s="2" t="str">
        <f>缝!M20</f>
        <v>斥候皮衣</v>
      </c>
      <c r="F58" s="2">
        <f>缝!N20</f>
        <v>320</v>
      </c>
      <c r="G58" s="4">
        <v>0</v>
      </c>
      <c r="H58" s="2" t="str">
        <f>缝!E20</f>
        <v>[[1733,1],[1015,1],[3833,2],[3933,2],[3962,2]]</v>
      </c>
      <c r="I58" s="4">
        <v>1</v>
      </c>
      <c r="J58" s="4">
        <v>1</v>
      </c>
      <c r="K58" s="2">
        <f>缝!K20</f>
        <v>3600</v>
      </c>
      <c r="L58" s="2">
        <f>缝!H20</f>
        <v>86400</v>
      </c>
      <c r="M58" s="2">
        <f>缝!L20</f>
        <v>45</v>
      </c>
      <c r="N58" s="2">
        <f>缝!J20</f>
        <v>5</v>
      </c>
      <c r="O58" s="2">
        <f>缝!I20</f>
        <v>1</v>
      </c>
    </row>
    <row r="59" spans="1:15">
      <c r="A59" s="4">
        <f>缝!A21</f>
        <v>4018</v>
      </c>
      <c r="B59" s="5" t="str">
        <f>缝!B21</f>
        <v>441</v>
      </c>
      <c r="C59" s="5" t="str">
        <f>缝!C21</f>
        <v>4962</v>
      </c>
      <c r="D59" s="2" t="str">
        <f>缝!D21</f>
        <v>[[3334,1]]</v>
      </c>
      <c r="E59" s="2" t="str">
        <f>缝!M21</f>
        <v>巫师袍</v>
      </c>
      <c r="F59" s="2">
        <f>缝!N21</f>
        <v>320</v>
      </c>
      <c r="G59" s="4">
        <v>0</v>
      </c>
      <c r="H59" s="2" t="str">
        <f>缝!E21</f>
        <v>[[1733,1],[1015,2],[3734,2],[1015,1],[4062,2]]</v>
      </c>
      <c r="I59" s="4">
        <v>1</v>
      </c>
      <c r="J59" s="4">
        <v>1</v>
      </c>
      <c r="K59" s="2">
        <f>缝!K21</f>
        <v>3600</v>
      </c>
      <c r="L59" s="2">
        <f>缝!H21</f>
        <v>86400</v>
      </c>
      <c r="M59" s="2">
        <f>缝!L21</f>
        <v>45</v>
      </c>
      <c r="N59" s="2">
        <f>缝!J21</f>
        <v>5</v>
      </c>
      <c r="O59" s="2">
        <f>缝!I21</f>
        <v>1</v>
      </c>
    </row>
    <row r="60" spans="1:15">
      <c r="A60" s="4">
        <f>缝!A22</f>
        <v>4019</v>
      </c>
      <c r="B60" s="5" t="str">
        <f>缝!B22</f>
        <v>441</v>
      </c>
      <c r="C60" s="5" t="str">
        <f>缝!C22</f>
        <v>5163</v>
      </c>
      <c r="D60" s="2" t="str">
        <f>缝!D22</f>
        <v>[[3334,1]]</v>
      </c>
      <c r="E60" s="2" t="str">
        <f>缝!M22</f>
        <v>斥候手套</v>
      </c>
      <c r="F60" s="2">
        <f>缝!N22</f>
        <v>320</v>
      </c>
      <c r="G60" s="4">
        <v>0</v>
      </c>
      <c r="H60" s="2" t="str">
        <f>缝!E22</f>
        <v>[[1733,1],[1015,1],[3833,2],[3933,2],[4263,2]]</v>
      </c>
      <c r="I60" s="4">
        <v>1</v>
      </c>
      <c r="J60" s="4">
        <v>1</v>
      </c>
      <c r="K60" s="2">
        <f>缝!K22</f>
        <v>3600</v>
      </c>
      <c r="L60" s="2">
        <f>缝!H22</f>
        <v>86400</v>
      </c>
      <c r="M60" s="2">
        <f>缝!L22</f>
        <v>45</v>
      </c>
      <c r="N60" s="2">
        <f>缝!J22</f>
        <v>5</v>
      </c>
      <c r="O60" s="2">
        <f>缝!I22</f>
        <v>1</v>
      </c>
    </row>
    <row r="61" spans="1:15">
      <c r="A61" s="4">
        <f>缝!A23</f>
        <v>4020</v>
      </c>
      <c r="B61" s="5" t="str">
        <f>缝!B23</f>
        <v>441</v>
      </c>
      <c r="C61" s="5" t="str">
        <f>缝!C23</f>
        <v>5263</v>
      </c>
      <c r="D61" s="2" t="str">
        <f>缝!D23</f>
        <v>[[3334,1]]</v>
      </c>
      <c r="E61" s="2" t="str">
        <f>缝!M23</f>
        <v>巫师帽</v>
      </c>
      <c r="F61" s="2">
        <f>缝!N23</f>
        <v>320</v>
      </c>
      <c r="G61" s="4">
        <v>0</v>
      </c>
      <c r="H61" s="2" t="str">
        <f>缝!E23</f>
        <v>[[1733,1],[1015,2],[3734,2],[1015,1],[4363,2]]</v>
      </c>
      <c r="I61" s="4">
        <v>1</v>
      </c>
      <c r="J61" s="4">
        <v>1</v>
      </c>
      <c r="K61" s="2">
        <f>缝!K23</f>
        <v>3600</v>
      </c>
      <c r="L61" s="2">
        <f>缝!H23</f>
        <v>86400</v>
      </c>
      <c r="M61" s="2">
        <f>缝!L23</f>
        <v>45</v>
      </c>
      <c r="N61" s="2">
        <f>缝!J23</f>
        <v>5</v>
      </c>
      <c r="O61" s="2">
        <f>缝!I23</f>
        <v>1</v>
      </c>
    </row>
    <row r="62" spans="1:15">
      <c r="A62" s="4">
        <f>缝!A24</f>
        <v>4021</v>
      </c>
      <c r="B62" s="5" t="str">
        <f>缝!B24</f>
        <v>441</v>
      </c>
      <c r="C62" s="5" t="str">
        <f>缝!C24</f>
        <v>5762</v>
      </c>
      <c r="D62" s="2" t="str">
        <f>缝!D24</f>
        <v>[[3334,1]]</v>
      </c>
      <c r="E62" s="2" t="str">
        <f>缝!M24</f>
        <v>狙击手之衣</v>
      </c>
      <c r="F62" s="2">
        <f>缝!N24</f>
        <v>510</v>
      </c>
      <c r="G62" s="4">
        <v>0</v>
      </c>
      <c r="H62" s="2" t="str">
        <f>缝!E24</f>
        <v>[[1733,1],[1015,1],[3833,2],[3933,2],[4862,2]]</v>
      </c>
      <c r="I62" s="4">
        <v>1</v>
      </c>
      <c r="J62" s="4">
        <v>1</v>
      </c>
      <c r="K62" s="2">
        <f>缝!K24</f>
        <v>4500</v>
      </c>
      <c r="L62" s="2">
        <f>缝!H24</f>
        <v>86400</v>
      </c>
      <c r="M62" s="2">
        <f>缝!L24</f>
        <v>40</v>
      </c>
      <c r="N62" s="2">
        <f>缝!J24</f>
        <v>5</v>
      </c>
      <c r="O62" s="2">
        <f>缝!I24</f>
        <v>1</v>
      </c>
    </row>
    <row r="63" spans="1:15">
      <c r="A63" s="4">
        <f>缝!A25</f>
        <v>4022</v>
      </c>
      <c r="B63" s="5" t="str">
        <f>缝!B25</f>
        <v>441</v>
      </c>
      <c r="C63" s="5" t="str">
        <f>缝!C25</f>
        <v>5862</v>
      </c>
      <c r="D63" s="2" t="str">
        <f>缝!D25</f>
        <v>[[3334,1]]</v>
      </c>
      <c r="E63" s="2" t="str">
        <f>缝!M25</f>
        <v>魔导师法袍</v>
      </c>
      <c r="F63" s="2">
        <f>缝!N25</f>
        <v>510</v>
      </c>
      <c r="G63" s="4">
        <v>0</v>
      </c>
      <c r="H63" s="2" t="str">
        <f>缝!E25</f>
        <v>[[1733,1],[1015,2],[3734,2],[1015,1],[4962,2]]</v>
      </c>
      <c r="I63" s="4">
        <v>1</v>
      </c>
      <c r="J63" s="4">
        <v>1</v>
      </c>
      <c r="K63" s="2">
        <f>缝!K25</f>
        <v>4500</v>
      </c>
      <c r="L63" s="2">
        <f>缝!H25</f>
        <v>86400</v>
      </c>
      <c r="M63" s="2">
        <f>缝!L25</f>
        <v>40</v>
      </c>
      <c r="N63" s="2">
        <f>缝!J25</f>
        <v>5</v>
      </c>
      <c r="O63" s="2">
        <f>缝!I25</f>
        <v>1</v>
      </c>
    </row>
    <row r="64" spans="1:15">
      <c r="A64" s="4">
        <f>缝!A26</f>
        <v>4023</v>
      </c>
      <c r="B64" s="5" t="str">
        <f>缝!B26</f>
        <v>441</v>
      </c>
      <c r="C64" s="5" t="str">
        <f>缝!C26</f>
        <v>6063</v>
      </c>
      <c r="D64" s="2" t="str">
        <f>缝!D26</f>
        <v>[[3334,1]]</v>
      </c>
      <c r="E64" s="2" t="str">
        <f>缝!M26</f>
        <v>狙击手手套</v>
      </c>
      <c r="F64" s="2">
        <f>缝!N26</f>
        <v>510</v>
      </c>
      <c r="G64" s="4">
        <v>0</v>
      </c>
      <c r="H64" s="2" t="str">
        <f>缝!E26</f>
        <v>[[1733,1],[1015,1],[3833,2],[3933,2],[5163,2]]</v>
      </c>
      <c r="I64" s="4">
        <v>1</v>
      </c>
      <c r="J64" s="4">
        <v>1</v>
      </c>
      <c r="K64" s="2">
        <f>缝!K26</f>
        <v>4500</v>
      </c>
      <c r="L64" s="2">
        <f>缝!H26</f>
        <v>86400</v>
      </c>
      <c r="M64" s="2">
        <f>缝!L26</f>
        <v>40</v>
      </c>
      <c r="N64" s="2">
        <f>缝!J26</f>
        <v>5</v>
      </c>
      <c r="O64" s="2">
        <f>缝!I26</f>
        <v>1</v>
      </c>
    </row>
    <row r="65" spans="1:15">
      <c r="A65" s="4">
        <f>缝!A27</f>
        <v>4024</v>
      </c>
      <c r="B65" s="5" t="str">
        <f>缝!B27</f>
        <v>441</v>
      </c>
      <c r="C65" s="5" t="str">
        <f>缝!C27</f>
        <v>6163</v>
      </c>
      <c r="D65" s="2" t="str">
        <f>缝!D27</f>
        <v>[[3334,1]]</v>
      </c>
      <c r="E65" s="2" t="str">
        <f>缝!M27</f>
        <v>无穷法术帽</v>
      </c>
      <c r="F65" s="2">
        <f>缝!N27</f>
        <v>510</v>
      </c>
      <c r="G65" s="4">
        <v>0</v>
      </c>
      <c r="H65" s="2" t="str">
        <f>缝!E27</f>
        <v>[[1733,1],[1015,2],[3734,2],[1015,1],[5263,2]]</v>
      </c>
      <c r="I65" s="4">
        <v>1</v>
      </c>
      <c r="J65" s="4">
        <v>1</v>
      </c>
      <c r="K65" s="2">
        <f>缝!K27</f>
        <v>4500</v>
      </c>
      <c r="L65" s="2">
        <f>缝!H27</f>
        <v>86400</v>
      </c>
      <c r="M65" s="2">
        <f>缝!L27</f>
        <v>40</v>
      </c>
      <c r="N65" s="2">
        <f>缝!J27</f>
        <v>5</v>
      </c>
      <c r="O65" s="2">
        <f>缝!I27</f>
        <v>1</v>
      </c>
    </row>
    <row r="66" spans="1:15">
      <c r="A66" s="4">
        <f>缝!A28</f>
        <v>4025</v>
      </c>
      <c r="B66" s="5" t="str">
        <f>缝!B28</f>
        <v>441</v>
      </c>
      <c r="C66" s="5" t="str">
        <f>缝!C28</f>
        <v>6662</v>
      </c>
      <c r="D66" s="2" t="str">
        <f>缝!D28</f>
        <v>[[3334,1]]</v>
      </c>
      <c r="E66" s="2" t="str">
        <f>缝!M28</f>
        <v>疾风革铠</v>
      </c>
      <c r="F66" s="2">
        <f>缝!N28</f>
        <v>620</v>
      </c>
      <c r="G66" s="4">
        <v>0</v>
      </c>
      <c r="H66" s="2" t="str">
        <f>缝!E28</f>
        <v>[[1733,1],[4033,4]]</v>
      </c>
      <c r="I66" s="4">
        <v>1</v>
      </c>
      <c r="J66" s="4">
        <v>1</v>
      </c>
      <c r="K66" s="2">
        <f>缝!K28</f>
        <v>5400</v>
      </c>
      <c r="L66" s="2">
        <f>缝!H28</f>
        <v>86400</v>
      </c>
      <c r="M66" s="2">
        <f>缝!L28</f>
        <v>35</v>
      </c>
      <c r="N66" s="2">
        <f>缝!J28</f>
        <v>5</v>
      </c>
      <c r="O66" s="2">
        <f>缝!I28</f>
        <v>1</v>
      </c>
    </row>
    <row r="67" spans="1:15">
      <c r="A67" s="4">
        <f>缝!A29</f>
        <v>4026</v>
      </c>
      <c r="B67" s="5" t="str">
        <f>缝!B29</f>
        <v>441</v>
      </c>
      <c r="C67" s="5" t="str">
        <f>缝!C29</f>
        <v>6762</v>
      </c>
      <c r="D67" s="2" t="str">
        <f>缝!D29</f>
        <v>[[3334,1]]</v>
      </c>
      <c r="E67" s="2" t="str">
        <f>缝!M29</f>
        <v>元素袍</v>
      </c>
      <c r="F67" s="2">
        <f>缝!N29</f>
        <v>620</v>
      </c>
      <c r="G67" s="4">
        <v>0</v>
      </c>
      <c r="H67" s="2" t="str">
        <f>缝!E29</f>
        <v>[[1733,1],[3234,2],[3434,2]]</v>
      </c>
      <c r="I67" s="4">
        <v>1</v>
      </c>
      <c r="J67" s="4">
        <v>1</v>
      </c>
      <c r="K67" s="2">
        <f>缝!K29</f>
        <v>5400</v>
      </c>
      <c r="L67" s="2">
        <f>缝!H29</f>
        <v>86400</v>
      </c>
      <c r="M67" s="2">
        <f>缝!L29</f>
        <v>35</v>
      </c>
      <c r="N67" s="2">
        <f>缝!J29</f>
        <v>5</v>
      </c>
      <c r="O67" s="2">
        <f>缝!I29</f>
        <v>1</v>
      </c>
    </row>
    <row r="68" spans="1:15">
      <c r="A68" s="4">
        <f>缝!A30</f>
        <v>4027</v>
      </c>
      <c r="B68" s="5" t="str">
        <f>缝!B30</f>
        <v>441</v>
      </c>
      <c r="C68" s="5" t="str">
        <f>缝!C30</f>
        <v>6963</v>
      </c>
      <c r="D68" s="2" t="str">
        <f>缝!D30</f>
        <v>[[3334,1]]</v>
      </c>
      <c r="E68" s="2" t="str">
        <f>缝!M30</f>
        <v>疾风手套</v>
      </c>
      <c r="F68" s="2">
        <f>缝!N30</f>
        <v>620</v>
      </c>
      <c r="G68" s="4">
        <v>0</v>
      </c>
      <c r="H68" s="2" t="str">
        <f>缝!E30</f>
        <v>[[1733,1],[4033,4]]</v>
      </c>
      <c r="I68" s="4">
        <v>1</v>
      </c>
      <c r="J68" s="4">
        <v>1</v>
      </c>
      <c r="K68" s="2">
        <f>缝!K30</f>
        <v>5400</v>
      </c>
      <c r="L68" s="2">
        <f>缝!H30</f>
        <v>86400</v>
      </c>
      <c r="M68" s="2">
        <f>缝!L30</f>
        <v>35</v>
      </c>
      <c r="N68" s="2">
        <f>缝!J30</f>
        <v>5</v>
      </c>
      <c r="O68" s="2">
        <f>缝!I30</f>
        <v>1</v>
      </c>
    </row>
    <row r="69" spans="1:15">
      <c r="A69" s="4">
        <f>缝!A31</f>
        <v>4028</v>
      </c>
      <c r="B69" s="5" t="str">
        <f>缝!B31</f>
        <v>441</v>
      </c>
      <c r="C69" s="5" t="str">
        <f>缝!C31</f>
        <v>7063</v>
      </c>
      <c r="D69" s="2" t="str">
        <f>缝!D31</f>
        <v>[[3334,1]]</v>
      </c>
      <c r="E69" s="2" t="str">
        <f>缝!M31</f>
        <v>元素帽</v>
      </c>
      <c r="F69" s="2">
        <f>缝!N31</f>
        <v>620</v>
      </c>
      <c r="G69" s="4">
        <v>0</v>
      </c>
      <c r="H69" s="2" t="str">
        <f>缝!E31</f>
        <v>[[1733,1],[3234,2],[3434,2]]</v>
      </c>
      <c r="I69" s="4">
        <v>1</v>
      </c>
      <c r="J69" s="4">
        <v>1</v>
      </c>
      <c r="K69" s="2">
        <f>缝!K31</f>
        <v>5400</v>
      </c>
      <c r="L69" s="2">
        <f>缝!H31</f>
        <v>86400</v>
      </c>
      <c r="M69" s="2">
        <f>缝!L31</f>
        <v>35</v>
      </c>
      <c r="N69" s="2">
        <f>缝!J31</f>
        <v>5</v>
      </c>
      <c r="O69" s="2">
        <f>缝!I31</f>
        <v>1</v>
      </c>
    </row>
    <row r="70" spans="1:15">
      <c r="A70" s="4">
        <f>缝!A32</f>
        <v>4029</v>
      </c>
      <c r="B70" s="5" t="str">
        <f>缝!B32</f>
        <v>441</v>
      </c>
      <c r="C70" s="5" t="str">
        <f>缝!C32</f>
        <v>7562</v>
      </c>
      <c r="D70" s="2" t="str">
        <f>缝!D32</f>
        <v>[[3334,1]]</v>
      </c>
      <c r="E70" s="2" t="str">
        <f>缝!M32</f>
        <v>勇者服</v>
      </c>
      <c r="F70" s="2">
        <f>缝!N32</f>
        <v>1160</v>
      </c>
      <c r="G70" s="4">
        <v>0</v>
      </c>
      <c r="H70" s="2" t="str">
        <f>缝!E32</f>
        <v>[[1733,1],[1015,1],[4033,4],[6662,2]]</v>
      </c>
      <c r="I70" s="4">
        <v>1</v>
      </c>
      <c r="J70" s="4">
        <v>1</v>
      </c>
      <c r="K70" s="2">
        <f>缝!K32</f>
        <v>6300</v>
      </c>
      <c r="L70" s="2">
        <f>缝!H32</f>
        <v>86400</v>
      </c>
      <c r="M70" s="2">
        <f>缝!L32</f>
        <v>30</v>
      </c>
      <c r="N70" s="2">
        <f>缝!J32</f>
        <v>5</v>
      </c>
      <c r="O70" s="2">
        <f>缝!I32</f>
        <v>1</v>
      </c>
    </row>
    <row r="71" spans="1:15">
      <c r="A71" s="4">
        <f>缝!A33</f>
        <v>4030</v>
      </c>
      <c r="B71" s="5" t="str">
        <f>缝!B33</f>
        <v>441</v>
      </c>
      <c r="C71" s="5" t="str">
        <f>缝!C33</f>
        <v>7662</v>
      </c>
      <c r="D71" s="2" t="str">
        <f>缝!D33</f>
        <v>[[3334,1]]</v>
      </c>
      <c r="E71" s="2" t="str">
        <f>缝!M33</f>
        <v>勇者法袍</v>
      </c>
      <c r="F71" s="2">
        <f>缝!N33</f>
        <v>1160</v>
      </c>
      <c r="G71" s="4">
        <v>0</v>
      </c>
      <c r="H71" s="2" t="str">
        <f>缝!E33</f>
        <v>[[1733,1],[3234,2],[3434,2],[1015,1],[6762,2]]</v>
      </c>
      <c r="I71" s="4">
        <v>1</v>
      </c>
      <c r="J71" s="4">
        <v>1</v>
      </c>
      <c r="K71" s="2">
        <f>缝!K33</f>
        <v>6300</v>
      </c>
      <c r="L71" s="2">
        <f>缝!H33</f>
        <v>86400</v>
      </c>
      <c r="M71" s="2">
        <f>缝!L33</f>
        <v>30</v>
      </c>
      <c r="N71" s="2">
        <f>缝!J33</f>
        <v>5</v>
      </c>
      <c r="O71" s="2">
        <f>缝!I33</f>
        <v>1</v>
      </c>
    </row>
    <row r="72" spans="1:15">
      <c r="A72" s="4">
        <f>缝!A34</f>
        <v>4031</v>
      </c>
      <c r="B72" s="5" t="str">
        <f>缝!B34</f>
        <v>441</v>
      </c>
      <c r="C72" s="5" t="str">
        <f>缝!C34</f>
        <v>7863</v>
      </c>
      <c r="D72" s="2" t="str">
        <f>缝!D34</f>
        <v>[[3334,1]]</v>
      </c>
      <c r="E72" s="2" t="str">
        <f>缝!M34</f>
        <v>勇者手套</v>
      </c>
      <c r="F72" s="2">
        <f>缝!N34</f>
        <v>1160</v>
      </c>
      <c r="G72" s="4">
        <v>0</v>
      </c>
      <c r="H72" s="2" t="str">
        <f>缝!E34</f>
        <v>[[1733,1],[1015,1],[4033,4],[6963,2]]</v>
      </c>
      <c r="I72" s="4">
        <v>1</v>
      </c>
      <c r="J72" s="4">
        <v>1</v>
      </c>
      <c r="K72" s="2">
        <f>缝!K34</f>
        <v>6300</v>
      </c>
      <c r="L72" s="2">
        <f>缝!H34</f>
        <v>86400</v>
      </c>
      <c r="M72" s="2">
        <f>缝!L34</f>
        <v>30</v>
      </c>
      <c r="N72" s="2">
        <f>缝!J34</f>
        <v>5</v>
      </c>
      <c r="O72" s="2">
        <f>缝!I34</f>
        <v>1</v>
      </c>
    </row>
    <row r="73" spans="1:15">
      <c r="A73" s="4">
        <f>缝!A35</f>
        <v>4032</v>
      </c>
      <c r="B73" s="5" t="str">
        <f>缝!B35</f>
        <v>441</v>
      </c>
      <c r="C73" s="5" t="str">
        <f>缝!C35</f>
        <v>7963</v>
      </c>
      <c r="D73" s="2" t="str">
        <f>缝!D35</f>
        <v>[[3334,1]]</v>
      </c>
      <c r="E73" s="2" t="str">
        <f>缝!M35</f>
        <v>勇者帽</v>
      </c>
      <c r="F73" s="2">
        <f>缝!N35</f>
        <v>1160</v>
      </c>
      <c r="G73" s="4">
        <v>0</v>
      </c>
      <c r="H73" s="2" t="str">
        <f>缝!E35</f>
        <v>[[1733,1],[3234,2],[3434,2],[1015,1],[7063,2]]</v>
      </c>
      <c r="I73" s="4">
        <v>1</v>
      </c>
      <c r="J73" s="4">
        <v>1</v>
      </c>
      <c r="K73" s="2">
        <f>缝!K35</f>
        <v>6300</v>
      </c>
      <c r="L73" s="2">
        <f>缝!H35</f>
        <v>86400</v>
      </c>
      <c r="M73" s="2">
        <f>缝!L35</f>
        <v>30</v>
      </c>
      <c r="N73" s="2">
        <f>缝!J35</f>
        <v>5</v>
      </c>
      <c r="O73" s="2">
        <f>缝!I35</f>
        <v>1</v>
      </c>
    </row>
    <row r="74" spans="1:15">
      <c r="A74" s="4">
        <f>缝!A36</f>
        <v>4033</v>
      </c>
      <c r="B74" s="5" t="str">
        <f>缝!B36</f>
        <v>441</v>
      </c>
      <c r="C74" s="5" t="str">
        <f>缝!C36</f>
        <v>8462</v>
      </c>
      <c r="D74" s="2" t="str">
        <f>缝!D36</f>
        <v>[[3334,1]]</v>
      </c>
      <c r="E74" s="2" t="str">
        <f>缝!M36</f>
        <v>查堤拉之服</v>
      </c>
      <c r="F74" s="2">
        <f>缝!N36</f>
        <v>1730</v>
      </c>
      <c r="G74" s="4">
        <v>0</v>
      </c>
      <c r="H74" s="2" t="str">
        <f>缝!E36</f>
        <v>[[1733,1],[1015,1],[4033,4],[7562,2]]</v>
      </c>
      <c r="I74" s="4">
        <v>1</v>
      </c>
      <c r="J74" s="4">
        <v>1</v>
      </c>
      <c r="K74" s="2">
        <f>缝!K36</f>
        <v>7200</v>
      </c>
      <c r="L74" s="2">
        <f>缝!H36</f>
        <v>86400</v>
      </c>
      <c r="M74" s="2">
        <f>缝!L36</f>
        <v>25</v>
      </c>
      <c r="N74" s="2">
        <f>缝!J36</f>
        <v>5</v>
      </c>
      <c r="O74" s="2">
        <f>缝!I36</f>
        <v>1</v>
      </c>
    </row>
    <row r="75" spans="1:15">
      <c r="A75" s="4">
        <f>缝!A37</f>
        <v>4034</v>
      </c>
      <c r="B75" s="5" t="str">
        <f>缝!B37</f>
        <v>441</v>
      </c>
      <c r="C75" s="5" t="str">
        <f>缝!C37</f>
        <v>8562</v>
      </c>
      <c r="D75" s="2" t="str">
        <f>缝!D37</f>
        <v>[[3334,1]]</v>
      </c>
      <c r="E75" s="2" t="str">
        <f>缝!M37</f>
        <v>辛帕托雷之袍</v>
      </c>
      <c r="F75" s="2">
        <f>缝!N37</f>
        <v>1730</v>
      </c>
      <c r="G75" s="4">
        <v>0</v>
      </c>
      <c r="H75" s="2" t="str">
        <f>缝!E37</f>
        <v>[[1733,1],[3234,2],[3434,2],[1015,1],[7662,2]]</v>
      </c>
      <c r="I75" s="4">
        <v>1</v>
      </c>
      <c r="J75" s="4">
        <v>1</v>
      </c>
      <c r="K75" s="2">
        <f>缝!K37</f>
        <v>7200</v>
      </c>
      <c r="L75" s="2">
        <f>缝!H37</f>
        <v>86400</v>
      </c>
      <c r="M75" s="2">
        <f>缝!L37</f>
        <v>25</v>
      </c>
      <c r="N75" s="2">
        <f>缝!J37</f>
        <v>5</v>
      </c>
      <c r="O75" s="2">
        <f>缝!I37</f>
        <v>1</v>
      </c>
    </row>
    <row r="76" spans="1:15">
      <c r="A76" s="4">
        <f>缝!A38</f>
        <v>4035</v>
      </c>
      <c r="B76" s="5" t="str">
        <f>缝!B38</f>
        <v>441</v>
      </c>
      <c r="C76" s="5" t="str">
        <f>缝!C38</f>
        <v>8763</v>
      </c>
      <c r="D76" s="2" t="str">
        <f>缝!D38</f>
        <v>[[3334,1]]</v>
      </c>
      <c r="E76" s="2" t="str">
        <f>缝!M38</f>
        <v>普罗休斯手套</v>
      </c>
      <c r="F76" s="2">
        <f>缝!N38</f>
        <v>1730</v>
      </c>
      <c r="G76" s="4">
        <v>0</v>
      </c>
      <c r="H76" s="2" t="str">
        <f>缝!E38</f>
        <v>[[1733,1],[1015,1],[4033,4],[7863,2]]</v>
      </c>
      <c r="I76" s="4">
        <v>1</v>
      </c>
      <c r="J76" s="4">
        <v>1</v>
      </c>
      <c r="K76" s="2">
        <f>缝!K38</f>
        <v>7200</v>
      </c>
      <c r="L76" s="2">
        <f>缝!H38</f>
        <v>86400</v>
      </c>
      <c r="M76" s="2">
        <f>缝!L38</f>
        <v>25</v>
      </c>
      <c r="N76" s="2">
        <f>缝!J38</f>
        <v>5</v>
      </c>
      <c r="O76" s="2">
        <f>缝!I38</f>
        <v>1</v>
      </c>
    </row>
    <row r="77" spans="1:15">
      <c r="A77" s="4">
        <f>缝!A39</f>
        <v>4036</v>
      </c>
      <c r="B77" s="5" t="str">
        <f>缝!B39</f>
        <v>441</v>
      </c>
      <c r="C77" s="5" t="str">
        <f>缝!C39</f>
        <v>8863</v>
      </c>
      <c r="D77" s="2" t="str">
        <f>缝!D39</f>
        <v>[[3334,1]]</v>
      </c>
      <c r="E77" s="2" t="str">
        <f>缝!M39</f>
        <v>奥美拉之帽</v>
      </c>
      <c r="F77" s="2">
        <f>缝!N39</f>
        <v>1730</v>
      </c>
      <c r="G77" s="4">
        <v>0</v>
      </c>
      <c r="H77" s="2" t="str">
        <f>缝!E39</f>
        <v>[[1733,1],[3234,2],[3434,2],[1015,1],[7963,2]]</v>
      </c>
      <c r="I77" s="4">
        <v>1</v>
      </c>
      <c r="J77" s="4">
        <v>1</v>
      </c>
      <c r="K77" s="2">
        <f>缝!K39</f>
        <v>7200</v>
      </c>
      <c r="L77" s="2">
        <f>缝!H39</f>
        <v>86400</v>
      </c>
      <c r="M77" s="2">
        <f>缝!L39</f>
        <v>25</v>
      </c>
      <c r="N77" s="2">
        <f>缝!J39</f>
        <v>5</v>
      </c>
      <c r="O77" s="2">
        <f>缝!I39</f>
        <v>1</v>
      </c>
    </row>
    <row r="78" spans="1:15">
      <c r="A78" s="4">
        <f>缝!A40</f>
        <v>4037</v>
      </c>
      <c r="B78" s="5" t="str">
        <f>缝!B40</f>
        <v>441</v>
      </c>
      <c r="C78" s="5" t="str">
        <f>缝!C40</f>
        <v>10762</v>
      </c>
      <c r="D78" s="2" t="str">
        <f>缝!D40</f>
        <v>[[3334,1]]</v>
      </c>
      <c r="E78" s="2" t="str">
        <f>缝!M40</f>
        <v>学徒服</v>
      </c>
      <c r="F78" s="2">
        <f>缝!N40</f>
        <v>1</v>
      </c>
      <c r="G78" s="4">
        <v>0</v>
      </c>
      <c r="H78" s="2" t="str">
        <f>缝!E40</f>
        <v>[[1733,1],[1534,1],[1634,1]]</v>
      </c>
      <c r="I78" s="4">
        <v>1</v>
      </c>
      <c r="J78" s="4">
        <v>1</v>
      </c>
      <c r="K78" s="2">
        <f>缝!K40</f>
        <v>30</v>
      </c>
      <c r="L78" s="2">
        <f>缝!H40</f>
        <v>86400</v>
      </c>
      <c r="M78" s="2">
        <f>缝!L40</f>
        <v>75</v>
      </c>
      <c r="N78" s="2">
        <f>缝!J40</f>
        <v>5</v>
      </c>
      <c r="O78" s="2">
        <f>缝!I40</f>
        <v>1</v>
      </c>
    </row>
    <row r="79" spans="1:15">
      <c r="A79" s="4">
        <f>铁!A4</f>
        <v>6001</v>
      </c>
      <c r="B79" s="5" t="str">
        <f>铁!B4</f>
        <v>641</v>
      </c>
      <c r="C79" s="5" t="str">
        <f>铁!C4</f>
        <v>561</v>
      </c>
      <c r="D79" s="2" t="str">
        <f>铁!D4</f>
        <v>[[3334,1]]</v>
      </c>
      <c r="E79" s="2" t="str">
        <f>铁!M4</f>
        <v>石质剑</v>
      </c>
      <c r="F79" s="2">
        <f>铁!N4</f>
        <v>5</v>
      </c>
      <c r="G79" s="4">
        <v>0</v>
      </c>
      <c r="H79" s="2" t="str">
        <f>铁!E4</f>
        <v>[[2732,1],[232,4]]</v>
      </c>
      <c r="I79" s="4">
        <v>1</v>
      </c>
      <c r="J79" s="4">
        <v>1</v>
      </c>
      <c r="K79" s="2">
        <f>铁!K4</f>
        <v>300</v>
      </c>
      <c r="L79" s="2">
        <f>铁!H4</f>
        <v>86400</v>
      </c>
      <c r="M79" s="2">
        <f>铁!L4</f>
        <v>70</v>
      </c>
      <c r="N79" s="2">
        <f>铁!J4</f>
        <v>5</v>
      </c>
      <c r="O79" s="2">
        <f>铁!I4</f>
        <v>1</v>
      </c>
    </row>
    <row r="80" spans="1:15">
      <c r="A80" s="4">
        <f>铁!A5</f>
        <v>6002</v>
      </c>
      <c r="B80" s="5" t="str">
        <f>铁!B5</f>
        <v>641</v>
      </c>
      <c r="C80" s="5" t="str">
        <f>铁!C5</f>
        <v>661</v>
      </c>
      <c r="D80" s="2" t="str">
        <f>铁!D5</f>
        <v>[[3334,1]]</v>
      </c>
      <c r="E80" s="2" t="str">
        <f>铁!M5</f>
        <v>石弓</v>
      </c>
      <c r="F80" s="2">
        <f>铁!N5</f>
        <v>5</v>
      </c>
      <c r="G80" s="4">
        <v>0</v>
      </c>
      <c r="H80" s="2" t="str">
        <f>铁!E5</f>
        <v>[[2732,1],[232,4]]</v>
      </c>
      <c r="I80" s="4">
        <v>1</v>
      </c>
      <c r="J80" s="4">
        <v>1</v>
      </c>
      <c r="K80" s="2">
        <f>铁!K5</f>
        <v>300</v>
      </c>
      <c r="L80" s="2">
        <f>铁!H5</f>
        <v>86400</v>
      </c>
      <c r="M80" s="2">
        <f>铁!L5</f>
        <v>70</v>
      </c>
      <c r="N80" s="2">
        <f>铁!J5</f>
        <v>5</v>
      </c>
      <c r="O80" s="2">
        <f>铁!I5</f>
        <v>1</v>
      </c>
    </row>
    <row r="81" spans="1:15">
      <c r="A81" s="4">
        <f>铁!A6</f>
        <v>6003</v>
      </c>
      <c r="B81" s="5" t="str">
        <f>铁!B6</f>
        <v>641</v>
      </c>
      <c r="C81" s="5" t="str">
        <f>铁!C6</f>
        <v>761</v>
      </c>
      <c r="D81" s="2" t="str">
        <f>铁!D6</f>
        <v>[[3334,1]]</v>
      </c>
      <c r="E81" s="2" t="str">
        <f>铁!M6</f>
        <v>石杖</v>
      </c>
      <c r="F81" s="2">
        <f>铁!N6</f>
        <v>5</v>
      </c>
      <c r="G81" s="4">
        <v>0</v>
      </c>
      <c r="H81" s="2" t="str">
        <f>铁!E6</f>
        <v>[[2732,1],[232,4]]</v>
      </c>
      <c r="I81" s="4">
        <v>1</v>
      </c>
      <c r="J81" s="4">
        <v>1</v>
      </c>
      <c r="K81" s="2">
        <f>铁!K6</f>
        <v>300</v>
      </c>
      <c r="L81" s="2">
        <f>铁!H6</f>
        <v>86400</v>
      </c>
      <c r="M81" s="2">
        <f>铁!L6</f>
        <v>70</v>
      </c>
      <c r="N81" s="2">
        <f>铁!J6</f>
        <v>5</v>
      </c>
      <c r="O81" s="2">
        <f>铁!I6</f>
        <v>1</v>
      </c>
    </row>
    <row r="82" spans="1:15">
      <c r="A82" s="4">
        <f>铁!A7</f>
        <v>6004</v>
      </c>
      <c r="B82" s="5" t="str">
        <f>铁!B7</f>
        <v>641</v>
      </c>
      <c r="C82" s="5" t="str">
        <f>铁!C7</f>
        <v>862</v>
      </c>
      <c r="D82" s="2" t="str">
        <f>铁!D7</f>
        <v>[[3334,1]]</v>
      </c>
      <c r="E82" s="2" t="str">
        <f>铁!M7</f>
        <v>轻甲</v>
      </c>
      <c r="F82" s="2">
        <f>铁!N7</f>
        <v>5</v>
      </c>
      <c r="G82" s="4">
        <v>0</v>
      </c>
      <c r="H82" s="2" t="str">
        <f>铁!E7</f>
        <v>[[2732,1],[232,4]]</v>
      </c>
      <c r="I82" s="4">
        <v>1</v>
      </c>
      <c r="J82" s="4">
        <v>1</v>
      </c>
      <c r="K82" s="2">
        <f>铁!K7</f>
        <v>300</v>
      </c>
      <c r="L82" s="2">
        <f>铁!H7</f>
        <v>86400</v>
      </c>
      <c r="M82" s="2">
        <f>铁!L7</f>
        <v>70</v>
      </c>
      <c r="N82" s="2">
        <f>铁!J7</f>
        <v>5</v>
      </c>
      <c r="O82" s="2">
        <f>铁!I7</f>
        <v>1</v>
      </c>
    </row>
    <row r="83" spans="1:15">
      <c r="A83" s="4">
        <f>铁!A8</f>
        <v>6005</v>
      </c>
      <c r="B83" s="5" t="str">
        <f>铁!B8</f>
        <v>641</v>
      </c>
      <c r="C83" s="5" t="str">
        <f>铁!C8</f>
        <v>1161</v>
      </c>
      <c r="D83" s="2" t="str">
        <f>铁!D8</f>
        <v>[[3334,1]]</v>
      </c>
      <c r="E83" s="2" t="str">
        <f>铁!M8</f>
        <v>铁剑</v>
      </c>
      <c r="F83" s="2">
        <f>铁!N8</f>
        <v>15</v>
      </c>
      <c r="G83" s="4">
        <v>0</v>
      </c>
      <c r="H83" s="2" t="str">
        <f>铁!E8</f>
        <v>[[2732,1],[2532,4]]</v>
      </c>
      <c r="I83" s="4">
        <v>1</v>
      </c>
      <c r="J83" s="4">
        <v>1</v>
      </c>
      <c r="K83" s="2">
        <f>铁!K8</f>
        <v>600</v>
      </c>
      <c r="L83" s="2">
        <f>铁!H8</f>
        <v>86400</v>
      </c>
      <c r="M83" s="2">
        <f>铁!L8</f>
        <v>65</v>
      </c>
      <c r="N83" s="2">
        <f>铁!J8</f>
        <v>5</v>
      </c>
      <c r="O83" s="2">
        <f>铁!I8</f>
        <v>1</v>
      </c>
    </row>
    <row r="84" spans="1:15">
      <c r="A84" s="4">
        <f>铁!A9</f>
        <v>6006</v>
      </c>
      <c r="B84" s="5" t="str">
        <f>铁!B9</f>
        <v>641</v>
      </c>
      <c r="C84" s="5" t="str">
        <f>铁!C9</f>
        <v>1261</v>
      </c>
      <c r="D84" s="2" t="str">
        <f>铁!D9</f>
        <v>[[3334,1]]</v>
      </c>
      <c r="E84" s="2" t="str">
        <f>铁!M9</f>
        <v>铁弓</v>
      </c>
      <c r="F84" s="2">
        <f>铁!N9</f>
        <v>15</v>
      </c>
      <c r="G84" s="4">
        <v>0</v>
      </c>
      <c r="H84" s="2" t="str">
        <f>铁!E9</f>
        <v>[[2732,1],[2532,4]]</v>
      </c>
      <c r="I84" s="4">
        <v>1</v>
      </c>
      <c r="J84" s="4">
        <v>1</v>
      </c>
      <c r="K84" s="2">
        <f>铁!K9</f>
        <v>600</v>
      </c>
      <c r="L84" s="2">
        <f>铁!H9</f>
        <v>86400</v>
      </c>
      <c r="M84" s="2">
        <f>铁!L9</f>
        <v>65</v>
      </c>
      <c r="N84" s="2">
        <f>铁!J9</f>
        <v>5</v>
      </c>
      <c r="O84" s="2">
        <f>铁!I9</f>
        <v>1</v>
      </c>
    </row>
    <row r="85" spans="1:15">
      <c r="A85" s="4">
        <f>铁!A10</f>
        <v>6007</v>
      </c>
      <c r="B85" s="5" t="str">
        <f>铁!B10</f>
        <v>641</v>
      </c>
      <c r="C85" s="5" t="str">
        <f>铁!C10</f>
        <v>1361</v>
      </c>
      <c r="D85" s="2" t="str">
        <f>铁!D10</f>
        <v>[[3334,1]]</v>
      </c>
      <c r="E85" s="2" t="str">
        <f>铁!M10</f>
        <v>铁杖</v>
      </c>
      <c r="F85" s="2">
        <f>铁!N10</f>
        <v>15</v>
      </c>
      <c r="G85" s="4">
        <v>0</v>
      </c>
      <c r="H85" s="2" t="str">
        <f>铁!E10</f>
        <v>[[2732,1],[2532,4]]</v>
      </c>
      <c r="I85" s="4">
        <v>1</v>
      </c>
      <c r="J85" s="4">
        <v>1</v>
      </c>
      <c r="K85" s="2">
        <f>铁!K10</f>
        <v>600</v>
      </c>
      <c r="L85" s="2">
        <f>铁!H10</f>
        <v>86400</v>
      </c>
      <c r="M85" s="2">
        <f>铁!L10</f>
        <v>65</v>
      </c>
      <c r="N85" s="2">
        <f>铁!J10</f>
        <v>5</v>
      </c>
      <c r="O85" s="2">
        <f>铁!I10</f>
        <v>1</v>
      </c>
    </row>
    <row r="86" spans="1:15">
      <c r="A86" s="4">
        <f>铁!A11</f>
        <v>6008</v>
      </c>
      <c r="B86" s="5" t="str">
        <f>铁!B11</f>
        <v>641</v>
      </c>
      <c r="C86" s="5" t="str">
        <f>铁!C11</f>
        <v>1462</v>
      </c>
      <c r="D86" s="2" t="str">
        <f>铁!D11</f>
        <v>[[3334,1]]</v>
      </c>
      <c r="E86" s="2" t="str">
        <f>铁!M11</f>
        <v>轻铠甲</v>
      </c>
      <c r="F86" s="2">
        <f>铁!N11</f>
        <v>15</v>
      </c>
      <c r="G86" s="4">
        <v>0</v>
      </c>
      <c r="H86" s="2" t="str">
        <f>铁!E11</f>
        <v>[[2732,1],[2532,4]]</v>
      </c>
      <c r="I86" s="4">
        <v>1</v>
      </c>
      <c r="J86" s="4">
        <v>1</v>
      </c>
      <c r="K86" s="2">
        <f>铁!K11</f>
        <v>600</v>
      </c>
      <c r="L86" s="2">
        <f>铁!H11</f>
        <v>86400</v>
      </c>
      <c r="M86" s="2">
        <f>铁!L11</f>
        <v>65</v>
      </c>
      <c r="N86" s="2">
        <f>铁!J11</f>
        <v>5</v>
      </c>
      <c r="O86" s="2">
        <f>铁!I11</f>
        <v>1</v>
      </c>
    </row>
    <row r="87" spans="1:15">
      <c r="A87" s="4">
        <f>铁!A12</f>
        <v>6009</v>
      </c>
      <c r="B87" s="5" t="str">
        <f>铁!B12</f>
        <v>641</v>
      </c>
      <c r="C87" s="5" t="str">
        <f>铁!C12</f>
        <v>1761</v>
      </c>
      <c r="D87" s="2" t="str">
        <f>铁!D12</f>
        <v>[[3334,1]]</v>
      </c>
      <c r="E87" s="2" t="str">
        <f>铁!M12</f>
        <v>突刺剑</v>
      </c>
      <c r="F87" s="2">
        <f>铁!N12</f>
        <v>38</v>
      </c>
      <c r="G87" s="4">
        <v>0</v>
      </c>
      <c r="H87" s="2" t="str">
        <f>铁!E12</f>
        <v>[[2732,1],[2532,4],[1015,1],[1161,2]]</v>
      </c>
      <c r="I87" s="4">
        <v>1</v>
      </c>
      <c r="J87" s="4">
        <v>1</v>
      </c>
      <c r="K87" s="2">
        <f>铁!K12</f>
        <v>900</v>
      </c>
      <c r="L87" s="2">
        <f>铁!H12</f>
        <v>86400</v>
      </c>
      <c r="M87" s="2">
        <f>铁!L12</f>
        <v>60</v>
      </c>
      <c r="N87" s="2">
        <f>铁!J12</f>
        <v>5</v>
      </c>
      <c r="O87" s="2">
        <f>铁!I12</f>
        <v>1</v>
      </c>
    </row>
    <row r="88" spans="1:15">
      <c r="A88" s="4">
        <f>铁!A13</f>
        <v>6010</v>
      </c>
      <c r="B88" s="5" t="str">
        <f>铁!B13</f>
        <v>641</v>
      </c>
      <c r="C88" s="5" t="str">
        <f>铁!C13</f>
        <v>1861</v>
      </c>
      <c r="D88" s="2" t="str">
        <f>铁!D13</f>
        <v>[[3334,1]]</v>
      </c>
      <c r="E88" s="2" t="str">
        <f>铁!M13</f>
        <v>长弓</v>
      </c>
      <c r="F88" s="2">
        <f>铁!N13</f>
        <v>38</v>
      </c>
      <c r="G88" s="4">
        <v>0</v>
      </c>
      <c r="H88" s="2" t="str">
        <f>铁!E13</f>
        <v>[[2732,1],[2532,4],[1015,1],[1261,2]]</v>
      </c>
      <c r="I88" s="4">
        <v>1</v>
      </c>
      <c r="J88" s="4">
        <v>1</v>
      </c>
      <c r="K88" s="2">
        <f>铁!K13</f>
        <v>900</v>
      </c>
      <c r="L88" s="2">
        <f>铁!H13</f>
        <v>86400</v>
      </c>
      <c r="M88" s="2">
        <f>铁!L13</f>
        <v>60</v>
      </c>
      <c r="N88" s="2">
        <f>铁!J13</f>
        <v>5</v>
      </c>
      <c r="O88" s="2">
        <f>铁!I13</f>
        <v>1</v>
      </c>
    </row>
    <row r="89" spans="1:15">
      <c r="A89" s="4">
        <f>铁!A14</f>
        <v>6011</v>
      </c>
      <c r="B89" s="5" t="str">
        <f>铁!B14</f>
        <v>641</v>
      </c>
      <c r="C89" s="5" t="str">
        <f>铁!C14</f>
        <v>1961</v>
      </c>
      <c r="D89" s="2" t="str">
        <f>铁!D14</f>
        <v>[[3334,1]]</v>
      </c>
      <c r="E89" s="2" t="str">
        <f>铁!M14</f>
        <v>魔杖</v>
      </c>
      <c r="F89" s="2">
        <f>铁!N14</f>
        <v>38</v>
      </c>
      <c r="G89" s="4">
        <v>0</v>
      </c>
      <c r="H89" s="2" t="str">
        <f>铁!E14</f>
        <v>[[2732,1],[2532,4],[1015,1],[1361,2]]</v>
      </c>
      <c r="I89" s="4">
        <v>1</v>
      </c>
      <c r="J89" s="4">
        <v>1</v>
      </c>
      <c r="K89" s="2">
        <f>铁!K14</f>
        <v>900</v>
      </c>
      <c r="L89" s="2">
        <f>铁!H14</f>
        <v>86400</v>
      </c>
      <c r="M89" s="2">
        <f>铁!L14</f>
        <v>60</v>
      </c>
      <c r="N89" s="2">
        <f>铁!J14</f>
        <v>5</v>
      </c>
      <c r="O89" s="2">
        <f>铁!I14</f>
        <v>1</v>
      </c>
    </row>
    <row r="90" spans="1:15">
      <c r="A90" s="4">
        <f>铁!A15</f>
        <v>6012</v>
      </c>
      <c r="B90" s="5" t="str">
        <f>铁!B15</f>
        <v>641</v>
      </c>
      <c r="C90" s="5" t="str">
        <f>铁!C15</f>
        <v>2062</v>
      </c>
      <c r="D90" s="2" t="str">
        <f>铁!D15</f>
        <v>[[3334,1]]</v>
      </c>
      <c r="E90" s="2" t="str">
        <f>铁!M15</f>
        <v>重甲</v>
      </c>
      <c r="F90" s="2">
        <f>铁!N15</f>
        <v>38</v>
      </c>
      <c r="G90" s="4">
        <v>0</v>
      </c>
      <c r="H90" s="2" t="str">
        <f>铁!E15</f>
        <v>[[2732,1],[2532,4],[1015,1],[1462,2]]</v>
      </c>
      <c r="I90" s="4">
        <v>1</v>
      </c>
      <c r="J90" s="4">
        <v>1</v>
      </c>
      <c r="K90" s="2">
        <f>铁!K15</f>
        <v>900</v>
      </c>
      <c r="L90" s="2">
        <f>铁!H15</f>
        <v>86400</v>
      </c>
      <c r="M90" s="2">
        <f>铁!L15</f>
        <v>60</v>
      </c>
      <c r="N90" s="2">
        <f>铁!J15</f>
        <v>5</v>
      </c>
      <c r="O90" s="2">
        <f>铁!I15</f>
        <v>1</v>
      </c>
    </row>
    <row r="91" spans="1:15">
      <c r="A91" s="4">
        <f>铁!A16</f>
        <v>6013</v>
      </c>
      <c r="B91" s="5" t="str">
        <f>铁!B16</f>
        <v>641</v>
      </c>
      <c r="C91" s="5" t="str">
        <f>铁!C16</f>
        <v>2363</v>
      </c>
      <c r="D91" s="2" t="str">
        <f>铁!D16</f>
        <v>[[3334,1]]</v>
      </c>
      <c r="E91" s="2" t="str">
        <f>铁!M16</f>
        <v>大盾</v>
      </c>
      <c r="F91" s="2">
        <f>铁!N16</f>
        <v>30</v>
      </c>
      <c r="G91" s="4">
        <v>0</v>
      </c>
      <c r="H91" s="2" t="str">
        <f>铁!E16</f>
        <v>[[2732,1],[2532,4]]</v>
      </c>
      <c r="I91" s="4">
        <v>1</v>
      </c>
      <c r="J91" s="4">
        <v>1</v>
      </c>
      <c r="K91" s="2">
        <f>铁!K16</f>
        <v>900</v>
      </c>
      <c r="L91" s="2">
        <f>铁!H16</f>
        <v>86400</v>
      </c>
      <c r="M91" s="2">
        <f>铁!L16</f>
        <v>60</v>
      </c>
      <c r="N91" s="2">
        <f>铁!J16</f>
        <v>5</v>
      </c>
      <c r="O91" s="2">
        <f>铁!I16</f>
        <v>1</v>
      </c>
    </row>
    <row r="92" spans="1:15">
      <c r="A92" s="4">
        <f>铁!A17</f>
        <v>6014</v>
      </c>
      <c r="B92" s="5" t="str">
        <f>铁!B17</f>
        <v>641</v>
      </c>
      <c r="C92" s="5" t="str">
        <f>铁!C17</f>
        <v>2661</v>
      </c>
      <c r="D92" s="2" t="str">
        <f>铁!D17</f>
        <v>[[3334,1]]</v>
      </c>
      <c r="E92" s="2" t="str">
        <f>铁!M17</f>
        <v>阔剑</v>
      </c>
      <c r="F92" s="2">
        <f>铁!N17</f>
        <v>100</v>
      </c>
      <c r="G92" s="4">
        <v>0</v>
      </c>
      <c r="H92" s="2" t="str">
        <f>铁!E17</f>
        <v>[[2732,1],[4132,4],[1015,1],[1761,2]]</v>
      </c>
      <c r="I92" s="4">
        <v>1</v>
      </c>
      <c r="J92" s="4">
        <v>1</v>
      </c>
      <c r="K92" s="2">
        <f>铁!K17</f>
        <v>1800</v>
      </c>
      <c r="L92" s="2">
        <f>铁!H17</f>
        <v>86400</v>
      </c>
      <c r="M92" s="2">
        <f>铁!L17</f>
        <v>55</v>
      </c>
      <c r="N92" s="2">
        <f>铁!J17</f>
        <v>5</v>
      </c>
      <c r="O92" s="2">
        <f>铁!I17</f>
        <v>1</v>
      </c>
    </row>
    <row r="93" spans="1:15">
      <c r="A93" s="4">
        <f>铁!A18</f>
        <v>6015</v>
      </c>
      <c r="B93" s="5" t="str">
        <f>铁!B18</f>
        <v>641</v>
      </c>
      <c r="C93" s="5" t="str">
        <f>铁!C18</f>
        <v>2761</v>
      </c>
      <c r="D93" s="2" t="str">
        <f>铁!D18</f>
        <v>[[3334,1]]</v>
      </c>
      <c r="E93" s="2" t="str">
        <f>铁!M18</f>
        <v>猎弓</v>
      </c>
      <c r="F93" s="2">
        <f>铁!N18</f>
        <v>100</v>
      </c>
      <c r="G93" s="4">
        <v>0</v>
      </c>
      <c r="H93" s="2" t="str">
        <f>铁!E18</f>
        <v>[[2732,1],[4132,4],[1015,1],[1861,2]]</v>
      </c>
      <c r="I93" s="4">
        <v>1</v>
      </c>
      <c r="J93" s="4">
        <v>1</v>
      </c>
      <c r="K93" s="2">
        <f>铁!K18</f>
        <v>1800</v>
      </c>
      <c r="L93" s="2">
        <f>铁!H18</f>
        <v>86400</v>
      </c>
      <c r="M93" s="2">
        <f>铁!L18</f>
        <v>55</v>
      </c>
      <c r="N93" s="2">
        <f>铁!J18</f>
        <v>5</v>
      </c>
      <c r="O93" s="2">
        <f>铁!I18</f>
        <v>1</v>
      </c>
    </row>
    <row r="94" spans="1:15">
      <c r="A94" s="4">
        <f>铁!A19</f>
        <v>6016</v>
      </c>
      <c r="B94" s="5" t="str">
        <f>铁!B19</f>
        <v>641</v>
      </c>
      <c r="C94" s="5" t="str">
        <f>铁!C19</f>
        <v>2861</v>
      </c>
      <c r="D94" s="2" t="str">
        <f>铁!D19</f>
        <v>[[3334,1]]</v>
      </c>
      <c r="E94" s="2" t="str">
        <f>铁!M19</f>
        <v>漆黑的魔杖</v>
      </c>
      <c r="F94" s="2">
        <f>铁!N19</f>
        <v>100</v>
      </c>
      <c r="G94" s="4">
        <v>0</v>
      </c>
      <c r="H94" s="2" t="str">
        <f>铁!E19</f>
        <v>[[2732,1],[4132,4],[1015,1],[1961,2]]</v>
      </c>
      <c r="I94" s="4">
        <v>1</v>
      </c>
      <c r="J94" s="4">
        <v>1</v>
      </c>
      <c r="K94" s="2">
        <f>铁!K19</f>
        <v>1800</v>
      </c>
      <c r="L94" s="2">
        <f>铁!H19</f>
        <v>86400</v>
      </c>
      <c r="M94" s="2">
        <f>铁!L19</f>
        <v>55</v>
      </c>
      <c r="N94" s="2">
        <f>铁!J19</f>
        <v>5</v>
      </c>
      <c r="O94" s="2">
        <f>铁!I19</f>
        <v>1</v>
      </c>
    </row>
    <row r="95" spans="1:15">
      <c r="A95" s="4">
        <f>铁!A20</f>
        <v>6017</v>
      </c>
      <c r="B95" s="5" t="str">
        <f>铁!B20</f>
        <v>641</v>
      </c>
      <c r="C95" s="5" t="str">
        <f>铁!C20</f>
        <v>2962</v>
      </c>
      <c r="D95" s="2" t="str">
        <f>铁!D20</f>
        <v>[[3334,1]]</v>
      </c>
      <c r="E95" s="2" t="str">
        <f>铁!M20</f>
        <v>钢铁铠甲</v>
      </c>
      <c r="F95" s="2">
        <f>铁!N20</f>
        <v>100</v>
      </c>
      <c r="G95" s="4">
        <v>0</v>
      </c>
      <c r="H95" s="2" t="str">
        <f>铁!E20</f>
        <v>[[2732,1],[4132,4],[1015,1],[2062,2]]</v>
      </c>
      <c r="I95" s="4">
        <v>1</v>
      </c>
      <c r="J95" s="4">
        <v>1</v>
      </c>
      <c r="K95" s="2">
        <f>铁!K20</f>
        <v>1800</v>
      </c>
      <c r="L95" s="2">
        <f>铁!H20</f>
        <v>86400</v>
      </c>
      <c r="M95" s="2">
        <f>铁!L20</f>
        <v>55</v>
      </c>
      <c r="N95" s="2">
        <f>铁!J20</f>
        <v>5</v>
      </c>
      <c r="O95" s="2">
        <f>铁!I20</f>
        <v>1</v>
      </c>
    </row>
    <row r="96" spans="1:15">
      <c r="A96" s="4">
        <f>铁!A21</f>
        <v>6018</v>
      </c>
      <c r="B96" s="5" t="str">
        <f>铁!B21</f>
        <v>641</v>
      </c>
      <c r="C96" s="5" t="str">
        <f>铁!C21</f>
        <v>3263</v>
      </c>
      <c r="D96" s="2" t="str">
        <f>铁!D21</f>
        <v>[[3334,1]]</v>
      </c>
      <c r="E96" s="2" t="str">
        <f>铁!M21</f>
        <v>钢铁大盾</v>
      </c>
      <c r="F96" s="2">
        <f>铁!N21</f>
        <v>100</v>
      </c>
      <c r="G96" s="4">
        <v>0</v>
      </c>
      <c r="H96" s="2" t="str">
        <f>铁!E21</f>
        <v>[[2732,1],[4132,4],[1015,1],[2363,2]]</v>
      </c>
      <c r="I96" s="4">
        <v>1</v>
      </c>
      <c r="J96" s="4">
        <v>1</v>
      </c>
      <c r="K96" s="2">
        <f>铁!K21</f>
        <v>1800</v>
      </c>
      <c r="L96" s="2">
        <f>铁!H21</f>
        <v>86400</v>
      </c>
      <c r="M96" s="2">
        <f>铁!L21</f>
        <v>55</v>
      </c>
      <c r="N96" s="2">
        <f>铁!J21</f>
        <v>5</v>
      </c>
      <c r="O96" s="2">
        <f>铁!I21</f>
        <v>1</v>
      </c>
    </row>
    <row r="97" spans="1:15">
      <c r="A97" s="4">
        <f>铁!A22</f>
        <v>6019</v>
      </c>
      <c r="B97" s="5" t="str">
        <f>铁!B22</f>
        <v>641</v>
      </c>
      <c r="C97" s="5" t="str">
        <f>铁!C22</f>
        <v>3561</v>
      </c>
      <c r="D97" s="2" t="str">
        <f>铁!D22</f>
        <v>[[3334,1]]</v>
      </c>
      <c r="E97" s="2" t="str">
        <f>铁!M22</f>
        <v>双刃长剑</v>
      </c>
      <c r="F97" s="2">
        <f>铁!N22</f>
        <v>150</v>
      </c>
      <c r="G97" s="4">
        <v>0</v>
      </c>
      <c r="H97" s="2" t="str">
        <f>铁!E22</f>
        <v>[[2732,1],[4132,4]]</v>
      </c>
      <c r="I97" s="4">
        <v>1</v>
      </c>
      <c r="J97" s="4">
        <v>1</v>
      </c>
      <c r="K97" s="2">
        <f>铁!K22</f>
        <v>2700</v>
      </c>
      <c r="L97" s="2">
        <f>铁!H22</f>
        <v>86400</v>
      </c>
      <c r="M97" s="2">
        <f>铁!L22</f>
        <v>50</v>
      </c>
      <c r="N97" s="2">
        <f>铁!J22</f>
        <v>5</v>
      </c>
      <c r="O97" s="2">
        <f>铁!I22</f>
        <v>1</v>
      </c>
    </row>
    <row r="98" spans="1:15">
      <c r="A98" s="4">
        <f>铁!A23</f>
        <v>6020</v>
      </c>
      <c r="B98" s="5" t="str">
        <f>铁!B23</f>
        <v>641</v>
      </c>
      <c r="C98" s="5" t="str">
        <f>铁!C23</f>
        <v>3661</v>
      </c>
      <c r="D98" s="2" t="str">
        <f>铁!D23</f>
        <v>[[3334,1]]</v>
      </c>
      <c r="E98" s="2" t="str">
        <f>铁!M23</f>
        <v>粘花弓</v>
      </c>
      <c r="F98" s="2">
        <f>铁!N23</f>
        <v>150</v>
      </c>
      <c r="G98" s="4">
        <v>0</v>
      </c>
      <c r="H98" s="2" t="str">
        <f>铁!E23</f>
        <v>[[2732,1],[4132,4]]</v>
      </c>
      <c r="I98" s="4">
        <v>1</v>
      </c>
      <c r="J98" s="4">
        <v>1</v>
      </c>
      <c r="K98" s="2">
        <f>铁!K23</f>
        <v>2700</v>
      </c>
      <c r="L98" s="2">
        <f>铁!H23</f>
        <v>86400</v>
      </c>
      <c r="M98" s="2">
        <f>铁!L23</f>
        <v>50</v>
      </c>
      <c r="N98" s="2">
        <f>铁!J23</f>
        <v>5</v>
      </c>
      <c r="O98" s="2">
        <f>铁!I23</f>
        <v>1</v>
      </c>
    </row>
    <row r="99" spans="1:15">
      <c r="A99" s="4">
        <f>铁!A24</f>
        <v>6021</v>
      </c>
      <c r="B99" s="5" t="str">
        <f>铁!B24</f>
        <v>641</v>
      </c>
      <c r="C99" s="5" t="str">
        <f>铁!C24</f>
        <v>3761</v>
      </c>
      <c r="D99" s="2" t="str">
        <f>铁!D24</f>
        <v>[[3334,1]]</v>
      </c>
      <c r="E99" s="2" t="str">
        <f>铁!M24</f>
        <v>导士手杖</v>
      </c>
      <c r="F99" s="2">
        <f>铁!N24</f>
        <v>150</v>
      </c>
      <c r="G99" s="4">
        <v>0</v>
      </c>
      <c r="H99" s="2" t="str">
        <f>铁!E24</f>
        <v>[[2732,1],[4132,4]]</v>
      </c>
      <c r="I99" s="4">
        <v>1</v>
      </c>
      <c r="J99" s="4">
        <v>1</v>
      </c>
      <c r="K99" s="2">
        <f>铁!K24</f>
        <v>2700</v>
      </c>
      <c r="L99" s="2">
        <f>铁!H24</f>
        <v>86400</v>
      </c>
      <c r="M99" s="2">
        <f>铁!L24</f>
        <v>50</v>
      </c>
      <c r="N99" s="2">
        <f>铁!J24</f>
        <v>5</v>
      </c>
      <c r="O99" s="2">
        <f>铁!I24</f>
        <v>1</v>
      </c>
    </row>
    <row r="100" spans="1:15">
      <c r="A100" s="4">
        <f>铁!A25</f>
        <v>6022</v>
      </c>
      <c r="B100" s="5" t="str">
        <f>铁!B25</f>
        <v>641</v>
      </c>
      <c r="C100" s="5" t="str">
        <f>铁!C25</f>
        <v>3862</v>
      </c>
      <c r="D100" s="2" t="str">
        <f>铁!D25</f>
        <v>[[3334,1]]</v>
      </c>
      <c r="E100" s="2" t="str">
        <f>铁!M25</f>
        <v>环形铠</v>
      </c>
      <c r="F100" s="2">
        <f>铁!N25</f>
        <v>150</v>
      </c>
      <c r="G100" s="4">
        <v>0</v>
      </c>
      <c r="H100" s="2" t="str">
        <f>铁!E25</f>
        <v>[[2732,1],[4132,4]]</v>
      </c>
      <c r="I100" s="4">
        <v>1</v>
      </c>
      <c r="J100" s="4">
        <v>1</v>
      </c>
      <c r="K100" s="2">
        <f>铁!K25</f>
        <v>2700</v>
      </c>
      <c r="L100" s="2">
        <f>铁!H25</f>
        <v>86400</v>
      </c>
      <c r="M100" s="2">
        <f>铁!L25</f>
        <v>50</v>
      </c>
      <c r="N100" s="2">
        <f>铁!J25</f>
        <v>5</v>
      </c>
      <c r="O100" s="2">
        <f>铁!I25</f>
        <v>1</v>
      </c>
    </row>
    <row r="101" spans="1:15">
      <c r="A101" s="4">
        <f>铁!A26</f>
        <v>6023</v>
      </c>
      <c r="B101" s="5" t="str">
        <f>铁!B26</f>
        <v>641</v>
      </c>
      <c r="C101" s="5" t="str">
        <f>铁!C26</f>
        <v>4163</v>
      </c>
      <c r="D101" s="2" t="str">
        <f>铁!D26</f>
        <v>[[3334,1]]</v>
      </c>
      <c r="E101" s="2" t="str">
        <f>铁!M26</f>
        <v>环形盾</v>
      </c>
      <c r="F101" s="2">
        <f>铁!N26</f>
        <v>150</v>
      </c>
      <c r="G101" s="4">
        <v>0</v>
      </c>
      <c r="H101" s="2" t="str">
        <f>铁!E26</f>
        <v>[[2732,1],[4132,4]]</v>
      </c>
      <c r="I101" s="4">
        <v>1</v>
      </c>
      <c r="J101" s="4">
        <v>1</v>
      </c>
      <c r="K101" s="2">
        <f>铁!K26</f>
        <v>2700</v>
      </c>
      <c r="L101" s="2">
        <f>铁!H26</f>
        <v>86400</v>
      </c>
      <c r="M101" s="2">
        <f>铁!L26</f>
        <v>50</v>
      </c>
      <c r="N101" s="2">
        <f>铁!J26</f>
        <v>5</v>
      </c>
      <c r="O101" s="2">
        <f>铁!I26</f>
        <v>1</v>
      </c>
    </row>
    <row r="102" spans="1:15">
      <c r="A102" s="4">
        <f>铁!A27</f>
        <v>6024</v>
      </c>
      <c r="B102" s="5" t="str">
        <f>铁!B27</f>
        <v>641</v>
      </c>
      <c r="C102" s="5" t="str">
        <f>铁!C27</f>
        <v>4461</v>
      </c>
      <c r="D102" s="2" t="str">
        <f>铁!D27</f>
        <v>[[3334,1]]</v>
      </c>
      <c r="E102" s="2" t="str">
        <f>铁!M27</f>
        <v>骑士剑</v>
      </c>
      <c r="F102" s="2">
        <f>铁!N27</f>
        <v>320</v>
      </c>
      <c r="G102" s="4">
        <v>0</v>
      </c>
      <c r="H102" s="2" t="str">
        <f>铁!E27</f>
        <v>[[2732,1],[4132,4],[1015,1],[3561,2]]</v>
      </c>
      <c r="I102" s="4">
        <v>1</v>
      </c>
      <c r="J102" s="4">
        <v>1</v>
      </c>
      <c r="K102" s="2">
        <f>铁!K27</f>
        <v>3600</v>
      </c>
      <c r="L102" s="2">
        <f>铁!H27</f>
        <v>86400</v>
      </c>
      <c r="M102" s="2">
        <f>铁!L27</f>
        <v>45</v>
      </c>
      <c r="N102" s="2">
        <f>铁!J27</f>
        <v>5</v>
      </c>
      <c r="O102" s="2">
        <f>铁!I27</f>
        <v>1</v>
      </c>
    </row>
    <row r="103" spans="1:15">
      <c r="A103" s="4">
        <f>铁!A28</f>
        <v>6025</v>
      </c>
      <c r="B103" s="5" t="str">
        <f>铁!B28</f>
        <v>641</v>
      </c>
      <c r="C103" s="5" t="str">
        <f>铁!C28</f>
        <v>4561</v>
      </c>
      <c r="D103" s="2" t="str">
        <f>铁!D28</f>
        <v>[[3334,1]]</v>
      </c>
      <c r="E103" s="2" t="str">
        <f>铁!M28</f>
        <v>格斗弓</v>
      </c>
      <c r="F103" s="2">
        <f>铁!N28</f>
        <v>320</v>
      </c>
      <c r="G103" s="4">
        <v>0</v>
      </c>
      <c r="H103" s="2" t="str">
        <f>铁!E28</f>
        <v>[[2732,1],[4132,4],[1015,1],[3661,2]]</v>
      </c>
      <c r="I103" s="4">
        <v>1</v>
      </c>
      <c r="J103" s="4">
        <v>1</v>
      </c>
      <c r="K103" s="2">
        <f>铁!K28</f>
        <v>3600</v>
      </c>
      <c r="L103" s="2">
        <f>铁!H28</f>
        <v>86400</v>
      </c>
      <c r="M103" s="2">
        <f>铁!L28</f>
        <v>45</v>
      </c>
      <c r="N103" s="2">
        <f>铁!J28</f>
        <v>5</v>
      </c>
      <c r="O103" s="2">
        <f>铁!I28</f>
        <v>1</v>
      </c>
    </row>
    <row r="104" spans="1:15">
      <c r="A104" s="4">
        <f>铁!A29</f>
        <v>6026</v>
      </c>
      <c r="B104" s="5" t="str">
        <f>铁!B29</f>
        <v>641</v>
      </c>
      <c r="C104" s="5" t="str">
        <f>铁!C29</f>
        <v>4661</v>
      </c>
      <c r="D104" s="2" t="str">
        <f>铁!D29</f>
        <v>[[3334,1]]</v>
      </c>
      <c r="E104" s="2" t="str">
        <f>铁!M29</f>
        <v>魔术师之杖</v>
      </c>
      <c r="F104" s="2">
        <f>铁!N29</f>
        <v>320</v>
      </c>
      <c r="G104" s="4">
        <v>0</v>
      </c>
      <c r="H104" s="2" t="str">
        <f>铁!E29</f>
        <v>[[2732,1],[4132,4],[1015,1],[3761,2]]</v>
      </c>
      <c r="I104" s="4">
        <v>1</v>
      </c>
      <c r="J104" s="4">
        <v>1</v>
      </c>
      <c r="K104" s="2">
        <f>铁!K29</f>
        <v>3600</v>
      </c>
      <c r="L104" s="2">
        <f>铁!H29</f>
        <v>86400</v>
      </c>
      <c r="M104" s="2">
        <f>铁!L29</f>
        <v>45</v>
      </c>
      <c r="N104" s="2">
        <f>铁!J29</f>
        <v>5</v>
      </c>
      <c r="O104" s="2">
        <f>铁!I29</f>
        <v>1</v>
      </c>
    </row>
    <row r="105" spans="1:15">
      <c r="A105" s="4">
        <f>铁!A30</f>
        <v>6027</v>
      </c>
      <c r="B105" s="5" t="str">
        <f>铁!B30</f>
        <v>641</v>
      </c>
      <c r="C105" s="5" t="str">
        <f>铁!C30</f>
        <v>4762</v>
      </c>
      <c r="D105" s="2" t="str">
        <f>铁!D30</f>
        <v>[[3334,1]]</v>
      </c>
      <c r="E105" s="2" t="str">
        <f>铁!M30</f>
        <v>骑士铠</v>
      </c>
      <c r="F105" s="2">
        <f>铁!N30</f>
        <v>320</v>
      </c>
      <c r="G105" s="4">
        <v>0</v>
      </c>
      <c r="H105" s="2" t="str">
        <f>铁!E30</f>
        <v>[[2732,1],[4132,4],[1015,1],[3862,2]]</v>
      </c>
      <c r="I105" s="4">
        <v>1</v>
      </c>
      <c r="J105" s="4">
        <v>1</v>
      </c>
      <c r="K105" s="2">
        <f>铁!K30</f>
        <v>3600</v>
      </c>
      <c r="L105" s="2">
        <f>铁!H30</f>
        <v>86400</v>
      </c>
      <c r="M105" s="2">
        <f>铁!L30</f>
        <v>45</v>
      </c>
      <c r="N105" s="2">
        <f>铁!J30</f>
        <v>5</v>
      </c>
      <c r="O105" s="2">
        <f>铁!I30</f>
        <v>1</v>
      </c>
    </row>
    <row r="106" spans="1:15">
      <c r="A106" s="4">
        <f>铁!A31</f>
        <v>6028</v>
      </c>
      <c r="B106" s="5" t="str">
        <f>铁!B31</f>
        <v>641</v>
      </c>
      <c r="C106" s="5" t="str">
        <f>铁!C31</f>
        <v>5063</v>
      </c>
      <c r="D106" s="2" t="str">
        <f>铁!D31</f>
        <v>[[3334,1]]</v>
      </c>
      <c r="E106" s="2" t="str">
        <f>铁!M31</f>
        <v>骑士盾</v>
      </c>
      <c r="F106" s="2">
        <f>铁!N31</f>
        <v>320</v>
      </c>
      <c r="G106" s="4">
        <v>0</v>
      </c>
      <c r="H106" s="2" t="str">
        <f>铁!E31</f>
        <v>[[2732,1],[4132,4],[1015,1],[4163,2]]</v>
      </c>
      <c r="I106" s="4">
        <v>1</v>
      </c>
      <c r="J106" s="4">
        <v>1</v>
      </c>
      <c r="K106" s="2">
        <f>铁!K31</f>
        <v>3600</v>
      </c>
      <c r="L106" s="2">
        <f>铁!H31</f>
        <v>86400</v>
      </c>
      <c r="M106" s="2">
        <f>铁!L31</f>
        <v>45</v>
      </c>
      <c r="N106" s="2">
        <f>铁!J31</f>
        <v>5</v>
      </c>
      <c r="O106" s="2">
        <f>铁!I31</f>
        <v>1</v>
      </c>
    </row>
    <row r="107" spans="1:15">
      <c r="A107" s="4">
        <f>铁!A32</f>
        <v>6029</v>
      </c>
      <c r="B107" s="5" t="str">
        <f>铁!B32</f>
        <v>641</v>
      </c>
      <c r="C107" s="5" t="str">
        <f>铁!C32</f>
        <v>5361</v>
      </c>
      <c r="D107" s="2" t="str">
        <f>铁!D32</f>
        <v>[[3334,1]]</v>
      </c>
      <c r="E107" s="2" t="str">
        <f>铁!M32</f>
        <v>骑士长之剑</v>
      </c>
      <c r="F107" s="2">
        <f>铁!N32</f>
        <v>510</v>
      </c>
      <c r="G107" s="4">
        <v>0</v>
      </c>
      <c r="H107" s="2" t="str">
        <f>铁!E32</f>
        <v>[[2732,1],[4132,2],[4232,2],[1015,1],[4461,2]]</v>
      </c>
      <c r="I107" s="4">
        <v>1</v>
      </c>
      <c r="J107" s="4">
        <v>1</v>
      </c>
      <c r="K107" s="2">
        <f>铁!K32</f>
        <v>4500</v>
      </c>
      <c r="L107" s="2">
        <f>铁!H32</f>
        <v>86400</v>
      </c>
      <c r="M107" s="2">
        <f>铁!L32</f>
        <v>40</v>
      </c>
      <c r="N107" s="2">
        <f>铁!J32</f>
        <v>5</v>
      </c>
      <c r="O107" s="2">
        <f>铁!I32</f>
        <v>1</v>
      </c>
    </row>
    <row r="108" spans="1:15">
      <c r="A108" s="4">
        <f>铁!A33</f>
        <v>6030</v>
      </c>
      <c r="B108" s="5" t="str">
        <f>铁!B33</f>
        <v>641</v>
      </c>
      <c r="C108" s="5" t="str">
        <f>铁!C33</f>
        <v>5461</v>
      </c>
      <c r="D108" s="2" t="str">
        <f>铁!D33</f>
        <v>[[3334,1]]</v>
      </c>
      <c r="E108" s="2" t="str">
        <f>铁!M33</f>
        <v>狙击弓</v>
      </c>
      <c r="F108" s="2">
        <f>铁!N33</f>
        <v>510</v>
      </c>
      <c r="G108" s="4">
        <v>0</v>
      </c>
      <c r="H108" s="2" t="str">
        <f>铁!E33</f>
        <v>[[2732,1],[4132,2],[4232,2],[1015,1],[4561,2]]</v>
      </c>
      <c r="I108" s="4">
        <v>1</v>
      </c>
      <c r="J108" s="4">
        <v>1</v>
      </c>
      <c r="K108" s="2">
        <f>铁!K33</f>
        <v>4500</v>
      </c>
      <c r="L108" s="2">
        <f>铁!H33</f>
        <v>86400</v>
      </c>
      <c r="M108" s="2">
        <f>铁!L33</f>
        <v>40</v>
      </c>
      <c r="N108" s="2">
        <f>铁!J33</f>
        <v>5</v>
      </c>
      <c r="O108" s="2">
        <f>铁!I33</f>
        <v>1</v>
      </c>
    </row>
    <row r="109" spans="1:15">
      <c r="A109" s="4">
        <f>铁!A34</f>
        <v>6031</v>
      </c>
      <c r="B109" s="5" t="str">
        <f>铁!B34</f>
        <v>641</v>
      </c>
      <c r="C109" s="5" t="str">
        <f>铁!C34</f>
        <v>5561</v>
      </c>
      <c r="D109" s="2" t="str">
        <f>铁!D34</f>
        <v>[[3334,1]]</v>
      </c>
      <c r="E109" s="2" t="str">
        <f>铁!M34</f>
        <v>月光之杖</v>
      </c>
      <c r="F109" s="2">
        <f>铁!N34</f>
        <v>510</v>
      </c>
      <c r="G109" s="4">
        <v>0</v>
      </c>
      <c r="H109" s="2" t="str">
        <f>铁!E34</f>
        <v>[[2732,1],[4132,2],[4232,2],[1015,1],[4661,2]]</v>
      </c>
      <c r="I109" s="4">
        <v>1</v>
      </c>
      <c r="J109" s="4">
        <v>1</v>
      </c>
      <c r="K109" s="2">
        <f>铁!K34</f>
        <v>4500</v>
      </c>
      <c r="L109" s="2">
        <f>铁!H34</f>
        <v>86400</v>
      </c>
      <c r="M109" s="2">
        <f>铁!L34</f>
        <v>40</v>
      </c>
      <c r="N109" s="2">
        <f>铁!J34</f>
        <v>5</v>
      </c>
      <c r="O109" s="2">
        <f>铁!I34</f>
        <v>1</v>
      </c>
    </row>
    <row r="110" spans="1:15">
      <c r="A110" s="4">
        <f>铁!A35</f>
        <v>6032</v>
      </c>
      <c r="B110" s="5" t="str">
        <f>铁!B35</f>
        <v>641</v>
      </c>
      <c r="C110" s="5" t="str">
        <f>铁!C35</f>
        <v>5662</v>
      </c>
      <c r="D110" s="2" t="str">
        <f>铁!D35</f>
        <v>[[3334,1]]</v>
      </c>
      <c r="E110" s="2" t="str">
        <f>铁!M35</f>
        <v>骑士长之铠</v>
      </c>
      <c r="F110" s="2">
        <f>铁!N35</f>
        <v>510</v>
      </c>
      <c r="G110" s="4">
        <v>0</v>
      </c>
      <c r="H110" s="2" t="str">
        <f>铁!E35</f>
        <v>[[2732,1],[4132,2],[4232,2],[1015,1],[4762,2]]</v>
      </c>
      <c r="I110" s="4">
        <v>1</v>
      </c>
      <c r="J110" s="4">
        <v>1</v>
      </c>
      <c r="K110" s="2">
        <f>铁!K35</f>
        <v>4500</v>
      </c>
      <c r="L110" s="2">
        <f>铁!H35</f>
        <v>86400</v>
      </c>
      <c r="M110" s="2">
        <f>铁!L35</f>
        <v>40</v>
      </c>
      <c r="N110" s="2">
        <f>铁!J35</f>
        <v>5</v>
      </c>
      <c r="O110" s="2">
        <f>铁!I35</f>
        <v>1</v>
      </c>
    </row>
    <row r="111" spans="1:15">
      <c r="A111" s="4">
        <f>铁!A36</f>
        <v>6033</v>
      </c>
      <c r="B111" s="5" t="str">
        <f>铁!B36</f>
        <v>641</v>
      </c>
      <c r="C111" s="5" t="str">
        <f>铁!C36</f>
        <v>5963</v>
      </c>
      <c r="D111" s="2" t="str">
        <f>铁!D36</f>
        <v>[[3334,1]]</v>
      </c>
      <c r="E111" s="2" t="str">
        <f>铁!M36</f>
        <v>骑士长之盾</v>
      </c>
      <c r="F111" s="2">
        <f>铁!N36</f>
        <v>510</v>
      </c>
      <c r="G111" s="4">
        <v>0</v>
      </c>
      <c r="H111" s="2" t="str">
        <f>铁!E36</f>
        <v>[[2732,1],[4132,2],[4232,2],[1015,1],[5063,2]]</v>
      </c>
      <c r="I111" s="4">
        <v>1</v>
      </c>
      <c r="J111" s="4">
        <v>1</v>
      </c>
      <c r="K111" s="2">
        <f>铁!K36</f>
        <v>4500</v>
      </c>
      <c r="L111" s="2">
        <f>铁!H36</f>
        <v>86400</v>
      </c>
      <c r="M111" s="2">
        <f>铁!L36</f>
        <v>40</v>
      </c>
      <c r="N111" s="2">
        <f>铁!J36</f>
        <v>5</v>
      </c>
      <c r="O111" s="2">
        <f>铁!I36</f>
        <v>1</v>
      </c>
    </row>
    <row r="112" spans="1:15">
      <c r="A112" s="4">
        <f>铁!A37</f>
        <v>6034</v>
      </c>
      <c r="B112" s="5" t="str">
        <f>铁!B37</f>
        <v>641</v>
      </c>
      <c r="C112" s="5" t="str">
        <f>铁!C37</f>
        <v>6261</v>
      </c>
      <c r="D112" s="2" t="str">
        <f>铁!D37</f>
        <v>[[3334,1]]</v>
      </c>
      <c r="E112" s="2" t="str">
        <f>铁!M37</f>
        <v>十杰剑</v>
      </c>
      <c r="F112" s="2">
        <f>铁!N37</f>
        <v>620</v>
      </c>
      <c r="G112" s="4">
        <v>0</v>
      </c>
      <c r="H112" s="2" t="str">
        <f>铁!E37</f>
        <v>[[2732,1],[4232,4]]</v>
      </c>
      <c r="I112" s="4">
        <v>1</v>
      </c>
      <c r="J112" s="4">
        <v>1</v>
      </c>
      <c r="K112" s="2">
        <f>铁!K37</f>
        <v>5400</v>
      </c>
      <c r="L112" s="2">
        <f>铁!H37</f>
        <v>86400</v>
      </c>
      <c r="M112" s="2">
        <f>铁!L37</f>
        <v>35</v>
      </c>
      <c r="N112" s="2">
        <f>铁!J37</f>
        <v>5</v>
      </c>
      <c r="O112" s="2">
        <f>铁!I37</f>
        <v>1</v>
      </c>
    </row>
    <row r="113" spans="1:15">
      <c r="A113" s="4">
        <f>铁!A38</f>
        <v>6035</v>
      </c>
      <c r="B113" s="5" t="str">
        <f>铁!B38</f>
        <v>641</v>
      </c>
      <c r="C113" s="5" t="str">
        <f>铁!C38</f>
        <v>6361</v>
      </c>
      <c r="D113" s="2" t="str">
        <f>铁!D38</f>
        <v>[[3334,1]]</v>
      </c>
      <c r="E113" s="2" t="str">
        <f>铁!M38</f>
        <v>竞技之弓</v>
      </c>
      <c r="F113" s="2">
        <f>铁!N38</f>
        <v>620</v>
      </c>
      <c r="G113" s="4">
        <v>0</v>
      </c>
      <c r="H113" s="2" t="str">
        <f>铁!E38</f>
        <v>[[2732,1],[4232,4]]</v>
      </c>
      <c r="I113" s="4">
        <v>1</v>
      </c>
      <c r="J113" s="4">
        <v>1</v>
      </c>
      <c r="K113" s="2">
        <f>铁!K38</f>
        <v>5400</v>
      </c>
      <c r="L113" s="2">
        <f>铁!H38</f>
        <v>86400</v>
      </c>
      <c r="M113" s="2">
        <f>铁!L38</f>
        <v>35</v>
      </c>
      <c r="N113" s="2">
        <f>铁!J38</f>
        <v>5</v>
      </c>
      <c r="O113" s="2">
        <f>铁!I38</f>
        <v>1</v>
      </c>
    </row>
    <row r="114" spans="1:15">
      <c r="A114" s="4">
        <f>铁!A39</f>
        <v>6036</v>
      </c>
      <c r="B114" s="5" t="str">
        <f>铁!B39</f>
        <v>641</v>
      </c>
      <c r="C114" s="5" t="str">
        <f>铁!C39</f>
        <v>6461</v>
      </c>
      <c r="D114" s="2" t="str">
        <f>铁!D39</f>
        <v>[[3334,1]]</v>
      </c>
      <c r="E114" s="2" t="str">
        <f>铁!M39</f>
        <v>元素杖</v>
      </c>
      <c r="F114" s="2">
        <f>铁!N39</f>
        <v>620</v>
      </c>
      <c r="G114" s="4">
        <v>0</v>
      </c>
      <c r="H114" s="2" t="str">
        <f>铁!E39</f>
        <v>[[2732,1],[4232,4]]</v>
      </c>
      <c r="I114" s="4">
        <v>1</v>
      </c>
      <c r="J114" s="4">
        <v>1</v>
      </c>
      <c r="K114" s="2">
        <f>铁!K39</f>
        <v>5400</v>
      </c>
      <c r="L114" s="2">
        <f>铁!H39</f>
        <v>86400</v>
      </c>
      <c r="M114" s="2">
        <f>铁!L39</f>
        <v>35</v>
      </c>
      <c r="N114" s="2">
        <f>铁!J39</f>
        <v>5</v>
      </c>
      <c r="O114" s="2">
        <f>铁!I39</f>
        <v>1</v>
      </c>
    </row>
    <row r="115" spans="1:15">
      <c r="A115" s="4">
        <f>铁!A40</f>
        <v>6037</v>
      </c>
      <c r="B115" s="5" t="str">
        <f>铁!B40</f>
        <v>641</v>
      </c>
      <c r="C115" s="5" t="str">
        <f>铁!C40</f>
        <v>6562</v>
      </c>
      <c r="D115" s="2" t="str">
        <f>铁!D40</f>
        <v>[[3334,1]]</v>
      </c>
      <c r="E115" s="2" t="str">
        <f>铁!M40</f>
        <v>巧匠铠甲</v>
      </c>
      <c r="F115" s="2">
        <f>铁!N40</f>
        <v>620</v>
      </c>
      <c r="G115" s="4">
        <v>0</v>
      </c>
      <c r="H115" s="2" t="str">
        <f>铁!E40</f>
        <v>[[2732,1],[4232,4]]</v>
      </c>
      <c r="I115" s="4">
        <v>1</v>
      </c>
      <c r="J115" s="4">
        <v>1</v>
      </c>
      <c r="K115" s="2">
        <f>铁!K40</f>
        <v>5400</v>
      </c>
      <c r="L115" s="2">
        <f>铁!H40</f>
        <v>86400</v>
      </c>
      <c r="M115" s="2">
        <f>铁!L40</f>
        <v>35</v>
      </c>
      <c r="N115" s="2">
        <f>铁!J40</f>
        <v>5</v>
      </c>
      <c r="O115" s="2">
        <f>铁!I40</f>
        <v>1</v>
      </c>
    </row>
    <row r="116" spans="1:15">
      <c r="A116" s="4">
        <f>铁!A41</f>
        <v>6038</v>
      </c>
      <c r="B116" s="5" t="str">
        <f>铁!B41</f>
        <v>641</v>
      </c>
      <c r="C116" s="5" t="str">
        <f>铁!C41</f>
        <v>6863</v>
      </c>
      <c r="D116" s="2" t="str">
        <f>铁!D41</f>
        <v>[[3334,1]]</v>
      </c>
      <c r="E116" s="2" t="str">
        <f>铁!M41</f>
        <v>巧匠之盾</v>
      </c>
      <c r="F116" s="2">
        <f>铁!N41</f>
        <v>620</v>
      </c>
      <c r="G116" s="4">
        <v>0</v>
      </c>
      <c r="H116" s="2" t="str">
        <f>铁!E41</f>
        <v>[[2732,1],[4232,4]]</v>
      </c>
      <c r="I116" s="4">
        <v>1</v>
      </c>
      <c r="J116" s="4">
        <v>1</v>
      </c>
      <c r="K116" s="2">
        <f>铁!K41</f>
        <v>5400</v>
      </c>
      <c r="L116" s="2">
        <f>铁!H41</f>
        <v>86400</v>
      </c>
      <c r="M116" s="2">
        <f>铁!L41</f>
        <v>35</v>
      </c>
      <c r="N116" s="2">
        <f>铁!J41</f>
        <v>5</v>
      </c>
      <c r="O116" s="2">
        <f>铁!I41</f>
        <v>1</v>
      </c>
    </row>
    <row r="117" spans="1:15">
      <c r="A117" s="4">
        <f>铁!A42</f>
        <v>6039</v>
      </c>
      <c r="B117" s="5" t="str">
        <f>铁!B42</f>
        <v>641</v>
      </c>
      <c r="C117" s="5" t="str">
        <f>铁!C42</f>
        <v>7161</v>
      </c>
      <c r="D117" s="2" t="str">
        <f>铁!D42</f>
        <v>[[3334,1]]</v>
      </c>
      <c r="E117" s="2" t="str">
        <f>铁!M42</f>
        <v>勇者锋刃</v>
      </c>
      <c r="F117" s="2">
        <f>铁!N42</f>
        <v>1160</v>
      </c>
      <c r="G117" s="4">
        <v>0</v>
      </c>
      <c r="H117" s="2" t="str">
        <f>铁!E42</f>
        <v>[[2732,1],[4232,4],[1015,1],[6261,2]]</v>
      </c>
      <c r="I117" s="4">
        <v>1</v>
      </c>
      <c r="J117" s="4">
        <v>1</v>
      </c>
      <c r="K117" s="2">
        <f>铁!K42</f>
        <v>6300</v>
      </c>
      <c r="L117" s="2">
        <f>铁!H42</f>
        <v>86400</v>
      </c>
      <c r="M117" s="2">
        <f>铁!L42</f>
        <v>30</v>
      </c>
      <c r="N117" s="2">
        <f>铁!J42</f>
        <v>5</v>
      </c>
      <c r="O117" s="2">
        <f>铁!I42</f>
        <v>1</v>
      </c>
    </row>
    <row r="118" spans="1:15">
      <c r="A118" s="4">
        <f>铁!A43</f>
        <v>6040</v>
      </c>
      <c r="B118" s="5" t="str">
        <f>铁!B43</f>
        <v>641</v>
      </c>
      <c r="C118" s="5" t="str">
        <f>铁!C43</f>
        <v>7261</v>
      </c>
      <c r="D118" s="2" t="str">
        <f>铁!D43</f>
        <v>[[3334,1]]</v>
      </c>
      <c r="E118" s="2" t="str">
        <f>铁!M43</f>
        <v>勇者之弓</v>
      </c>
      <c r="F118" s="2">
        <f>铁!N43</f>
        <v>1160</v>
      </c>
      <c r="G118" s="4">
        <v>0</v>
      </c>
      <c r="H118" s="2" t="str">
        <f>铁!E43</f>
        <v>[[2732,1],[4232,4],[1015,1],[6361,2]]</v>
      </c>
      <c r="I118" s="4">
        <v>1</v>
      </c>
      <c r="J118" s="4">
        <v>1</v>
      </c>
      <c r="K118" s="2">
        <f>铁!K43</f>
        <v>6300</v>
      </c>
      <c r="L118" s="2">
        <f>铁!H43</f>
        <v>86400</v>
      </c>
      <c r="M118" s="2">
        <f>铁!L43</f>
        <v>30</v>
      </c>
      <c r="N118" s="2">
        <f>铁!J43</f>
        <v>5</v>
      </c>
      <c r="O118" s="2">
        <f>铁!I43</f>
        <v>1</v>
      </c>
    </row>
    <row r="119" spans="1:15">
      <c r="A119" s="4">
        <f>铁!A44</f>
        <v>6041</v>
      </c>
      <c r="B119" s="5" t="str">
        <f>铁!B44</f>
        <v>641</v>
      </c>
      <c r="C119" s="5" t="str">
        <f>铁!C44</f>
        <v>7361</v>
      </c>
      <c r="D119" s="2" t="str">
        <f>铁!D44</f>
        <v>[[3334,1]]</v>
      </c>
      <c r="E119" s="2" t="str">
        <f>铁!M44</f>
        <v>勇者之杖</v>
      </c>
      <c r="F119" s="2">
        <f>铁!N44</f>
        <v>1160</v>
      </c>
      <c r="G119" s="4">
        <v>0</v>
      </c>
      <c r="H119" s="2" t="str">
        <f>铁!E44</f>
        <v>[[2732,1],[4232,4],[1015,1],[6461,2]]</v>
      </c>
      <c r="I119" s="4">
        <v>1</v>
      </c>
      <c r="J119" s="4">
        <v>1</v>
      </c>
      <c r="K119" s="2">
        <f>铁!K44</f>
        <v>6300</v>
      </c>
      <c r="L119" s="2">
        <f>铁!H44</f>
        <v>86400</v>
      </c>
      <c r="M119" s="2">
        <f>铁!L44</f>
        <v>30</v>
      </c>
      <c r="N119" s="2">
        <f>铁!J44</f>
        <v>5</v>
      </c>
      <c r="O119" s="2">
        <f>铁!I44</f>
        <v>1</v>
      </c>
    </row>
    <row r="120" spans="1:15">
      <c r="A120" s="4">
        <f>铁!A45</f>
        <v>6042</v>
      </c>
      <c r="B120" s="5" t="str">
        <f>铁!B45</f>
        <v>641</v>
      </c>
      <c r="C120" s="5" t="str">
        <f>铁!C45</f>
        <v>7462</v>
      </c>
      <c r="D120" s="2" t="str">
        <f>铁!D45</f>
        <v>[[3334,1]]</v>
      </c>
      <c r="E120" s="2" t="str">
        <f>铁!M45</f>
        <v>勇者铠甲</v>
      </c>
      <c r="F120" s="2">
        <f>铁!N45</f>
        <v>1160</v>
      </c>
      <c r="G120" s="4">
        <v>0</v>
      </c>
      <c r="H120" s="2" t="str">
        <f>铁!E45</f>
        <v>[[2732,1],[4232,4],[1015,1],[6562,2]]</v>
      </c>
      <c r="I120" s="4">
        <v>1</v>
      </c>
      <c r="J120" s="4">
        <v>1</v>
      </c>
      <c r="K120" s="2">
        <f>铁!K45</f>
        <v>6300</v>
      </c>
      <c r="L120" s="2">
        <f>铁!H45</f>
        <v>86400</v>
      </c>
      <c r="M120" s="2">
        <f>铁!L45</f>
        <v>30</v>
      </c>
      <c r="N120" s="2">
        <f>铁!J45</f>
        <v>5</v>
      </c>
      <c r="O120" s="2">
        <f>铁!I45</f>
        <v>1</v>
      </c>
    </row>
    <row r="121" spans="1:15">
      <c r="A121" s="4">
        <f>铁!A46</f>
        <v>6043</v>
      </c>
      <c r="B121" s="5" t="str">
        <f>铁!B46</f>
        <v>641</v>
      </c>
      <c r="C121" s="5" t="str">
        <f>铁!C46</f>
        <v>7763</v>
      </c>
      <c r="D121" s="2" t="str">
        <f>铁!D46</f>
        <v>[[3334,1]]</v>
      </c>
      <c r="E121" s="2" t="str">
        <f>铁!M46</f>
        <v>勇者盾</v>
      </c>
      <c r="F121" s="2">
        <f>铁!N46</f>
        <v>1160</v>
      </c>
      <c r="G121" s="4">
        <v>0</v>
      </c>
      <c r="H121" s="2" t="str">
        <f>铁!E46</f>
        <v>[[2732,1],[4232,4],[1015,1],[6863,2]]</v>
      </c>
      <c r="I121" s="4">
        <v>1</v>
      </c>
      <c r="J121" s="4">
        <v>1</v>
      </c>
      <c r="K121" s="2">
        <f>铁!K46</f>
        <v>6300</v>
      </c>
      <c r="L121" s="2">
        <f>铁!H46</f>
        <v>86400</v>
      </c>
      <c r="M121" s="2">
        <f>铁!L46</f>
        <v>30</v>
      </c>
      <c r="N121" s="2">
        <f>铁!J46</f>
        <v>5</v>
      </c>
      <c r="O121" s="2">
        <f>铁!I46</f>
        <v>1</v>
      </c>
    </row>
    <row r="122" spans="1:15">
      <c r="A122" s="4">
        <f>铁!A47</f>
        <v>6044</v>
      </c>
      <c r="B122" s="5" t="str">
        <f>铁!B47</f>
        <v>641</v>
      </c>
      <c r="C122" s="5" t="str">
        <f>铁!C47</f>
        <v>8061</v>
      </c>
      <c r="D122" s="2" t="str">
        <f>铁!D47</f>
        <v>[[3334,1]]</v>
      </c>
      <c r="E122" s="2" t="str">
        <f>铁!M47</f>
        <v>普罗之剑</v>
      </c>
      <c r="F122" s="2">
        <f>铁!N47</f>
        <v>1730</v>
      </c>
      <c r="G122" s="4">
        <v>0</v>
      </c>
      <c r="H122" s="2" t="str">
        <f>铁!E47</f>
        <v>[[2732,1],[4232,4],[1015,1],[7161,2]]</v>
      </c>
      <c r="I122" s="4">
        <v>1</v>
      </c>
      <c r="J122" s="4">
        <v>1</v>
      </c>
      <c r="K122" s="2">
        <f>铁!K47</f>
        <v>7200</v>
      </c>
      <c r="L122" s="2">
        <f>铁!H47</f>
        <v>86400</v>
      </c>
      <c r="M122" s="2">
        <f>铁!L47</f>
        <v>25</v>
      </c>
      <c r="N122" s="2">
        <f>铁!J47</f>
        <v>5</v>
      </c>
      <c r="O122" s="2">
        <f>铁!I47</f>
        <v>1</v>
      </c>
    </row>
    <row r="123" spans="1:15">
      <c r="A123" s="4">
        <f>铁!A48</f>
        <v>6045</v>
      </c>
      <c r="B123" s="5" t="str">
        <f>铁!B48</f>
        <v>641</v>
      </c>
      <c r="C123" s="5" t="str">
        <f>铁!C48</f>
        <v>8161</v>
      </c>
      <c r="D123" s="2" t="str">
        <f>铁!D48</f>
        <v>[[3334,1]]</v>
      </c>
      <c r="E123" s="2" t="str">
        <f>铁!M48</f>
        <v>比纳西尔之弩</v>
      </c>
      <c r="F123" s="2">
        <f>铁!N48</f>
        <v>1730</v>
      </c>
      <c r="G123" s="4">
        <v>0</v>
      </c>
      <c r="H123" s="2" t="str">
        <f>铁!E48</f>
        <v>[[2732,1],[4232,4],[1015,1],[7261,2]]</v>
      </c>
      <c r="I123" s="4">
        <v>1</v>
      </c>
      <c r="J123" s="4">
        <v>1</v>
      </c>
      <c r="K123" s="2">
        <f>铁!K48</f>
        <v>7200</v>
      </c>
      <c r="L123" s="2">
        <f>铁!H48</f>
        <v>86400</v>
      </c>
      <c r="M123" s="2">
        <f>铁!L48</f>
        <v>25</v>
      </c>
      <c r="N123" s="2">
        <f>铁!J48</f>
        <v>5</v>
      </c>
      <c r="O123" s="2">
        <f>铁!I48</f>
        <v>1</v>
      </c>
    </row>
    <row r="124" spans="1:15">
      <c r="A124" s="4">
        <f>铁!A49</f>
        <v>6046</v>
      </c>
      <c r="B124" s="5" t="str">
        <f>铁!B49</f>
        <v>641</v>
      </c>
      <c r="C124" s="5" t="str">
        <f>铁!C49</f>
        <v>8261</v>
      </c>
      <c r="D124" s="2" t="str">
        <f>铁!D49</f>
        <v>[[3334,1]]</v>
      </c>
      <c r="E124" s="2" t="str">
        <f>铁!M49</f>
        <v>基梅尔之杖</v>
      </c>
      <c r="F124" s="2">
        <f>铁!N49</f>
        <v>1730</v>
      </c>
      <c r="G124" s="4">
        <v>0</v>
      </c>
      <c r="H124" s="2" t="str">
        <f>铁!E49</f>
        <v>[[2732,1],[4232,4],[1015,1],[7361,2]]</v>
      </c>
      <c r="I124" s="4">
        <v>1</v>
      </c>
      <c r="J124" s="4">
        <v>1</v>
      </c>
      <c r="K124" s="2">
        <f>铁!K49</f>
        <v>7200</v>
      </c>
      <c r="L124" s="2">
        <f>铁!H49</f>
        <v>86400</v>
      </c>
      <c r="M124" s="2">
        <f>铁!L49</f>
        <v>25</v>
      </c>
      <c r="N124" s="2">
        <f>铁!J49</f>
        <v>5</v>
      </c>
      <c r="O124" s="2">
        <f>铁!I49</f>
        <v>1</v>
      </c>
    </row>
    <row r="125" spans="1:15">
      <c r="A125" s="4">
        <f>铁!A50</f>
        <v>6047</v>
      </c>
      <c r="B125" s="5" t="str">
        <f>铁!B50</f>
        <v>641</v>
      </c>
      <c r="C125" s="5" t="str">
        <f>铁!C50</f>
        <v>8362</v>
      </c>
      <c r="D125" s="2" t="str">
        <f>铁!D50</f>
        <v>[[3334,1]]</v>
      </c>
      <c r="E125" s="2" t="str">
        <f>铁!M50</f>
        <v>艾杰利亚之铠</v>
      </c>
      <c r="F125" s="2">
        <f>铁!N50</f>
        <v>1730</v>
      </c>
      <c r="G125" s="4">
        <v>0</v>
      </c>
      <c r="H125" s="2" t="str">
        <f>铁!E50</f>
        <v>[[2732,1],[4232,4],[1015,1],[7462,2]]</v>
      </c>
      <c r="I125" s="4">
        <v>1</v>
      </c>
      <c r="J125" s="4">
        <v>1</v>
      </c>
      <c r="K125" s="2">
        <f>铁!K50</f>
        <v>7200</v>
      </c>
      <c r="L125" s="2">
        <f>铁!H50</f>
        <v>86400</v>
      </c>
      <c r="M125" s="2">
        <f>铁!L50</f>
        <v>25</v>
      </c>
      <c r="N125" s="2">
        <f>铁!J50</f>
        <v>5</v>
      </c>
      <c r="O125" s="2">
        <f>铁!I50</f>
        <v>1</v>
      </c>
    </row>
    <row r="126" spans="1:15">
      <c r="A126" s="4">
        <f>铁!A51</f>
        <v>6048</v>
      </c>
      <c r="B126" s="5" t="str">
        <f>铁!B51</f>
        <v>641</v>
      </c>
      <c r="C126" s="5" t="str">
        <f>铁!C51</f>
        <v>8462</v>
      </c>
      <c r="D126" s="2" t="str">
        <f>铁!D51</f>
        <v>[[3334,1]]</v>
      </c>
      <c r="E126" s="2" t="str">
        <f>铁!M51</f>
        <v>爱德拉之盾</v>
      </c>
      <c r="F126" s="2">
        <f>铁!N51</f>
        <v>1730</v>
      </c>
      <c r="G126" s="4">
        <v>0</v>
      </c>
      <c r="H126" s="2" t="str">
        <f>铁!E51</f>
        <v>[[2732,1],[4232,4],[1015,1],[7763,2]]</v>
      </c>
      <c r="I126" s="4">
        <v>1</v>
      </c>
      <c r="J126" s="4">
        <v>1</v>
      </c>
      <c r="K126" s="2">
        <f>铁!K51</f>
        <v>7200</v>
      </c>
      <c r="L126" s="2">
        <f>铁!H51</f>
        <v>86400</v>
      </c>
      <c r="M126" s="2">
        <f>铁!L51</f>
        <v>25</v>
      </c>
      <c r="N126" s="2">
        <f>铁!J51</f>
        <v>5</v>
      </c>
      <c r="O126" s="2">
        <f>铁!I51</f>
        <v>1</v>
      </c>
    </row>
    <row r="127" spans="1:15">
      <c r="A127" s="4">
        <f>珠!A4</f>
        <v>8001</v>
      </c>
      <c r="B127" s="5" t="str">
        <f>珠!B4</f>
        <v>841</v>
      </c>
      <c r="C127" s="5" t="str">
        <f>珠!C4</f>
        <v>8964</v>
      </c>
      <c r="D127" s="2" t="str">
        <f>珠!D4</f>
        <v>[[3334,1]]</v>
      </c>
      <c r="E127" s="2" t="str">
        <f>珠!M4</f>
        <v>木质十字架</v>
      </c>
      <c r="F127" s="2">
        <f>珠!N4</f>
        <v>300</v>
      </c>
      <c r="G127" s="4">
        <v>0</v>
      </c>
      <c r="H127" s="2" t="str">
        <f>珠!E4</f>
        <v>[[531,4],[3734,4]]</v>
      </c>
      <c r="I127" s="4">
        <v>1</v>
      </c>
      <c r="J127" s="4">
        <v>1</v>
      </c>
      <c r="K127" s="2">
        <f>珠!K4</f>
        <v>2700</v>
      </c>
      <c r="L127" s="2">
        <f>珠!H4</f>
        <v>86400</v>
      </c>
      <c r="M127" s="2">
        <f>珠!L4</f>
        <v>50</v>
      </c>
      <c r="N127" s="2">
        <f>珠!J4</f>
        <v>5</v>
      </c>
      <c r="O127" s="2">
        <f>珠!I4</f>
        <v>1</v>
      </c>
    </row>
    <row r="128" spans="1:15">
      <c r="A128" s="4">
        <f>珠!A5</f>
        <v>8002</v>
      </c>
      <c r="B128" s="5" t="str">
        <f>珠!B5</f>
        <v>841</v>
      </c>
      <c r="C128" s="5" t="str">
        <f>珠!C5</f>
        <v>9064</v>
      </c>
      <c r="D128" s="2" t="str">
        <f>珠!D5</f>
        <v>[[3334,1]]</v>
      </c>
      <c r="E128" s="2" t="str">
        <f>珠!M5</f>
        <v>木质护身符</v>
      </c>
      <c r="F128" s="2">
        <f>珠!N5</f>
        <v>300</v>
      </c>
      <c r="G128" s="4">
        <v>0</v>
      </c>
      <c r="H128" s="2" t="str">
        <f>珠!E5</f>
        <v>[[531,4],[3734,4]]</v>
      </c>
      <c r="I128" s="4">
        <v>1</v>
      </c>
      <c r="J128" s="4">
        <v>1</v>
      </c>
      <c r="K128" s="2">
        <f>珠!K5</f>
        <v>2700</v>
      </c>
      <c r="L128" s="2">
        <f>珠!H5</f>
        <v>86400</v>
      </c>
      <c r="M128" s="2">
        <f>珠!L5</f>
        <v>50</v>
      </c>
      <c r="N128" s="2">
        <f>珠!J5</f>
        <v>5</v>
      </c>
      <c r="O128" s="2">
        <f>珠!I5</f>
        <v>1</v>
      </c>
    </row>
    <row r="129" spans="1:15">
      <c r="A129" s="4">
        <f>珠!A6</f>
        <v>8003</v>
      </c>
      <c r="B129" s="5" t="str">
        <f>珠!B6</f>
        <v>841</v>
      </c>
      <c r="C129" s="5" t="str">
        <f>珠!C6</f>
        <v>9164</v>
      </c>
      <c r="D129" s="2" t="str">
        <f>珠!D6</f>
        <v>[[3334,1]]</v>
      </c>
      <c r="E129" s="2" t="str">
        <f>珠!M6</f>
        <v>木质项链</v>
      </c>
      <c r="F129" s="2">
        <f>珠!N6</f>
        <v>300</v>
      </c>
      <c r="G129" s="4">
        <v>0</v>
      </c>
      <c r="H129" s="2" t="str">
        <f>珠!E6</f>
        <v>[[531,4],[3734,4]]</v>
      </c>
      <c r="I129" s="4">
        <v>1</v>
      </c>
      <c r="J129" s="4">
        <v>1</v>
      </c>
      <c r="K129" s="2">
        <f>珠!K6</f>
        <v>2700</v>
      </c>
      <c r="L129" s="2">
        <f>珠!H6</f>
        <v>86400</v>
      </c>
      <c r="M129" s="2">
        <f>珠!L6</f>
        <v>50</v>
      </c>
      <c r="N129" s="2">
        <f>珠!J6</f>
        <v>5</v>
      </c>
      <c r="O129" s="2">
        <f>珠!I6</f>
        <v>1</v>
      </c>
    </row>
    <row r="130" spans="1:15">
      <c r="A130" s="4">
        <f>珠!A7</f>
        <v>8004</v>
      </c>
      <c r="B130" s="5" t="str">
        <f>珠!B7</f>
        <v>841</v>
      </c>
      <c r="C130" s="5" t="str">
        <f>珠!C7</f>
        <v>9264</v>
      </c>
      <c r="D130" s="2" t="str">
        <f>珠!D7</f>
        <v>[[3334,1]]</v>
      </c>
      <c r="E130" s="2" t="str">
        <f>珠!M7</f>
        <v>金属十字架</v>
      </c>
      <c r="F130" s="2">
        <f>珠!N7</f>
        <v>510</v>
      </c>
      <c r="G130" s="4">
        <v>0</v>
      </c>
      <c r="H130" s="2" t="str">
        <f>珠!E7</f>
        <v>[[4732,4],[2532,4]]</v>
      </c>
      <c r="I130" s="4">
        <v>1</v>
      </c>
      <c r="J130" s="4">
        <v>1</v>
      </c>
      <c r="K130" s="2">
        <f>珠!K7</f>
        <v>3600</v>
      </c>
      <c r="L130" s="2">
        <f>珠!H7</f>
        <v>86400</v>
      </c>
      <c r="M130" s="2">
        <f>珠!L7</f>
        <v>45</v>
      </c>
      <c r="N130" s="2">
        <f>珠!J7</f>
        <v>5</v>
      </c>
      <c r="O130" s="2">
        <f>珠!I7</f>
        <v>1</v>
      </c>
    </row>
    <row r="131" spans="1:15">
      <c r="A131" s="4">
        <f>珠!A8</f>
        <v>8005</v>
      </c>
      <c r="B131" s="5" t="str">
        <f>珠!B8</f>
        <v>841</v>
      </c>
      <c r="C131" s="5" t="str">
        <f>珠!C8</f>
        <v>9364</v>
      </c>
      <c r="D131" s="2" t="str">
        <f>珠!D8</f>
        <v>[[3334,1]]</v>
      </c>
      <c r="E131" s="2" t="str">
        <f>珠!M8</f>
        <v>金属护身符</v>
      </c>
      <c r="F131" s="2">
        <f>珠!N8</f>
        <v>510</v>
      </c>
      <c r="G131" s="4">
        <v>0</v>
      </c>
      <c r="H131" s="2" t="str">
        <f>珠!E8</f>
        <v>[[4732,4],[2532,4]]</v>
      </c>
      <c r="I131" s="4">
        <v>1</v>
      </c>
      <c r="J131" s="4">
        <v>1</v>
      </c>
      <c r="K131" s="2">
        <f>珠!K8</f>
        <v>3600</v>
      </c>
      <c r="L131" s="2">
        <f>珠!H8</f>
        <v>86400</v>
      </c>
      <c r="M131" s="2">
        <f>珠!L8</f>
        <v>45</v>
      </c>
      <c r="N131" s="2">
        <f>珠!J8</f>
        <v>5</v>
      </c>
      <c r="O131" s="2">
        <f>珠!I8</f>
        <v>1</v>
      </c>
    </row>
    <row r="132" spans="1:15">
      <c r="A132" s="4">
        <f>珠!A9</f>
        <v>8006</v>
      </c>
      <c r="B132" s="5" t="str">
        <f>珠!B9</f>
        <v>841</v>
      </c>
      <c r="C132" s="5" t="str">
        <f>珠!C9</f>
        <v>9464</v>
      </c>
      <c r="D132" s="2" t="str">
        <f>珠!D9</f>
        <v>[[3334,1]]</v>
      </c>
      <c r="E132" s="2" t="str">
        <f>珠!M9</f>
        <v>坚果项链</v>
      </c>
      <c r="F132" s="2">
        <f>珠!N9</f>
        <v>510</v>
      </c>
      <c r="G132" s="4">
        <v>0</v>
      </c>
      <c r="H132" s="2" t="str">
        <f>珠!E9</f>
        <v>[[4732,4],[2532,4]]</v>
      </c>
      <c r="I132" s="4">
        <v>1</v>
      </c>
      <c r="J132" s="4">
        <v>1</v>
      </c>
      <c r="K132" s="2">
        <f>珠!K9</f>
        <v>3600</v>
      </c>
      <c r="L132" s="2">
        <f>珠!H9</f>
        <v>86400</v>
      </c>
      <c r="M132" s="2">
        <f>珠!L9</f>
        <v>45</v>
      </c>
      <c r="N132" s="2">
        <f>珠!J9</f>
        <v>5</v>
      </c>
      <c r="O132" s="2">
        <f>珠!I9</f>
        <v>1</v>
      </c>
    </row>
    <row r="133" spans="1:15">
      <c r="A133" s="4">
        <f>珠!A10</f>
        <v>8007</v>
      </c>
      <c r="B133" s="5" t="str">
        <f>珠!B10</f>
        <v>841</v>
      </c>
      <c r="C133" s="5" t="str">
        <f>珠!C10</f>
        <v>9564</v>
      </c>
      <c r="D133" s="2" t="str">
        <f>珠!D10</f>
        <v>[[3334,1]]</v>
      </c>
      <c r="E133" s="2" t="str">
        <f>珠!M10</f>
        <v>甲壳符</v>
      </c>
      <c r="F133" s="2">
        <f>珠!N10</f>
        <v>910</v>
      </c>
      <c r="G133" s="4">
        <v>0</v>
      </c>
      <c r="H133" s="2" t="str">
        <f>珠!E10</f>
        <v>[[4732,4],[2634,4],[1015,1]]</v>
      </c>
      <c r="I133" s="4">
        <v>1</v>
      </c>
      <c r="J133" s="4">
        <v>1</v>
      </c>
      <c r="K133" s="2">
        <f>珠!K10</f>
        <v>4500</v>
      </c>
      <c r="L133" s="2">
        <f>珠!H10</f>
        <v>86400</v>
      </c>
      <c r="M133" s="2">
        <f>珠!L10</f>
        <v>40</v>
      </c>
      <c r="N133" s="2">
        <f>珠!J10</f>
        <v>5</v>
      </c>
      <c r="O133" s="2">
        <f>珠!I10</f>
        <v>1</v>
      </c>
    </row>
    <row r="134" spans="1:15">
      <c r="A134" s="4">
        <f>珠!A11</f>
        <v>8008</v>
      </c>
      <c r="B134" s="5" t="str">
        <f>珠!B11</f>
        <v>841</v>
      </c>
      <c r="C134" s="5" t="str">
        <f>珠!C11</f>
        <v>9664</v>
      </c>
      <c r="D134" s="2" t="str">
        <f>珠!D11</f>
        <v>[[3334,1]]</v>
      </c>
      <c r="E134" s="2" t="str">
        <f>珠!M11</f>
        <v>放大挂件</v>
      </c>
      <c r="F134" s="2">
        <f>珠!N11</f>
        <v>910</v>
      </c>
      <c r="G134" s="4">
        <v>0</v>
      </c>
      <c r="H134" s="2" t="str">
        <f>珠!E11</f>
        <v>[[4732,4],[2634,4],[1015,1]]</v>
      </c>
      <c r="I134" s="4">
        <v>1</v>
      </c>
      <c r="J134" s="4">
        <v>1</v>
      </c>
      <c r="K134" s="2">
        <f>珠!K11</f>
        <v>4500</v>
      </c>
      <c r="L134" s="2">
        <f>珠!H11</f>
        <v>86400</v>
      </c>
      <c r="M134" s="2">
        <f>珠!L11</f>
        <v>40</v>
      </c>
      <c r="N134" s="2">
        <f>珠!J11</f>
        <v>5</v>
      </c>
      <c r="O134" s="2">
        <f>珠!I11</f>
        <v>1</v>
      </c>
    </row>
    <row r="135" spans="1:15">
      <c r="A135" s="4">
        <f>珠!A12</f>
        <v>8009</v>
      </c>
      <c r="B135" s="5" t="str">
        <f>珠!B12</f>
        <v>841</v>
      </c>
      <c r="C135" s="5" t="str">
        <f>珠!C12</f>
        <v>9764</v>
      </c>
      <c r="D135" s="2" t="str">
        <f>珠!D12</f>
        <v>[[3334,1]]</v>
      </c>
      <c r="E135" s="2" t="str">
        <f>珠!M12</f>
        <v>魔法石项链</v>
      </c>
      <c r="F135" s="2">
        <f>珠!N12</f>
        <v>910</v>
      </c>
      <c r="G135" s="4">
        <v>0</v>
      </c>
      <c r="H135" s="2" t="str">
        <f>珠!E12</f>
        <v>[[4732,4],[2634,4],[1015,1]]</v>
      </c>
      <c r="I135" s="4">
        <v>1</v>
      </c>
      <c r="J135" s="4">
        <v>1</v>
      </c>
      <c r="K135" s="2">
        <f>珠!K12</f>
        <v>4500</v>
      </c>
      <c r="L135" s="2">
        <f>珠!H12</f>
        <v>86400</v>
      </c>
      <c r="M135" s="2">
        <f>珠!L12</f>
        <v>40</v>
      </c>
      <c r="N135" s="2">
        <f>珠!J12</f>
        <v>5</v>
      </c>
      <c r="O135" s="2">
        <f>珠!I12</f>
        <v>1</v>
      </c>
    </row>
    <row r="136" spans="1:15">
      <c r="A136" s="4">
        <f>珠!A13</f>
        <v>8010</v>
      </c>
      <c r="B136" s="5" t="str">
        <f>珠!B13</f>
        <v>841</v>
      </c>
      <c r="C136" s="5" t="str">
        <f>珠!C13</f>
        <v>9864</v>
      </c>
      <c r="D136" s="2" t="str">
        <f>珠!D13</f>
        <v>[[3334,1]]</v>
      </c>
      <c r="E136" s="2" t="str">
        <f>珠!M13</f>
        <v>青纱符</v>
      </c>
      <c r="F136" s="2">
        <f>珠!N13</f>
        <v>1540</v>
      </c>
      <c r="G136" s="4">
        <v>0</v>
      </c>
      <c r="H136" s="2" t="str">
        <f>珠!E13</f>
        <v>[[4732,3],[4332,3],[4432,3],[1015,1]]</v>
      </c>
      <c r="I136" s="4">
        <v>1</v>
      </c>
      <c r="J136" s="4">
        <v>1</v>
      </c>
      <c r="K136" s="2">
        <f>珠!K13</f>
        <v>5400</v>
      </c>
      <c r="L136" s="2">
        <f>珠!H13</f>
        <v>86400</v>
      </c>
      <c r="M136" s="2">
        <f>珠!L13</f>
        <v>35</v>
      </c>
      <c r="N136" s="2">
        <f>珠!J13</f>
        <v>5</v>
      </c>
      <c r="O136" s="2">
        <f>珠!I13</f>
        <v>1</v>
      </c>
    </row>
    <row r="137" spans="1:15">
      <c r="A137" s="4">
        <f>珠!A14</f>
        <v>8011</v>
      </c>
      <c r="B137" s="5" t="str">
        <f>珠!B14</f>
        <v>841</v>
      </c>
      <c r="C137" s="5" t="str">
        <f>珠!C14</f>
        <v>9964</v>
      </c>
      <c r="D137" s="2" t="str">
        <f>珠!D14</f>
        <v>[[3334,1]]</v>
      </c>
      <c r="E137" s="2" t="str">
        <f>珠!M14</f>
        <v>时尚挂件</v>
      </c>
      <c r="F137" s="2">
        <f>珠!N14</f>
        <v>1540</v>
      </c>
      <c r="G137" s="4">
        <v>0</v>
      </c>
      <c r="H137" s="2" t="str">
        <f>珠!E14</f>
        <v>[[4732,3],[4332,3],[4432,3],[1015,1]]</v>
      </c>
      <c r="I137" s="4">
        <v>1</v>
      </c>
      <c r="J137" s="4">
        <v>1</v>
      </c>
      <c r="K137" s="2">
        <f>珠!K14</f>
        <v>5400</v>
      </c>
      <c r="L137" s="2">
        <f>珠!H14</f>
        <v>86400</v>
      </c>
      <c r="M137" s="2">
        <f>珠!L14</f>
        <v>35</v>
      </c>
      <c r="N137" s="2">
        <f>珠!J14</f>
        <v>5</v>
      </c>
      <c r="O137" s="2">
        <f>珠!I14</f>
        <v>1</v>
      </c>
    </row>
    <row r="138" spans="1:15">
      <c r="A138" s="4">
        <f>珠!A15</f>
        <v>8012</v>
      </c>
      <c r="B138" s="5" t="str">
        <f>珠!B15</f>
        <v>841</v>
      </c>
      <c r="C138" s="5" t="str">
        <f>珠!C15</f>
        <v>10064</v>
      </c>
      <c r="D138" s="2" t="str">
        <f>珠!D15</f>
        <v>[[3334,1]]</v>
      </c>
      <c r="E138" s="2" t="str">
        <f>珠!M15</f>
        <v>贵重的项链</v>
      </c>
      <c r="F138" s="2">
        <f>珠!N15</f>
        <v>1540</v>
      </c>
      <c r="G138" s="4">
        <v>0</v>
      </c>
      <c r="H138" s="2" t="str">
        <f>珠!E15</f>
        <v>[[4732,3],[4332,3],[4432,3],[1015,1]]</v>
      </c>
      <c r="I138" s="4">
        <v>1</v>
      </c>
      <c r="J138" s="4">
        <v>1</v>
      </c>
      <c r="K138" s="2">
        <f>珠!K15</f>
        <v>5400</v>
      </c>
      <c r="L138" s="2">
        <f>珠!H15</f>
        <v>86400</v>
      </c>
      <c r="M138" s="2">
        <f>珠!L15</f>
        <v>35</v>
      </c>
      <c r="N138" s="2">
        <f>珠!J15</f>
        <v>5</v>
      </c>
      <c r="O138" s="2">
        <f>珠!I15</f>
        <v>1</v>
      </c>
    </row>
    <row r="139" spans="1:15">
      <c r="A139" s="4">
        <f>珠!A16</f>
        <v>8013</v>
      </c>
      <c r="B139" s="5" t="str">
        <f>珠!B16</f>
        <v>841</v>
      </c>
      <c r="C139" s="5" t="str">
        <f>珠!C16</f>
        <v>10164</v>
      </c>
      <c r="D139" s="2" t="str">
        <f>珠!D16</f>
        <v>[[3334,1]]</v>
      </c>
      <c r="E139" s="2" t="str">
        <f>珠!M16</f>
        <v>血玉挂件</v>
      </c>
      <c r="F139" s="2">
        <f>珠!N16</f>
        <v>3930</v>
      </c>
      <c r="G139" s="4">
        <v>0</v>
      </c>
      <c r="H139" s="2" t="str">
        <f>珠!E16</f>
        <v>[[4732,8],[4632,8],[1015,1]]</v>
      </c>
      <c r="I139" s="4">
        <v>1</v>
      </c>
      <c r="J139" s="4">
        <v>1</v>
      </c>
      <c r="K139" s="2">
        <f>珠!K16</f>
        <v>6300</v>
      </c>
      <c r="L139" s="2">
        <f>珠!H16</f>
        <v>86400</v>
      </c>
      <c r="M139" s="2">
        <f>珠!L16</f>
        <v>30</v>
      </c>
      <c r="N139" s="2">
        <f>珠!J16</f>
        <v>5</v>
      </c>
      <c r="O139" s="2">
        <f>珠!I16</f>
        <v>1</v>
      </c>
    </row>
    <row r="140" spans="1:15">
      <c r="A140" s="4">
        <f>珠!A17</f>
        <v>8014</v>
      </c>
      <c r="B140" s="5" t="str">
        <f>珠!B17</f>
        <v>841</v>
      </c>
      <c r="C140" s="5" t="str">
        <f>珠!C17</f>
        <v>10264</v>
      </c>
      <c r="D140" s="2" t="str">
        <f>珠!D17</f>
        <v>[[3334,1]]</v>
      </c>
      <c r="E140" s="2" t="str">
        <f>珠!M17</f>
        <v>青绿石项链</v>
      </c>
      <c r="F140" s="2">
        <f>珠!N17</f>
        <v>3930</v>
      </c>
      <c r="G140" s="4">
        <v>0</v>
      </c>
      <c r="H140" s="2" t="str">
        <f>珠!E17</f>
        <v>[[4732,8],[4532,8],[1015,1]]</v>
      </c>
      <c r="I140" s="4">
        <v>1</v>
      </c>
      <c r="J140" s="4">
        <v>1</v>
      </c>
      <c r="K140" s="2">
        <f>珠!K17</f>
        <v>6300</v>
      </c>
      <c r="L140" s="2">
        <f>珠!H17</f>
        <v>86400</v>
      </c>
      <c r="M140" s="2">
        <f>珠!L17</f>
        <v>30</v>
      </c>
      <c r="N140" s="2">
        <f>珠!J17</f>
        <v>5</v>
      </c>
      <c r="O140" s="2">
        <f>珠!I17</f>
        <v>1</v>
      </c>
    </row>
    <row r="141" spans="1:15">
      <c r="A141" s="4">
        <f>珠!A18</f>
        <v>8015</v>
      </c>
      <c r="B141" s="5" t="str">
        <f>珠!B18</f>
        <v>841</v>
      </c>
      <c r="C141" s="5" t="str">
        <f>珠!C18</f>
        <v>10364</v>
      </c>
      <c r="D141" s="2" t="str">
        <f>珠!D18</f>
        <v>[[3334,1]]</v>
      </c>
      <c r="E141" s="2" t="str">
        <f>珠!M18</f>
        <v>闪电护符</v>
      </c>
      <c r="F141" s="2">
        <f>珠!N18</f>
        <v>4850</v>
      </c>
      <c r="G141" s="4">
        <v>0</v>
      </c>
      <c r="H141" s="2" t="str">
        <f>珠!E18</f>
        <v>[[4732,4],[4332,4],[4432,4],[4532,4],[4632,4],[1015,1]]</v>
      </c>
      <c r="I141" s="4">
        <v>1</v>
      </c>
      <c r="J141" s="4">
        <v>1</v>
      </c>
      <c r="K141" s="2">
        <f>珠!K18</f>
        <v>6300</v>
      </c>
      <c r="L141" s="2">
        <f>珠!H18</f>
        <v>86400</v>
      </c>
      <c r="M141" s="2">
        <f>珠!L18</f>
        <v>30</v>
      </c>
      <c r="N141" s="2">
        <f>珠!J18</f>
        <v>5</v>
      </c>
      <c r="O141" s="2">
        <f>珠!I18</f>
        <v>1</v>
      </c>
    </row>
    <row r="142" spans="1:15">
      <c r="A142" s="4">
        <f>书!A4</f>
        <v>5001</v>
      </c>
      <c r="B142" s="5">
        <f>书!B4</f>
        <v>541</v>
      </c>
      <c r="C142" s="5" t="str">
        <f>书!C4</f>
        <v>122</v>
      </c>
      <c r="D142" s="2" t="str">
        <f>书!D4</f>
        <v>[[3334,1]]</v>
      </c>
      <c r="E142" s="2" t="str">
        <f>书!M4</f>
        <v>火焰斩I</v>
      </c>
      <c r="F142" s="4">
        <f>书!N4</f>
        <v>3</v>
      </c>
      <c r="G142" s="4">
        <v>0</v>
      </c>
      <c r="H142" s="2" t="str">
        <f>书!E4</f>
        <v>[[3134,3],[1534,3],[2033,3]]</v>
      </c>
      <c r="I142" s="4">
        <v>1</v>
      </c>
      <c r="J142" s="4">
        <v>1</v>
      </c>
      <c r="K142" s="2">
        <f>书!K4</f>
        <v>30</v>
      </c>
      <c r="L142" s="2">
        <f>书!H4</f>
        <v>86400</v>
      </c>
      <c r="M142" s="2">
        <f>书!L4</f>
        <v>80</v>
      </c>
      <c r="N142" s="2">
        <f>书!J4</f>
        <v>5</v>
      </c>
      <c r="O142" s="2">
        <f>书!I4</f>
        <v>1</v>
      </c>
    </row>
    <row r="143" spans="1:15">
      <c r="A143" s="4">
        <f>书!A5</f>
        <v>5002</v>
      </c>
      <c r="B143" s="5">
        <f>书!B5</f>
        <v>541</v>
      </c>
      <c r="C143" s="5" t="str">
        <f>书!C5</f>
        <v>222</v>
      </c>
      <c r="D143" s="2" t="str">
        <f>书!D5</f>
        <v>[[3334,1]]</v>
      </c>
      <c r="E143" s="2" t="str">
        <f>书!M5</f>
        <v>火焰斩II</v>
      </c>
      <c r="F143" s="4">
        <f>书!N5</f>
        <v>8</v>
      </c>
      <c r="G143" s="4">
        <v>0</v>
      </c>
      <c r="H143" s="2" t="str">
        <f>书!E5</f>
        <v>[[3134,3],[3634,3],[3833,3],[1015,1],[222,2]]</v>
      </c>
      <c r="I143" s="4">
        <v>1</v>
      </c>
      <c r="J143" s="4">
        <v>1</v>
      </c>
      <c r="K143" s="2">
        <f>书!K5</f>
        <v>300</v>
      </c>
      <c r="L143" s="2">
        <f>书!H5</f>
        <v>86400</v>
      </c>
      <c r="M143" s="2">
        <f>书!L5</f>
        <v>75</v>
      </c>
      <c r="N143" s="2">
        <f>书!J5</f>
        <v>5</v>
      </c>
      <c r="O143" s="2">
        <f>书!I5</f>
        <v>1</v>
      </c>
    </row>
    <row r="144" spans="1:15">
      <c r="A144" s="4">
        <f>书!A6</f>
        <v>5003</v>
      </c>
      <c r="B144" s="5">
        <f>书!B6</f>
        <v>541</v>
      </c>
      <c r="C144" s="5" t="str">
        <f>书!C6</f>
        <v>322</v>
      </c>
      <c r="D144" s="2" t="str">
        <f>书!D6</f>
        <v>[[3334,1]]</v>
      </c>
      <c r="E144" s="2" t="str">
        <f>书!M6</f>
        <v>火焰斩III</v>
      </c>
      <c r="F144" s="4">
        <f>书!N6</f>
        <v>26</v>
      </c>
      <c r="G144" s="4">
        <v>0</v>
      </c>
      <c r="H144" s="2" t="str">
        <f>书!E6</f>
        <v>[[3134,3],[3434,3],[4033,3],[1015,1],[322,2]]</v>
      </c>
      <c r="I144" s="4">
        <v>1</v>
      </c>
      <c r="J144" s="4">
        <v>1</v>
      </c>
      <c r="K144" s="2">
        <f>书!K6</f>
        <v>600</v>
      </c>
      <c r="L144" s="2">
        <f>书!H6</f>
        <v>86400</v>
      </c>
      <c r="M144" s="2">
        <f>书!L6</f>
        <v>70</v>
      </c>
      <c r="N144" s="2">
        <f>书!J6</f>
        <v>5</v>
      </c>
      <c r="O144" s="2">
        <f>书!I6</f>
        <v>1</v>
      </c>
    </row>
    <row r="145" spans="1:15">
      <c r="A145" s="4">
        <f>书!A7</f>
        <v>5004</v>
      </c>
      <c r="B145" s="5">
        <f>书!B7</f>
        <v>541</v>
      </c>
      <c r="C145" s="5" t="str">
        <f>书!C7</f>
        <v>422</v>
      </c>
      <c r="D145" s="2" t="str">
        <f>书!D7</f>
        <v>[[3334,1]]</v>
      </c>
      <c r="E145" s="2" t="str">
        <f>书!M7</f>
        <v>火焰斩IV</v>
      </c>
      <c r="F145" s="4">
        <f>书!N7</f>
        <v>55</v>
      </c>
      <c r="G145" s="4">
        <v>0</v>
      </c>
      <c r="H145" s="2" t="str">
        <f>书!E7</f>
        <v>[[3134,3],[3434,3],[4033,3],[1015,1],[422,2]]</v>
      </c>
      <c r="I145" s="4">
        <v>1</v>
      </c>
      <c r="J145" s="4">
        <v>1</v>
      </c>
      <c r="K145" s="2">
        <f>书!K7</f>
        <v>900</v>
      </c>
      <c r="L145" s="2">
        <f>书!H7</f>
        <v>86400</v>
      </c>
      <c r="M145" s="2">
        <f>书!L7</f>
        <v>65</v>
      </c>
      <c r="N145" s="2">
        <f>书!J7</f>
        <v>5</v>
      </c>
      <c r="O145" s="2">
        <f>书!I7</f>
        <v>1</v>
      </c>
    </row>
    <row r="146" spans="1:15">
      <c r="A146" s="4">
        <f>书!A8</f>
        <v>5005</v>
      </c>
      <c r="B146" s="5">
        <f>书!B8</f>
        <v>541</v>
      </c>
      <c r="C146" s="5" t="str">
        <f>书!C8</f>
        <v>522</v>
      </c>
      <c r="D146" s="2" t="str">
        <f>书!D8</f>
        <v>[[3334,1]]</v>
      </c>
      <c r="E146" s="2" t="str">
        <f>书!M8</f>
        <v>火焰斩V</v>
      </c>
      <c r="F146" s="4">
        <f>书!N8</f>
        <v>150</v>
      </c>
      <c r="G146" s="4">
        <v>0</v>
      </c>
      <c r="H146" s="2" t="str">
        <f>书!E8</f>
        <v>[[3134,3],[3434,3],[4033,3],[1015,1],[522,2]]</v>
      </c>
      <c r="I146" s="4">
        <v>1</v>
      </c>
      <c r="J146" s="4">
        <v>1</v>
      </c>
      <c r="K146" s="2">
        <f>书!K8</f>
        <v>1800</v>
      </c>
      <c r="L146" s="2">
        <f>书!H8</f>
        <v>86400</v>
      </c>
      <c r="M146" s="2">
        <f>书!L8</f>
        <v>60</v>
      </c>
      <c r="N146" s="2">
        <f>书!J8</f>
        <v>5</v>
      </c>
      <c r="O146" s="2">
        <f>书!I8</f>
        <v>1</v>
      </c>
    </row>
    <row r="147" spans="1:15">
      <c r="A147" s="4">
        <f>书!A9</f>
        <v>5006</v>
      </c>
      <c r="B147" s="5">
        <f>书!B9</f>
        <v>541</v>
      </c>
      <c r="C147" s="5" t="str">
        <f>书!C9</f>
        <v>622</v>
      </c>
      <c r="D147" s="2" t="str">
        <f>书!D9</f>
        <v>[[3334,1]]</v>
      </c>
      <c r="E147" s="2" t="str">
        <f>书!M9</f>
        <v>一字斩I</v>
      </c>
      <c r="F147" s="4">
        <f>书!N9</f>
        <v>7</v>
      </c>
      <c r="G147" s="4">
        <v>0</v>
      </c>
      <c r="H147" s="2" t="str">
        <f>书!E9</f>
        <v>[[3134,3],[1534,3],[2033,3]]</v>
      </c>
      <c r="I147" s="4">
        <v>1</v>
      </c>
      <c r="J147" s="4">
        <v>1</v>
      </c>
      <c r="K147" s="2">
        <f>书!K9</f>
        <v>300</v>
      </c>
      <c r="L147" s="2">
        <f>书!H9</f>
        <v>86400</v>
      </c>
      <c r="M147" s="2">
        <f>书!L9</f>
        <v>75</v>
      </c>
      <c r="N147" s="2">
        <f>书!J9</f>
        <v>5</v>
      </c>
      <c r="O147" s="2">
        <f>书!I9</f>
        <v>1</v>
      </c>
    </row>
    <row r="148" spans="1:15">
      <c r="A148" s="4">
        <f>书!A10</f>
        <v>5007</v>
      </c>
      <c r="B148" s="5">
        <f>书!B10</f>
        <v>541</v>
      </c>
      <c r="C148" s="5" t="str">
        <f>书!C10</f>
        <v>722</v>
      </c>
      <c r="D148" s="2" t="str">
        <f>书!D10</f>
        <v>[[3334,1]]</v>
      </c>
      <c r="E148" s="2" t="str">
        <f>书!M10</f>
        <v>一字斩II</v>
      </c>
      <c r="F148" s="4">
        <f>书!N10</f>
        <v>26</v>
      </c>
      <c r="G148" s="4">
        <v>0</v>
      </c>
      <c r="H148" s="2" t="str">
        <f>书!E10</f>
        <v>[[3134,3],[3634,3],[3833,3],[1015,1],[622,2]]</v>
      </c>
      <c r="I148" s="4">
        <v>1</v>
      </c>
      <c r="J148" s="4">
        <v>1</v>
      </c>
      <c r="K148" s="2">
        <f>书!K10</f>
        <v>600</v>
      </c>
      <c r="L148" s="2">
        <f>书!H10</f>
        <v>86400</v>
      </c>
      <c r="M148" s="2">
        <f>书!L10</f>
        <v>70</v>
      </c>
      <c r="N148" s="2">
        <f>书!J10</f>
        <v>5</v>
      </c>
      <c r="O148" s="2">
        <f>书!I10</f>
        <v>1</v>
      </c>
    </row>
    <row r="149" spans="1:15">
      <c r="A149" s="4">
        <f>书!A11</f>
        <v>5008</v>
      </c>
      <c r="B149" s="5">
        <f>书!B11</f>
        <v>541</v>
      </c>
      <c r="C149" s="5" t="str">
        <f>书!C11</f>
        <v>822</v>
      </c>
      <c r="D149" s="2" t="str">
        <f>书!D11</f>
        <v>[[3334,1]]</v>
      </c>
      <c r="E149" s="2" t="str">
        <f>书!M11</f>
        <v>一字斩III</v>
      </c>
      <c r="F149" s="4">
        <f>书!N11</f>
        <v>55</v>
      </c>
      <c r="G149" s="4">
        <v>0</v>
      </c>
      <c r="H149" s="2" t="str">
        <f>书!E11</f>
        <v>[[3134,3],[3434,3],[4033,3],[1015,1],[722,2]]</v>
      </c>
      <c r="I149" s="4">
        <v>1</v>
      </c>
      <c r="J149" s="4">
        <v>1</v>
      </c>
      <c r="K149" s="2">
        <f>书!K11</f>
        <v>900</v>
      </c>
      <c r="L149" s="2">
        <f>书!H11</f>
        <v>86400</v>
      </c>
      <c r="M149" s="2">
        <f>书!L11</f>
        <v>65</v>
      </c>
      <c r="N149" s="2">
        <f>书!J11</f>
        <v>5</v>
      </c>
      <c r="O149" s="2">
        <f>书!I11</f>
        <v>1</v>
      </c>
    </row>
    <row r="150" spans="1:15">
      <c r="A150" s="4">
        <f>书!A12</f>
        <v>5009</v>
      </c>
      <c r="B150" s="5">
        <f>书!B12</f>
        <v>541</v>
      </c>
      <c r="C150" s="5" t="str">
        <f>书!C12</f>
        <v>922</v>
      </c>
      <c r="D150" s="2" t="str">
        <f>书!D12</f>
        <v>[[3334,1]]</v>
      </c>
      <c r="E150" s="2" t="str">
        <f>书!M12</f>
        <v>一字斩IV</v>
      </c>
      <c r="F150" s="4">
        <f>书!N12</f>
        <v>150</v>
      </c>
      <c r="G150" s="4">
        <v>0</v>
      </c>
      <c r="H150" s="2" t="str">
        <f>书!E12</f>
        <v>[[3134,3],[3434,3],[4033,3],[1015,1],[822,2]]</v>
      </c>
      <c r="I150" s="4">
        <v>1</v>
      </c>
      <c r="J150" s="4">
        <v>1</v>
      </c>
      <c r="K150" s="2">
        <f>书!K12</f>
        <v>1800</v>
      </c>
      <c r="L150" s="2">
        <f>书!H12</f>
        <v>86400</v>
      </c>
      <c r="M150" s="2">
        <f>书!L12</f>
        <v>60</v>
      </c>
      <c r="N150" s="2">
        <f>书!J12</f>
        <v>5</v>
      </c>
      <c r="O150" s="2">
        <f>书!I12</f>
        <v>1</v>
      </c>
    </row>
    <row r="151" spans="1:15">
      <c r="A151" s="4">
        <f>书!A13</f>
        <v>5010</v>
      </c>
      <c r="B151" s="5">
        <f>书!B13</f>
        <v>541</v>
      </c>
      <c r="C151" s="5" t="str">
        <f>书!C13</f>
        <v>1022</v>
      </c>
      <c r="D151" s="2" t="str">
        <f>书!D13</f>
        <v>[[3334,1]]</v>
      </c>
      <c r="E151" s="2" t="str">
        <f>书!M13</f>
        <v>一字斩V</v>
      </c>
      <c r="F151" s="4">
        <f>书!N13</f>
        <v>295</v>
      </c>
      <c r="G151" s="4">
        <v>0</v>
      </c>
      <c r="H151" s="2" t="str">
        <f>书!E13</f>
        <v>[[3134,3],[3434,3],[4033,3],[1015,1],[922,2]]</v>
      </c>
      <c r="I151" s="4">
        <v>1</v>
      </c>
      <c r="J151" s="4">
        <v>1</v>
      </c>
      <c r="K151" s="2">
        <f>书!K13</f>
        <v>2700</v>
      </c>
      <c r="L151" s="2">
        <f>书!H13</f>
        <v>86400</v>
      </c>
      <c r="M151" s="2">
        <f>书!L13</f>
        <v>55</v>
      </c>
      <c r="N151" s="2">
        <f>书!J13</f>
        <v>5</v>
      </c>
      <c r="O151" s="2">
        <f>书!I13</f>
        <v>1</v>
      </c>
    </row>
    <row r="152" spans="1:15">
      <c r="A152" s="4">
        <f>书!A14</f>
        <v>5011</v>
      </c>
      <c r="B152" s="5">
        <f>书!B14</f>
        <v>541</v>
      </c>
      <c r="C152" s="5" t="str">
        <f>书!C14</f>
        <v>1122</v>
      </c>
      <c r="D152" s="2" t="str">
        <f>书!D14</f>
        <v>[[3334,1]]</v>
      </c>
      <c r="E152" s="2" t="str">
        <f>书!M14</f>
        <v>贯通斩I</v>
      </c>
      <c r="F152" s="4">
        <f>书!N14</f>
        <v>23</v>
      </c>
      <c r="G152" s="4">
        <v>0</v>
      </c>
      <c r="H152" s="2" t="str">
        <f>书!E14</f>
        <v>[[3134,3],[1534,3],[2033,3]]</v>
      </c>
      <c r="I152" s="4">
        <v>1</v>
      </c>
      <c r="J152" s="4">
        <v>1</v>
      </c>
      <c r="K152" s="2">
        <f>书!K14</f>
        <v>600</v>
      </c>
      <c r="L152" s="2">
        <f>书!H14</f>
        <v>86400</v>
      </c>
      <c r="M152" s="2">
        <f>书!L14</f>
        <v>70</v>
      </c>
      <c r="N152" s="2">
        <f>书!J14</f>
        <v>5</v>
      </c>
      <c r="O152" s="2">
        <f>书!I14</f>
        <v>1</v>
      </c>
    </row>
    <row r="153" spans="1:15">
      <c r="A153" s="4">
        <f>书!A15</f>
        <v>5012</v>
      </c>
      <c r="B153" s="5">
        <f>书!B15</f>
        <v>541</v>
      </c>
      <c r="C153" s="5" t="str">
        <f>书!C15</f>
        <v>1222</v>
      </c>
      <c r="D153" s="2" t="str">
        <f>书!D15</f>
        <v>[[3334,1]]</v>
      </c>
      <c r="E153" s="2" t="str">
        <f>书!M15</f>
        <v>贯通斩II</v>
      </c>
      <c r="F153" s="4">
        <f>书!N15</f>
        <v>55</v>
      </c>
      <c r="G153" s="4">
        <v>0</v>
      </c>
      <c r="H153" s="2" t="str">
        <f>书!E15</f>
        <v>[[3134,3],[3634,3],[3833,3],[1015,1],[1122,2]]</v>
      </c>
      <c r="I153" s="4">
        <v>1</v>
      </c>
      <c r="J153" s="4">
        <v>1</v>
      </c>
      <c r="K153" s="2">
        <f>书!K15</f>
        <v>900</v>
      </c>
      <c r="L153" s="2">
        <f>书!H15</f>
        <v>86400</v>
      </c>
      <c r="M153" s="2">
        <f>书!L15</f>
        <v>65</v>
      </c>
      <c r="N153" s="2">
        <f>书!J15</f>
        <v>5</v>
      </c>
      <c r="O153" s="2">
        <f>书!I15</f>
        <v>1</v>
      </c>
    </row>
    <row r="154" spans="1:15">
      <c r="A154" s="4">
        <f>书!A16</f>
        <v>5013</v>
      </c>
      <c r="B154" s="5">
        <f>书!B16</f>
        <v>541</v>
      </c>
      <c r="C154" s="5" t="str">
        <f>书!C16</f>
        <v>1322</v>
      </c>
      <c r="D154" s="2" t="str">
        <f>书!D16</f>
        <v>[[3334,1]]</v>
      </c>
      <c r="E154" s="2" t="str">
        <f>书!M16</f>
        <v>贯通斩III</v>
      </c>
      <c r="F154" s="4">
        <f>书!N16</f>
        <v>150</v>
      </c>
      <c r="G154" s="4">
        <v>0</v>
      </c>
      <c r="H154" s="2" t="str">
        <f>书!E16</f>
        <v>[[3134,3],[3434,3],[4033,3],[1015,1],[1222,2]]</v>
      </c>
      <c r="I154" s="4">
        <v>1</v>
      </c>
      <c r="J154" s="4">
        <v>1</v>
      </c>
      <c r="K154" s="2">
        <f>书!K16</f>
        <v>1800</v>
      </c>
      <c r="L154" s="2">
        <f>书!H16</f>
        <v>86400</v>
      </c>
      <c r="M154" s="2">
        <f>书!L16</f>
        <v>60</v>
      </c>
      <c r="N154" s="2">
        <f>书!J16</f>
        <v>5</v>
      </c>
      <c r="O154" s="2">
        <f>书!I16</f>
        <v>1</v>
      </c>
    </row>
    <row r="155" spans="1:15">
      <c r="A155" s="4">
        <f>书!A17</f>
        <v>5014</v>
      </c>
      <c r="B155" s="5">
        <f>书!B17</f>
        <v>541</v>
      </c>
      <c r="C155" s="5" t="str">
        <f>书!C17</f>
        <v>1422</v>
      </c>
      <c r="D155" s="2" t="str">
        <f>书!D17</f>
        <v>[[3334,1]]</v>
      </c>
      <c r="E155" s="2" t="str">
        <f>书!M17</f>
        <v>贯通斩IV</v>
      </c>
      <c r="F155" s="4">
        <f>书!N17</f>
        <v>295</v>
      </c>
      <c r="G155" s="4">
        <v>0</v>
      </c>
      <c r="H155" s="2" t="str">
        <f>书!E17</f>
        <v>[[3134,3],[3434,3],[4033,3],[1015,1],[1322,2]]</v>
      </c>
      <c r="I155" s="4">
        <v>1</v>
      </c>
      <c r="J155" s="4">
        <v>1</v>
      </c>
      <c r="K155" s="2">
        <f>书!K17</f>
        <v>2700</v>
      </c>
      <c r="L155" s="2">
        <f>书!H17</f>
        <v>86400</v>
      </c>
      <c r="M155" s="2">
        <f>书!L17</f>
        <v>55</v>
      </c>
      <c r="N155" s="2">
        <f>书!J17</f>
        <v>5</v>
      </c>
      <c r="O155" s="2">
        <f>书!I17</f>
        <v>1</v>
      </c>
    </row>
    <row r="156" spans="1:15">
      <c r="A156" s="4">
        <f>书!A18</f>
        <v>5015</v>
      </c>
      <c r="B156" s="5">
        <f>书!B18</f>
        <v>541</v>
      </c>
      <c r="C156" s="5" t="str">
        <f>书!C18</f>
        <v>1522</v>
      </c>
      <c r="D156" s="2" t="str">
        <f>书!D18</f>
        <v>[[3334,1]]</v>
      </c>
      <c r="E156" s="2" t="str">
        <f>书!M18</f>
        <v>贯通斩V</v>
      </c>
      <c r="F156" s="4">
        <f>书!N18</f>
        <v>504</v>
      </c>
      <c r="G156" s="4">
        <v>0</v>
      </c>
      <c r="H156" s="2" t="str">
        <f>书!E18</f>
        <v>[[3134,3],[3434,3],[4033,3],[1015,1],[1422,2]]</v>
      </c>
      <c r="I156" s="4">
        <v>1</v>
      </c>
      <c r="J156" s="4">
        <v>1</v>
      </c>
      <c r="K156" s="2">
        <f>书!K18</f>
        <v>3600</v>
      </c>
      <c r="L156" s="2">
        <f>书!H18</f>
        <v>86400</v>
      </c>
      <c r="M156" s="2">
        <f>书!L18</f>
        <v>50</v>
      </c>
      <c r="N156" s="2">
        <f>书!J18</f>
        <v>5</v>
      </c>
      <c r="O156" s="2">
        <f>书!I18</f>
        <v>1</v>
      </c>
    </row>
    <row r="157" spans="1:15">
      <c r="A157" s="4">
        <f>书!A19</f>
        <v>5016</v>
      </c>
      <c r="B157" s="5">
        <f>书!B19</f>
        <v>541</v>
      </c>
      <c r="C157" s="5" t="str">
        <f>书!C19</f>
        <v>1622</v>
      </c>
      <c r="D157" s="2" t="str">
        <f>书!D19</f>
        <v>[[3334,1]]</v>
      </c>
      <c r="E157" s="2" t="str">
        <f>书!M19</f>
        <v>十字斩I</v>
      </c>
      <c r="F157" s="4">
        <f>书!N19</f>
        <v>720</v>
      </c>
      <c r="G157" s="4">
        <v>0</v>
      </c>
      <c r="H157" s="2" t="str">
        <f>书!E19</f>
        <v>[[3134,3],[1534,3],[2033,3]]</v>
      </c>
      <c r="I157" s="4">
        <v>1</v>
      </c>
      <c r="J157" s="4">
        <v>1</v>
      </c>
      <c r="K157" s="2">
        <f>书!K19</f>
        <v>4500</v>
      </c>
      <c r="L157" s="2">
        <f>书!H19</f>
        <v>86400</v>
      </c>
      <c r="M157" s="2">
        <f>书!L19</f>
        <v>45</v>
      </c>
      <c r="N157" s="2">
        <f>书!J19</f>
        <v>5</v>
      </c>
      <c r="O157" s="2">
        <f>书!I19</f>
        <v>1</v>
      </c>
    </row>
    <row r="158" spans="1:15">
      <c r="A158" s="4">
        <f>书!A20</f>
        <v>5017</v>
      </c>
      <c r="B158" s="5">
        <f>书!B20</f>
        <v>541</v>
      </c>
      <c r="C158" s="5" t="str">
        <f>书!C20</f>
        <v>1722</v>
      </c>
      <c r="D158" s="2" t="str">
        <f>书!D20</f>
        <v>[[3334,1]]</v>
      </c>
      <c r="E158" s="2" t="str">
        <f>书!M20</f>
        <v>十字斩II</v>
      </c>
      <c r="F158" s="4">
        <f>书!N20</f>
        <v>1215</v>
      </c>
      <c r="G158" s="4">
        <v>0</v>
      </c>
      <c r="H158" s="2" t="str">
        <f>书!E20</f>
        <v>[[3134,3],[3634,3],[3833,3],[1015,1],[1622,2]]</v>
      </c>
      <c r="I158" s="4">
        <v>1</v>
      </c>
      <c r="J158" s="4">
        <v>1</v>
      </c>
      <c r="K158" s="2">
        <f>书!K20</f>
        <v>5400</v>
      </c>
      <c r="L158" s="2">
        <f>书!H20</f>
        <v>86400</v>
      </c>
      <c r="M158" s="2">
        <f>书!L20</f>
        <v>40</v>
      </c>
      <c r="N158" s="2">
        <f>书!J20</f>
        <v>5</v>
      </c>
      <c r="O158" s="2">
        <f>书!I20</f>
        <v>1</v>
      </c>
    </row>
    <row r="159" spans="1:15">
      <c r="A159" s="4">
        <f>书!A21</f>
        <v>5018</v>
      </c>
      <c r="B159" s="5">
        <f>书!B21</f>
        <v>541</v>
      </c>
      <c r="C159" s="5" t="str">
        <f>书!C21</f>
        <v>1822</v>
      </c>
      <c r="D159" s="2" t="str">
        <f>书!D21</f>
        <v>[[3334,1]]</v>
      </c>
      <c r="E159" s="2" t="str">
        <f>书!M21</f>
        <v>十字斩III</v>
      </c>
      <c r="F159" s="4">
        <f>书!N21</f>
        <v>1800</v>
      </c>
      <c r="G159" s="4">
        <v>0</v>
      </c>
      <c r="H159" s="2" t="str">
        <f>书!E21</f>
        <v>[[3134,3],[3434,3],[4033,3],[1015,1],[1722,2]]</v>
      </c>
      <c r="I159" s="4">
        <v>1</v>
      </c>
      <c r="J159" s="4">
        <v>1</v>
      </c>
      <c r="K159" s="2">
        <f>书!K21</f>
        <v>6300</v>
      </c>
      <c r="L159" s="2">
        <f>书!H21</f>
        <v>86400</v>
      </c>
      <c r="M159" s="2">
        <f>书!L21</f>
        <v>35</v>
      </c>
      <c r="N159" s="2">
        <f>书!J21</f>
        <v>5</v>
      </c>
      <c r="O159" s="2">
        <f>书!I21</f>
        <v>1</v>
      </c>
    </row>
    <row r="160" spans="1:15">
      <c r="A160" s="4">
        <f>书!A22</f>
        <v>5019</v>
      </c>
      <c r="B160" s="5">
        <f>书!B22</f>
        <v>541</v>
      </c>
      <c r="C160" s="5" t="str">
        <f>书!C22</f>
        <v>1922</v>
      </c>
      <c r="D160" s="2" t="str">
        <f>书!D22</f>
        <v>[[3334,1]]</v>
      </c>
      <c r="E160" s="2" t="str">
        <f>书!M22</f>
        <v>十字斩IV</v>
      </c>
      <c r="F160" s="4">
        <f>书!N22</f>
        <v>2640</v>
      </c>
      <c r="G160" s="4">
        <v>0</v>
      </c>
      <c r="H160" s="2" t="str">
        <f>书!E22</f>
        <v>[[3134,3],[3434,3],[4033,3],[1015,1],[1822,2]]</v>
      </c>
      <c r="I160" s="4">
        <v>1</v>
      </c>
      <c r="J160" s="4">
        <v>1</v>
      </c>
      <c r="K160" s="2">
        <f>书!K22</f>
        <v>7200</v>
      </c>
      <c r="L160" s="2">
        <f>书!H22</f>
        <v>86400</v>
      </c>
      <c r="M160" s="2">
        <f>书!L22</f>
        <v>30</v>
      </c>
      <c r="N160" s="2">
        <f>书!J22</f>
        <v>5</v>
      </c>
      <c r="O160" s="2">
        <f>书!I22</f>
        <v>1</v>
      </c>
    </row>
    <row r="161" spans="1:15">
      <c r="A161" s="4">
        <f>书!A23</f>
        <v>5020</v>
      </c>
      <c r="B161" s="5">
        <f>书!B23</f>
        <v>541</v>
      </c>
      <c r="C161" s="5" t="str">
        <f>书!C23</f>
        <v>2022</v>
      </c>
      <c r="D161" s="2" t="str">
        <f>书!D23</f>
        <v>[[3334,1]]</v>
      </c>
      <c r="E161" s="2" t="str">
        <f>书!M23</f>
        <v>十字斩V</v>
      </c>
      <c r="F161" s="4">
        <f>书!N23</f>
        <v>3888</v>
      </c>
      <c r="G161" s="4">
        <v>0</v>
      </c>
      <c r="H161" s="2" t="str">
        <f>书!E23</f>
        <v>[[3134,3],[3434,3],[4033,3],[1015,1],[1922,2]]</v>
      </c>
      <c r="I161" s="4">
        <v>1</v>
      </c>
      <c r="J161" s="4">
        <v>1</v>
      </c>
      <c r="K161" s="2">
        <f>书!K23</f>
        <v>8100</v>
      </c>
      <c r="L161" s="2">
        <f>书!H23</f>
        <v>86400</v>
      </c>
      <c r="M161" s="2">
        <f>书!L23</f>
        <v>25</v>
      </c>
      <c r="N161" s="2">
        <f>书!J23</f>
        <v>5</v>
      </c>
      <c r="O161" s="2">
        <f>书!I23</f>
        <v>1</v>
      </c>
    </row>
    <row r="162" spans="1:15">
      <c r="A162" s="4">
        <f>书!A24</f>
        <v>5021</v>
      </c>
      <c r="B162" s="5">
        <f>书!B24</f>
        <v>541</v>
      </c>
      <c r="C162" s="5" t="str">
        <f>书!C24</f>
        <v>2122</v>
      </c>
      <c r="D162" s="2" t="str">
        <f>书!D24</f>
        <v>[[3334,1]]</v>
      </c>
      <c r="E162" s="2" t="str">
        <f>书!M24</f>
        <v>怒气I</v>
      </c>
      <c r="F162" s="4">
        <f>书!N24</f>
        <v>1094</v>
      </c>
      <c r="G162" s="4">
        <v>0</v>
      </c>
      <c r="H162" s="2" t="str">
        <f>书!E24</f>
        <v>[[3134,3],[1534,3],[2033,3]]</v>
      </c>
      <c r="I162" s="4">
        <v>1</v>
      </c>
      <c r="J162" s="4">
        <v>1</v>
      </c>
      <c r="K162" s="2">
        <f>书!K24</f>
        <v>5400</v>
      </c>
      <c r="L162" s="2">
        <f>书!H24</f>
        <v>86400</v>
      </c>
      <c r="M162" s="2">
        <f>书!L24</f>
        <v>40</v>
      </c>
      <c r="N162" s="2">
        <f>书!J24</f>
        <v>5</v>
      </c>
      <c r="O162" s="2">
        <f>书!I24</f>
        <v>1</v>
      </c>
    </row>
    <row r="163" spans="1:15">
      <c r="A163" s="4">
        <f>书!A25</f>
        <v>5022</v>
      </c>
      <c r="B163" s="5">
        <f>书!B25</f>
        <v>541</v>
      </c>
      <c r="C163" s="5" t="str">
        <f>书!C25</f>
        <v>2222</v>
      </c>
      <c r="D163" s="2" t="str">
        <f>书!D25</f>
        <v>[[3334,1]]</v>
      </c>
      <c r="E163" s="2" t="str">
        <f>书!M25</f>
        <v>怒气II</v>
      </c>
      <c r="F163" s="4">
        <f>书!N25</f>
        <v>1800</v>
      </c>
      <c r="G163" s="4">
        <v>0</v>
      </c>
      <c r="H163" s="2" t="str">
        <f>书!E25</f>
        <v>[[3134,3],[3634,3],[3833,3],[1015,1],[2122,2]]</v>
      </c>
      <c r="I163" s="4">
        <v>1</v>
      </c>
      <c r="J163" s="4">
        <v>1</v>
      </c>
      <c r="K163" s="2">
        <f>书!K25</f>
        <v>6300</v>
      </c>
      <c r="L163" s="2">
        <f>书!H25</f>
        <v>86400</v>
      </c>
      <c r="M163" s="2">
        <f>书!L25</f>
        <v>35</v>
      </c>
      <c r="N163" s="2">
        <f>书!J25</f>
        <v>5</v>
      </c>
      <c r="O163" s="2">
        <f>书!I25</f>
        <v>1</v>
      </c>
    </row>
    <row r="164" spans="1:15">
      <c r="A164" s="4">
        <f>书!A26</f>
        <v>5023</v>
      </c>
      <c r="B164" s="5">
        <f>书!B26</f>
        <v>541</v>
      </c>
      <c r="C164" s="5" t="str">
        <f>书!C26</f>
        <v>2322</v>
      </c>
      <c r="D164" s="2" t="str">
        <f>书!D26</f>
        <v>[[3334,1]]</v>
      </c>
      <c r="E164" s="2" t="str">
        <f>书!M26</f>
        <v>怒气III</v>
      </c>
      <c r="F164" s="4">
        <f>书!N26</f>
        <v>2640</v>
      </c>
      <c r="G164" s="4">
        <v>0</v>
      </c>
      <c r="H164" s="2" t="str">
        <f>书!E26</f>
        <v>[[3134,3],[3434,3],[4033,3],[1015,1],[2222,2]]</v>
      </c>
      <c r="I164" s="4">
        <v>1</v>
      </c>
      <c r="J164" s="4">
        <v>1</v>
      </c>
      <c r="K164" s="2">
        <f>书!K26</f>
        <v>7200</v>
      </c>
      <c r="L164" s="2">
        <f>书!H26</f>
        <v>86400</v>
      </c>
      <c r="M164" s="2">
        <f>书!L26</f>
        <v>30</v>
      </c>
      <c r="N164" s="2">
        <f>书!J26</f>
        <v>5</v>
      </c>
      <c r="O164" s="2">
        <f>书!I26</f>
        <v>1</v>
      </c>
    </row>
    <row r="165" spans="1:15">
      <c r="A165" s="4">
        <f>书!A27</f>
        <v>5024</v>
      </c>
      <c r="B165" s="5">
        <f>书!B27</f>
        <v>541</v>
      </c>
      <c r="C165" s="5" t="str">
        <f>书!C27</f>
        <v>2422</v>
      </c>
      <c r="D165" s="2" t="str">
        <f>书!D27</f>
        <v>[[3334,1]]</v>
      </c>
      <c r="E165" s="2" t="str">
        <f>书!M27</f>
        <v>怒气IV</v>
      </c>
      <c r="F165" s="4">
        <f>书!N27</f>
        <v>3888</v>
      </c>
      <c r="G165" s="4">
        <v>0</v>
      </c>
      <c r="H165" s="2" t="str">
        <f>书!E27</f>
        <v>[[3134,3],[3434,3],[4033,3],[1015,1],[2322,2]]</v>
      </c>
      <c r="I165" s="4">
        <v>1</v>
      </c>
      <c r="J165" s="4">
        <v>1</v>
      </c>
      <c r="K165" s="2">
        <f>书!K27</f>
        <v>8100</v>
      </c>
      <c r="L165" s="2">
        <f>书!H27</f>
        <v>86400</v>
      </c>
      <c r="M165" s="2">
        <f>书!L27</f>
        <v>25</v>
      </c>
      <c r="N165" s="2">
        <f>书!J27</f>
        <v>5</v>
      </c>
      <c r="O165" s="2">
        <f>书!I27</f>
        <v>1</v>
      </c>
    </row>
    <row r="166" spans="1:15">
      <c r="A166" s="4">
        <f>书!A28</f>
        <v>5025</v>
      </c>
      <c r="B166" s="5">
        <f>书!B28</f>
        <v>541</v>
      </c>
      <c r="C166" s="5" t="str">
        <f>书!C28</f>
        <v>2522</v>
      </c>
      <c r="D166" s="2" t="str">
        <f>书!D28</f>
        <v>[[3334,1]]</v>
      </c>
      <c r="E166" s="2" t="str">
        <f>书!M28</f>
        <v>怒气V</v>
      </c>
      <c r="F166" s="4">
        <f>书!N28</f>
        <v>5850</v>
      </c>
      <c r="G166" s="4">
        <v>0</v>
      </c>
      <c r="H166" s="2" t="str">
        <f>书!E28</f>
        <v>[[3134,3],[3434,3],[4033,3],[1015,1],[2422,2]]</v>
      </c>
      <c r="I166" s="4">
        <v>1</v>
      </c>
      <c r="J166" s="4">
        <v>1</v>
      </c>
      <c r="K166" s="2">
        <f>书!K28</f>
        <v>9000</v>
      </c>
      <c r="L166" s="2">
        <f>书!H28</f>
        <v>86400</v>
      </c>
      <c r="M166" s="2">
        <f>书!L28</f>
        <v>20</v>
      </c>
      <c r="N166" s="2">
        <f>书!J28</f>
        <v>5</v>
      </c>
      <c r="O166" s="2">
        <f>书!I28</f>
        <v>1</v>
      </c>
    </row>
    <row r="167" spans="1:15">
      <c r="A167" s="4">
        <f>书!A29</f>
        <v>5026</v>
      </c>
      <c r="B167" s="5">
        <f>书!B29</f>
        <v>541</v>
      </c>
      <c r="C167" s="5" t="str">
        <f>书!C29</f>
        <v>2622</v>
      </c>
      <c r="D167" s="2" t="str">
        <f>书!D29</f>
        <v>[[3334,1]]</v>
      </c>
      <c r="E167" s="2" t="str">
        <f>书!M29</f>
        <v>毒箭I</v>
      </c>
      <c r="F167" s="4">
        <f>书!N29</f>
        <v>3</v>
      </c>
      <c r="G167" s="4">
        <v>0</v>
      </c>
      <c r="H167" s="2" t="str">
        <f>书!E29</f>
        <v>[[3134,3],[1534,3],[2033,3]]</v>
      </c>
      <c r="I167" s="4">
        <v>1</v>
      </c>
      <c r="J167" s="4">
        <v>1</v>
      </c>
      <c r="K167" s="2">
        <f>书!K29</f>
        <v>30</v>
      </c>
      <c r="L167" s="2">
        <f>书!H29</f>
        <v>86400</v>
      </c>
      <c r="M167" s="2">
        <f>书!L29</f>
        <v>80</v>
      </c>
      <c r="N167" s="2">
        <f>书!J29</f>
        <v>5</v>
      </c>
      <c r="O167" s="2">
        <f>书!I29</f>
        <v>1</v>
      </c>
    </row>
    <row r="168" spans="1:15">
      <c r="A168" s="4">
        <f>书!A30</f>
        <v>5027</v>
      </c>
      <c r="B168" s="5">
        <f>书!B30</f>
        <v>541</v>
      </c>
      <c r="C168" s="5" t="str">
        <f>书!C30</f>
        <v>2722</v>
      </c>
      <c r="D168" s="2" t="str">
        <f>书!D30</f>
        <v>[[3334,1]]</v>
      </c>
      <c r="E168" s="2" t="str">
        <f>书!M30</f>
        <v>毒箭II</v>
      </c>
      <c r="F168" s="4">
        <f>书!N30</f>
        <v>8</v>
      </c>
      <c r="G168" s="4">
        <v>0</v>
      </c>
      <c r="H168" s="2" t="str">
        <f>书!E30</f>
        <v>[[3134,3],[3634,3],[3833,3],[1015,1],[2622,2]]</v>
      </c>
      <c r="I168" s="4">
        <v>1</v>
      </c>
      <c r="J168" s="4">
        <v>1</v>
      </c>
      <c r="K168" s="2">
        <f>书!K30</f>
        <v>300</v>
      </c>
      <c r="L168" s="2">
        <f>书!H30</f>
        <v>86400</v>
      </c>
      <c r="M168" s="2">
        <f>书!L30</f>
        <v>75</v>
      </c>
      <c r="N168" s="2">
        <f>书!J30</f>
        <v>5</v>
      </c>
      <c r="O168" s="2">
        <f>书!I30</f>
        <v>1</v>
      </c>
    </row>
    <row r="169" spans="1:15">
      <c r="A169" s="4">
        <f>书!A31</f>
        <v>5028</v>
      </c>
      <c r="B169" s="5">
        <f>书!B31</f>
        <v>541</v>
      </c>
      <c r="C169" s="5" t="str">
        <f>书!C31</f>
        <v>2822</v>
      </c>
      <c r="D169" s="2" t="str">
        <f>书!D31</f>
        <v>[[3334,1]]</v>
      </c>
      <c r="E169" s="2" t="str">
        <f>书!M31</f>
        <v>毒箭III</v>
      </c>
      <c r="F169" s="4">
        <f>书!N31</f>
        <v>26</v>
      </c>
      <c r="G169" s="4">
        <v>0</v>
      </c>
      <c r="H169" s="2" t="str">
        <f>书!E31</f>
        <v>[[3134,3],[3434,3],[4033,3],[1015,1],[2722,2]]</v>
      </c>
      <c r="I169" s="4">
        <v>1</v>
      </c>
      <c r="J169" s="4">
        <v>1</v>
      </c>
      <c r="K169" s="2">
        <f>书!K31</f>
        <v>600</v>
      </c>
      <c r="L169" s="2">
        <f>书!H31</f>
        <v>86400</v>
      </c>
      <c r="M169" s="2">
        <f>书!L31</f>
        <v>70</v>
      </c>
      <c r="N169" s="2">
        <f>书!J31</f>
        <v>5</v>
      </c>
      <c r="O169" s="2">
        <f>书!I31</f>
        <v>1</v>
      </c>
    </row>
    <row r="170" spans="1:15">
      <c r="A170" s="4">
        <f>书!A32</f>
        <v>5029</v>
      </c>
      <c r="B170" s="5">
        <f>书!B32</f>
        <v>541</v>
      </c>
      <c r="C170" s="5" t="str">
        <f>书!C32</f>
        <v>2922</v>
      </c>
      <c r="D170" s="2" t="str">
        <f>书!D32</f>
        <v>[[3334,1]]</v>
      </c>
      <c r="E170" s="2" t="str">
        <f>书!M32</f>
        <v>毒箭IV</v>
      </c>
      <c r="F170" s="4">
        <f>书!N32</f>
        <v>55</v>
      </c>
      <c r="G170" s="4">
        <v>0</v>
      </c>
      <c r="H170" s="2" t="str">
        <f>书!E32</f>
        <v>[[3134,3],[3434,3],[4033,3],[1015,1],[2822,2]]</v>
      </c>
      <c r="I170" s="4">
        <v>1</v>
      </c>
      <c r="J170" s="4">
        <v>1</v>
      </c>
      <c r="K170" s="2">
        <f>书!K32</f>
        <v>900</v>
      </c>
      <c r="L170" s="2">
        <f>书!H32</f>
        <v>86400</v>
      </c>
      <c r="M170" s="2">
        <f>书!L32</f>
        <v>65</v>
      </c>
      <c r="N170" s="2">
        <f>书!J32</f>
        <v>5</v>
      </c>
      <c r="O170" s="2">
        <f>书!I32</f>
        <v>1</v>
      </c>
    </row>
    <row r="171" spans="1:15">
      <c r="A171" s="4">
        <f>书!A33</f>
        <v>5030</v>
      </c>
      <c r="B171" s="5">
        <f>书!B33</f>
        <v>541</v>
      </c>
      <c r="C171" s="5" t="str">
        <f>书!C33</f>
        <v>3022</v>
      </c>
      <c r="D171" s="2" t="str">
        <f>书!D33</f>
        <v>[[3334,1]]</v>
      </c>
      <c r="E171" s="2" t="str">
        <f>书!M33</f>
        <v>毒箭V</v>
      </c>
      <c r="F171" s="4">
        <f>书!N33</f>
        <v>150</v>
      </c>
      <c r="G171" s="4">
        <v>0</v>
      </c>
      <c r="H171" s="2" t="str">
        <f>书!E33</f>
        <v>[[3134,3],[3434,3],[4033,3],[1015,1],[2922,2]]</v>
      </c>
      <c r="I171" s="4">
        <v>1</v>
      </c>
      <c r="J171" s="4">
        <v>1</v>
      </c>
      <c r="K171" s="2">
        <f>书!K33</f>
        <v>1800</v>
      </c>
      <c r="L171" s="2">
        <f>书!H33</f>
        <v>86400</v>
      </c>
      <c r="M171" s="2">
        <f>书!L33</f>
        <v>60</v>
      </c>
      <c r="N171" s="2">
        <f>书!J33</f>
        <v>5</v>
      </c>
      <c r="O171" s="2">
        <f>书!I33</f>
        <v>1</v>
      </c>
    </row>
    <row r="172" spans="1:15">
      <c r="A172" s="4">
        <f>书!A34</f>
        <v>5031</v>
      </c>
      <c r="B172" s="5">
        <f>书!B34</f>
        <v>541</v>
      </c>
      <c r="C172" s="5" t="str">
        <f>书!C34</f>
        <v>3122</v>
      </c>
      <c r="D172" s="2" t="str">
        <f>书!D34</f>
        <v>[[3334,1]]</v>
      </c>
      <c r="E172" s="2" t="str">
        <f>书!M34</f>
        <v>散射I</v>
      </c>
      <c r="F172" s="4">
        <f>书!N34</f>
        <v>7</v>
      </c>
      <c r="G172" s="4">
        <v>0</v>
      </c>
      <c r="H172" s="2" t="str">
        <f>书!E34</f>
        <v>[[3134,3],[1534,3],[2033,3]]</v>
      </c>
      <c r="I172" s="4">
        <v>1</v>
      </c>
      <c r="J172" s="4">
        <v>1</v>
      </c>
      <c r="K172" s="2">
        <f>书!K34</f>
        <v>300</v>
      </c>
      <c r="L172" s="2">
        <f>书!H34</f>
        <v>86400</v>
      </c>
      <c r="M172" s="2">
        <f>书!L34</f>
        <v>75</v>
      </c>
      <c r="N172" s="2">
        <f>书!J34</f>
        <v>5</v>
      </c>
      <c r="O172" s="2">
        <f>书!I34</f>
        <v>1</v>
      </c>
    </row>
    <row r="173" spans="1:15">
      <c r="A173" s="4">
        <f>书!A35</f>
        <v>5032</v>
      </c>
      <c r="B173" s="5">
        <f>书!B35</f>
        <v>541</v>
      </c>
      <c r="C173" s="5" t="str">
        <f>书!C35</f>
        <v>3222</v>
      </c>
      <c r="D173" s="2" t="str">
        <f>书!D35</f>
        <v>[[3334,1]]</v>
      </c>
      <c r="E173" s="2" t="str">
        <f>书!M35</f>
        <v>散射II</v>
      </c>
      <c r="F173" s="4">
        <f>书!N35</f>
        <v>26</v>
      </c>
      <c r="G173" s="4">
        <v>0</v>
      </c>
      <c r="H173" s="2" t="str">
        <f>书!E35</f>
        <v>[[3134,3],[3634,3],[3833,3],[1015,1],[3122,2]]</v>
      </c>
      <c r="I173" s="4">
        <v>1</v>
      </c>
      <c r="J173" s="4">
        <v>1</v>
      </c>
      <c r="K173" s="2">
        <f>书!K35</f>
        <v>600</v>
      </c>
      <c r="L173" s="2">
        <f>书!H35</f>
        <v>86400</v>
      </c>
      <c r="M173" s="2">
        <f>书!L35</f>
        <v>70</v>
      </c>
      <c r="N173" s="2">
        <f>书!J35</f>
        <v>5</v>
      </c>
      <c r="O173" s="2">
        <f>书!I35</f>
        <v>1</v>
      </c>
    </row>
    <row r="174" spans="1:15">
      <c r="A174" s="4">
        <f>书!A36</f>
        <v>5033</v>
      </c>
      <c r="B174" s="5">
        <f>书!B36</f>
        <v>541</v>
      </c>
      <c r="C174" s="5" t="str">
        <f>书!C36</f>
        <v>3322</v>
      </c>
      <c r="D174" s="2" t="str">
        <f>书!D36</f>
        <v>[[3334,1]]</v>
      </c>
      <c r="E174" s="2" t="str">
        <f>书!M36</f>
        <v>散射III</v>
      </c>
      <c r="F174" s="4">
        <f>书!N36</f>
        <v>55</v>
      </c>
      <c r="G174" s="4">
        <v>0</v>
      </c>
      <c r="H174" s="2" t="str">
        <f>书!E36</f>
        <v>[[3134,3],[3434,3],[4033,3],[1015,1],[3222,2]]</v>
      </c>
      <c r="I174" s="4">
        <v>1</v>
      </c>
      <c r="J174" s="4">
        <v>1</v>
      </c>
      <c r="K174" s="2">
        <f>书!K36</f>
        <v>900</v>
      </c>
      <c r="L174" s="2">
        <f>书!H36</f>
        <v>86400</v>
      </c>
      <c r="M174" s="2">
        <f>书!L36</f>
        <v>65</v>
      </c>
      <c r="N174" s="2">
        <f>书!J36</f>
        <v>5</v>
      </c>
      <c r="O174" s="2">
        <f>书!I36</f>
        <v>1</v>
      </c>
    </row>
    <row r="175" spans="1:15">
      <c r="A175" s="4">
        <f>书!A37</f>
        <v>5034</v>
      </c>
      <c r="B175" s="5">
        <f>书!B37</f>
        <v>541</v>
      </c>
      <c r="C175" s="5" t="str">
        <f>书!C37</f>
        <v>3422</v>
      </c>
      <c r="D175" s="2" t="str">
        <f>书!D37</f>
        <v>[[3334,1]]</v>
      </c>
      <c r="E175" s="2" t="str">
        <f>书!M37</f>
        <v>散射IV</v>
      </c>
      <c r="F175" s="4">
        <f>书!N37</f>
        <v>150</v>
      </c>
      <c r="G175" s="4">
        <v>0</v>
      </c>
      <c r="H175" s="2" t="str">
        <f>书!E37</f>
        <v>[[3134,3],[3434,3],[4033,3],[1015,1],[3322,2]]</v>
      </c>
      <c r="I175" s="4">
        <v>1</v>
      </c>
      <c r="J175" s="4">
        <v>1</v>
      </c>
      <c r="K175" s="2">
        <f>书!K37</f>
        <v>1800</v>
      </c>
      <c r="L175" s="2">
        <f>书!H37</f>
        <v>86400</v>
      </c>
      <c r="M175" s="2">
        <f>书!L37</f>
        <v>60</v>
      </c>
      <c r="N175" s="2">
        <f>书!J37</f>
        <v>5</v>
      </c>
      <c r="O175" s="2">
        <f>书!I37</f>
        <v>1</v>
      </c>
    </row>
    <row r="176" spans="1:15">
      <c r="A176" s="4">
        <f>书!A38</f>
        <v>5035</v>
      </c>
      <c r="B176" s="5">
        <f>书!B38</f>
        <v>541</v>
      </c>
      <c r="C176" s="5" t="str">
        <f>书!C38</f>
        <v>3522</v>
      </c>
      <c r="D176" s="2" t="str">
        <f>书!D38</f>
        <v>[[3334,1]]</v>
      </c>
      <c r="E176" s="2" t="str">
        <f>书!M38</f>
        <v>散射V</v>
      </c>
      <c r="F176" s="4">
        <f>书!N38</f>
        <v>295</v>
      </c>
      <c r="G176" s="4">
        <v>0</v>
      </c>
      <c r="H176" s="2" t="str">
        <f>书!E38</f>
        <v>[[3134,3],[3434,3],[4033,3],[1015,1],[3422,2]]</v>
      </c>
      <c r="I176" s="4">
        <v>1</v>
      </c>
      <c r="J176" s="4">
        <v>1</v>
      </c>
      <c r="K176" s="2">
        <f>书!K38</f>
        <v>2700</v>
      </c>
      <c r="L176" s="2">
        <f>书!H38</f>
        <v>86400</v>
      </c>
      <c r="M176" s="2">
        <f>书!L38</f>
        <v>55</v>
      </c>
      <c r="N176" s="2">
        <f>书!J38</f>
        <v>5</v>
      </c>
      <c r="O176" s="2">
        <f>书!I38</f>
        <v>1</v>
      </c>
    </row>
    <row r="177" spans="1:15">
      <c r="A177" s="4">
        <f>书!A39</f>
        <v>5036</v>
      </c>
      <c r="B177" s="5">
        <f>书!B39</f>
        <v>541</v>
      </c>
      <c r="C177" s="5" t="str">
        <f>书!C39</f>
        <v>3622</v>
      </c>
      <c r="D177" s="2" t="str">
        <f>书!D39</f>
        <v>[[3334,1]]</v>
      </c>
      <c r="E177" s="2" t="str">
        <f>书!M39</f>
        <v>迅驰I</v>
      </c>
      <c r="F177" s="4">
        <f>书!N39</f>
        <v>50</v>
      </c>
      <c r="G177" s="4">
        <v>0</v>
      </c>
      <c r="H177" s="2" t="str">
        <f>书!E39</f>
        <v>[[3134,3],[1534,3],[2033,3]]</v>
      </c>
      <c r="I177" s="4">
        <v>1</v>
      </c>
      <c r="J177" s="4">
        <v>1</v>
      </c>
      <c r="K177" s="2">
        <f>书!K39</f>
        <v>900</v>
      </c>
      <c r="L177" s="2">
        <f>书!H39</f>
        <v>86400</v>
      </c>
      <c r="M177" s="2">
        <f>书!L39</f>
        <v>65</v>
      </c>
      <c r="N177" s="2">
        <f>书!J39</f>
        <v>5</v>
      </c>
      <c r="O177" s="2">
        <f>书!I39</f>
        <v>1</v>
      </c>
    </row>
    <row r="178" spans="1:15">
      <c r="A178" s="4">
        <f>书!A40</f>
        <v>5037</v>
      </c>
      <c r="B178" s="5">
        <f>书!B40</f>
        <v>541</v>
      </c>
      <c r="C178" s="5" t="str">
        <f>书!C40</f>
        <v>3722</v>
      </c>
      <c r="D178" s="2" t="str">
        <f>书!D40</f>
        <v>[[3334,1]]</v>
      </c>
      <c r="E178" s="2" t="str">
        <f>书!M40</f>
        <v>迅驰II</v>
      </c>
      <c r="F178" s="4">
        <f>书!N40</f>
        <v>150</v>
      </c>
      <c r="G178" s="4">
        <v>0</v>
      </c>
      <c r="H178" s="2" t="str">
        <f>书!E40</f>
        <v>[[3134,3],[3634,3],[3833,3],[1015,1],[3622,2]]</v>
      </c>
      <c r="I178" s="4">
        <v>1</v>
      </c>
      <c r="J178" s="4">
        <v>1</v>
      </c>
      <c r="K178" s="2">
        <f>书!K40</f>
        <v>1800</v>
      </c>
      <c r="L178" s="2">
        <f>书!H40</f>
        <v>86400</v>
      </c>
      <c r="M178" s="2">
        <f>书!L40</f>
        <v>60</v>
      </c>
      <c r="N178" s="2">
        <f>书!J40</f>
        <v>5</v>
      </c>
      <c r="O178" s="2">
        <f>书!I40</f>
        <v>1</v>
      </c>
    </row>
    <row r="179" spans="1:15">
      <c r="A179" s="4">
        <f>书!A41</f>
        <v>5038</v>
      </c>
      <c r="B179" s="5">
        <f>书!B41</f>
        <v>541</v>
      </c>
      <c r="C179" s="5" t="str">
        <f>书!C41</f>
        <v>3822</v>
      </c>
      <c r="D179" s="2" t="str">
        <f>书!D41</f>
        <v>[[3334,1]]</v>
      </c>
      <c r="E179" s="2" t="str">
        <f>书!M41</f>
        <v>迅驰III</v>
      </c>
      <c r="F179" s="4">
        <f>书!N41</f>
        <v>295</v>
      </c>
      <c r="G179" s="4">
        <v>0</v>
      </c>
      <c r="H179" s="2" t="str">
        <f>书!E41</f>
        <v>[[3134,3],[3434,3],[4033,3],[1015,1],[3722,2]]</v>
      </c>
      <c r="I179" s="4">
        <v>1</v>
      </c>
      <c r="J179" s="4">
        <v>1</v>
      </c>
      <c r="K179" s="2">
        <f>书!K41</f>
        <v>2700</v>
      </c>
      <c r="L179" s="2">
        <f>书!H41</f>
        <v>86400</v>
      </c>
      <c r="M179" s="2">
        <f>书!L41</f>
        <v>55</v>
      </c>
      <c r="N179" s="2">
        <f>书!J41</f>
        <v>5</v>
      </c>
      <c r="O179" s="2">
        <f>书!I41</f>
        <v>1</v>
      </c>
    </row>
    <row r="180" spans="1:15">
      <c r="A180" s="4">
        <f>书!A42</f>
        <v>5039</v>
      </c>
      <c r="B180" s="5">
        <f>书!B42</f>
        <v>541</v>
      </c>
      <c r="C180" s="5" t="str">
        <f>书!C42</f>
        <v>3922</v>
      </c>
      <c r="D180" s="2" t="str">
        <f>书!D42</f>
        <v>[[3334,1]]</v>
      </c>
      <c r="E180" s="2" t="str">
        <f>书!M42</f>
        <v>迅驰IV</v>
      </c>
      <c r="F180" s="4">
        <f>书!N42</f>
        <v>504</v>
      </c>
      <c r="G180" s="4">
        <v>0</v>
      </c>
      <c r="H180" s="2" t="str">
        <f>书!E42</f>
        <v>[[3134,3],[3434,3],[4033,3],[1015,1],[3822,2]]</v>
      </c>
      <c r="I180" s="4">
        <v>1</v>
      </c>
      <c r="J180" s="4">
        <v>1</v>
      </c>
      <c r="K180" s="2">
        <f>书!K42</f>
        <v>3600</v>
      </c>
      <c r="L180" s="2">
        <f>书!H42</f>
        <v>86400</v>
      </c>
      <c r="M180" s="2">
        <f>书!L42</f>
        <v>50</v>
      </c>
      <c r="N180" s="2">
        <f>书!J42</f>
        <v>5</v>
      </c>
      <c r="O180" s="2">
        <f>书!I42</f>
        <v>1</v>
      </c>
    </row>
    <row r="181" spans="1:15">
      <c r="A181" s="4">
        <f>书!A43</f>
        <v>5040</v>
      </c>
      <c r="B181" s="5">
        <f>书!B43</f>
        <v>541</v>
      </c>
      <c r="C181" s="5" t="str">
        <f>书!C43</f>
        <v>4022</v>
      </c>
      <c r="D181" s="2" t="str">
        <f>书!D43</f>
        <v>[[3334,1]]</v>
      </c>
      <c r="E181" s="2" t="str">
        <f>书!M43</f>
        <v>迅驰V</v>
      </c>
      <c r="F181" s="4">
        <f>书!N43</f>
        <v>800</v>
      </c>
      <c r="G181" s="4">
        <v>0</v>
      </c>
      <c r="H181" s="2" t="str">
        <f>书!E43</f>
        <v>[[3134,3],[3434,3],[4033,3],[1015,1],[3922,2]]</v>
      </c>
      <c r="I181" s="4">
        <v>1</v>
      </c>
      <c r="J181" s="4">
        <v>1</v>
      </c>
      <c r="K181" s="2">
        <f>书!K43</f>
        <v>4500</v>
      </c>
      <c r="L181" s="2">
        <f>书!H43</f>
        <v>86400</v>
      </c>
      <c r="M181" s="2">
        <f>书!L43</f>
        <v>45</v>
      </c>
      <c r="N181" s="2">
        <f>书!J43</f>
        <v>5</v>
      </c>
      <c r="O181" s="2">
        <f>书!I43</f>
        <v>1</v>
      </c>
    </row>
    <row r="182" spans="1:15">
      <c r="A182" s="4">
        <f>书!A44</f>
        <v>5041</v>
      </c>
      <c r="B182" s="5">
        <f>书!B44</f>
        <v>541</v>
      </c>
      <c r="C182" s="5" t="str">
        <f>书!C44</f>
        <v>4122</v>
      </c>
      <c r="D182" s="2" t="str">
        <f>书!D44</f>
        <v>[[3334,1]]</v>
      </c>
      <c r="E182" s="2" t="str">
        <f>书!M44</f>
        <v>贯通射I</v>
      </c>
      <c r="F182" s="4">
        <f>书!N44</f>
        <v>135</v>
      </c>
      <c r="G182" s="4">
        <v>0</v>
      </c>
      <c r="H182" s="2" t="str">
        <f>书!E44</f>
        <v>[[3134,3],[1534,3],[2033,3]]</v>
      </c>
      <c r="I182" s="4">
        <v>1</v>
      </c>
      <c r="J182" s="4">
        <v>1</v>
      </c>
      <c r="K182" s="2">
        <f>书!K44</f>
        <v>1800</v>
      </c>
      <c r="L182" s="2">
        <f>书!H44</f>
        <v>86400</v>
      </c>
      <c r="M182" s="2">
        <f>书!L44</f>
        <v>60</v>
      </c>
      <c r="N182" s="2">
        <f>书!J44</f>
        <v>5</v>
      </c>
      <c r="O182" s="2">
        <f>书!I44</f>
        <v>1</v>
      </c>
    </row>
    <row r="183" spans="1:15">
      <c r="A183" s="4">
        <f>书!A45</f>
        <v>5042</v>
      </c>
      <c r="B183" s="5">
        <f>书!B45</f>
        <v>541</v>
      </c>
      <c r="C183" s="5" t="str">
        <f>书!C45</f>
        <v>4222</v>
      </c>
      <c r="D183" s="2" t="str">
        <f>书!D45</f>
        <v>[[3334,1]]</v>
      </c>
      <c r="E183" s="2" t="str">
        <f>书!M45</f>
        <v>贯通射II</v>
      </c>
      <c r="F183" s="4">
        <f>书!N45</f>
        <v>295</v>
      </c>
      <c r="G183" s="4">
        <v>0</v>
      </c>
      <c r="H183" s="2" t="str">
        <f>书!E45</f>
        <v>[[3134,3],[3634,3],[3833,3],[1015,1],[4122,2]]</v>
      </c>
      <c r="I183" s="4">
        <v>1</v>
      </c>
      <c r="J183" s="4">
        <v>1</v>
      </c>
      <c r="K183" s="2">
        <f>书!K45</f>
        <v>2700</v>
      </c>
      <c r="L183" s="2">
        <f>书!H45</f>
        <v>86400</v>
      </c>
      <c r="M183" s="2">
        <f>书!L45</f>
        <v>55</v>
      </c>
      <c r="N183" s="2">
        <f>书!J45</f>
        <v>5</v>
      </c>
      <c r="O183" s="2">
        <f>书!I45</f>
        <v>1</v>
      </c>
    </row>
    <row r="184" spans="1:15">
      <c r="A184" s="4">
        <f>书!A46</f>
        <v>5043</v>
      </c>
      <c r="B184" s="5">
        <f>书!B46</f>
        <v>541</v>
      </c>
      <c r="C184" s="5" t="str">
        <f>书!C46</f>
        <v>4322</v>
      </c>
      <c r="D184" s="2" t="str">
        <f>书!D46</f>
        <v>[[3334,1]]</v>
      </c>
      <c r="E184" s="2" t="str">
        <f>书!M46</f>
        <v>贯通射III</v>
      </c>
      <c r="F184" s="4">
        <f>书!N46</f>
        <v>504</v>
      </c>
      <c r="G184" s="4">
        <v>0</v>
      </c>
      <c r="H184" s="2" t="str">
        <f>书!E46</f>
        <v>[[3134,3],[3434,3],[4033,3],[1015,1],[4222,2]]</v>
      </c>
      <c r="I184" s="4">
        <v>1</v>
      </c>
      <c r="J184" s="4">
        <v>1</v>
      </c>
      <c r="K184" s="2">
        <f>书!K46</f>
        <v>3600</v>
      </c>
      <c r="L184" s="2">
        <f>书!H46</f>
        <v>86400</v>
      </c>
      <c r="M184" s="2">
        <f>书!L46</f>
        <v>50</v>
      </c>
      <c r="N184" s="2">
        <f>书!J46</f>
        <v>5</v>
      </c>
      <c r="O184" s="2">
        <f>书!I46</f>
        <v>1</v>
      </c>
    </row>
    <row r="185" spans="1:15">
      <c r="A185" s="4">
        <f>书!A47</f>
        <v>5044</v>
      </c>
      <c r="B185" s="5">
        <f>书!B47</f>
        <v>541</v>
      </c>
      <c r="C185" s="5" t="str">
        <f>书!C47</f>
        <v>4422</v>
      </c>
      <c r="D185" s="2" t="str">
        <f>书!D47</f>
        <v>[[3334,1]]</v>
      </c>
      <c r="E185" s="2" t="str">
        <f>书!M47</f>
        <v>贯通射IV</v>
      </c>
      <c r="F185" s="4">
        <f>书!N47</f>
        <v>800</v>
      </c>
      <c r="G185" s="4">
        <v>0</v>
      </c>
      <c r="H185" s="2" t="str">
        <f>书!E47</f>
        <v>[[3134,3],[3434,3],[4033,3],[1015,1],[4322,2]]</v>
      </c>
      <c r="I185" s="4">
        <v>1</v>
      </c>
      <c r="J185" s="4">
        <v>1</v>
      </c>
      <c r="K185" s="2">
        <f>书!K47</f>
        <v>4500</v>
      </c>
      <c r="L185" s="2">
        <f>书!H47</f>
        <v>86400</v>
      </c>
      <c r="M185" s="2">
        <f>书!L47</f>
        <v>45</v>
      </c>
      <c r="N185" s="2">
        <f>书!J47</f>
        <v>5</v>
      </c>
      <c r="O185" s="2">
        <f>书!I47</f>
        <v>1</v>
      </c>
    </row>
    <row r="186" spans="1:15">
      <c r="A186" s="4">
        <f>书!A48</f>
        <v>5045</v>
      </c>
      <c r="B186" s="5">
        <f>书!B48</f>
        <v>541</v>
      </c>
      <c r="C186" s="5" t="str">
        <f>书!C48</f>
        <v>4522</v>
      </c>
      <c r="D186" s="2" t="str">
        <f>书!D48</f>
        <v>[[3334,1]]</v>
      </c>
      <c r="E186" s="2" t="str">
        <f>书!M48</f>
        <v>贯通射V</v>
      </c>
      <c r="F186" s="4">
        <f>书!N48</f>
        <v>1215</v>
      </c>
      <c r="G186" s="4">
        <v>0</v>
      </c>
      <c r="H186" s="2" t="str">
        <f>书!E48</f>
        <v>[[3134,3],[3434,3],[4033,3],[1015,1],[4422,2]]</v>
      </c>
      <c r="I186" s="4">
        <v>1</v>
      </c>
      <c r="J186" s="4">
        <v>1</v>
      </c>
      <c r="K186" s="2">
        <f>书!K48</f>
        <v>5400</v>
      </c>
      <c r="L186" s="2">
        <f>书!H48</f>
        <v>86400</v>
      </c>
      <c r="M186" s="2">
        <f>书!L48</f>
        <v>40</v>
      </c>
      <c r="N186" s="2">
        <f>书!J48</f>
        <v>5</v>
      </c>
      <c r="O186" s="2">
        <f>书!I48</f>
        <v>1</v>
      </c>
    </row>
    <row r="187" spans="1:15">
      <c r="A187" s="4">
        <f>书!A49</f>
        <v>5046</v>
      </c>
      <c r="B187" s="5">
        <f>书!B49</f>
        <v>541</v>
      </c>
      <c r="C187" s="5" t="str">
        <f>书!C49</f>
        <v>4622</v>
      </c>
      <c r="D187" s="2" t="str">
        <f>书!D49</f>
        <v>[[3334,1]]</v>
      </c>
      <c r="E187" s="2" t="str">
        <f>书!M49</f>
        <v>乱射I</v>
      </c>
      <c r="F187" s="4">
        <f>书!N49</f>
        <v>265</v>
      </c>
      <c r="G187" s="4">
        <v>0</v>
      </c>
      <c r="H187" s="2" t="str">
        <f>书!E49</f>
        <v>[[3134,3],[1534,3],[2033,3]]</v>
      </c>
      <c r="I187" s="4">
        <v>1</v>
      </c>
      <c r="J187" s="4">
        <v>1</v>
      </c>
      <c r="K187" s="2">
        <f>书!K49</f>
        <v>2700</v>
      </c>
      <c r="L187" s="2">
        <f>书!H49</f>
        <v>86400</v>
      </c>
      <c r="M187" s="2">
        <f>书!L49</f>
        <v>55</v>
      </c>
      <c r="N187" s="2">
        <f>书!J49</f>
        <v>5</v>
      </c>
      <c r="O187" s="2">
        <f>书!I49</f>
        <v>1</v>
      </c>
    </row>
    <row r="188" spans="1:15">
      <c r="A188" s="4">
        <f>书!A50</f>
        <v>5047</v>
      </c>
      <c r="B188" s="5">
        <f>书!B50</f>
        <v>541</v>
      </c>
      <c r="C188" s="5" t="str">
        <f>书!C50</f>
        <v>4722</v>
      </c>
      <c r="D188" s="2" t="str">
        <f>书!D50</f>
        <v>[[3334,1]]</v>
      </c>
      <c r="E188" s="2" t="str">
        <f>书!M50</f>
        <v>乱射II</v>
      </c>
      <c r="F188" s="4">
        <f>书!N50</f>
        <v>504</v>
      </c>
      <c r="G188" s="4">
        <v>0</v>
      </c>
      <c r="H188" s="2" t="str">
        <f>书!E50</f>
        <v>[[3134,3],[3634,3],[3833,3],[1015,1],[4622,2]]</v>
      </c>
      <c r="I188" s="4">
        <v>1</v>
      </c>
      <c r="J188" s="4">
        <v>1</v>
      </c>
      <c r="K188" s="2">
        <f>书!K50</f>
        <v>3600</v>
      </c>
      <c r="L188" s="2">
        <f>书!H50</f>
        <v>86400</v>
      </c>
      <c r="M188" s="2">
        <f>书!L50</f>
        <v>50</v>
      </c>
      <c r="N188" s="2">
        <f>书!J50</f>
        <v>5</v>
      </c>
      <c r="O188" s="2">
        <f>书!I50</f>
        <v>1</v>
      </c>
    </row>
    <row r="189" spans="1:15">
      <c r="A189" s="4">
        <f>书!A51</f>
        <v>5048</v>
      </c>
      <c r="B189" s="5">
        <f>书!B51</f>
        <v>541</v>
      </c>
      <c r="C189" s="5" t="str">
        <f>书!C51</f>
        <v>4822</v>
      </c>
      <c r="D189" s="2" t="str">
        <f>书!D51</f>
        <v>[[3334,1]]</v>
      </c>
      <c r="E189" s="2" t="str">
        <f>书!M51</f>
        <v>乱射III</v>
      </c>
      <c r="F189" s="4">
        <f>书!N51</f>
        <v>800</v>
      </c>
      <c r="G189" s="4">
        <v>0</v>
      </c>
      <c r="H189" s="2" t="str">
        <f>书!E51</f>
        <v>[[3134,3],[3434,3],[4033,3],[1015,1],[4722,2]]</v>
      </c>
      <c r="I189" s="4">
        <v>1</v>
      </c>
      <c r="J189" s="4">
        <v>1</v>
      </c>
      <c r="K189" s="2">
        <f>书!K51</f>
        <v>4500</v>
      </c>
      <c r="L189" s="2">
        <f>书!H51</f>
        <v>86400</v>
      </c>
      <c r="M189" s="2">
        <f>书!L51</f>
        <v>45</v>
      </c>
      <c r="N189" s="2">
        <f>书!J51</f>
        <v>5</v>
      </c>
      <c r="O189" s="2">
        <f>书!I51</f>
        <v>1</v>
      </c>
    </row>
    <row r="190" spans="1:15">
      <c r="A190" s="4">
        <f>书!A52</f>
        <v>5049</v>
      </c>
      <c r="B190" s="5">
        <f>书!B52</f>
        <v>541</v>
      </c>
      <c r="C190" s="5" t="str">
        <f>书!C52</f>
        <v>4922</v>
      </c>
      <c r="D190" s="2" t="str">
        <f>书!D52</f>
        <v>[[3334,1]]</v>
      </c>
      <c r="E190" s="2" t="str">
        <f>书!M52</f>
        <v>乱射IV</v>
      </c>
      <c r="F190" s="4">
        <f>书!N52</f>
        <v>1215</v>
      </c>
      <c r="G190" s="4">
        <v>0</v>
      </c>
      <c r="H190" s="2" t="str">
        <f>书!E52</f>
        <v>[[3134,3],[3434,3],[4033,3],[1015,1],[4822,2]]</v>
      </c>
      <c r="I190" s="4">
        <v>1</v>
      </c>
      <c r="J190" s="4">
        <v>1</v>
      </c>
      <c r="K190" s="2">
        <f>书!K52</f>
        <v>5400</v>
      </c>
      <c r="L190" s="2">
        <f>书!H52</f>
        <v>86400</v>
      </c>
      <c r="M190" s="2">
        <f>书!L52</f>
        <v>40</v>
      </c>
      <c r="N190" s="2">
        <f>书!J52</f>
        <v>5</v>
      </c>
      <c r="O190" s="2">
        <f>书!I52</f>
        <v>1</v>
      </c>
    </row>
    <row r="191" spans="1:15">
      <c r="A191" s="4">
        <f>书!A53</f>
        <v>5050</v>
      </c>
      <c r="B191" s="5">
        <f>书!B53</f>
        <v>541</v>
      </c>
      <c r="C191" s="5" t="str">
        <f>书!C53</f>
        <v>5022</v>
      </c>
      <c r="D191" s="2" t="str">
        <f>书!D53</f>
        <v>[[3334,1]]</v>
      </c>
      <c r="E191" s="2" t="str">
        <f>书!M53</f>
        <v>乱射V</v>
      </c>
      <c r="F191" s="4">
        <f>书!N53</f>
        <v>1800</v>
      </c>
      <c r="G191" s="4">
        <v>0</v>
      </c>
      <c r="H191" s="2" t="str">
        <f>书!E53</f>
        <v>[[3134,3],[3434,3],[4033,3],[1015,1],[4922,2]]</v>
      </c>
      <c r="I191" s="4">
        <v>1</v>
      </c>
      <c r="J191" s="4">
        <v>1</v>
      </c>
      <c r="K191" s="2">
        <f>书!K53</f>
        <v>6300</v>
      </c>
      <c r="L191" s="2">
        <f>书!H53</f>
        <v>86400</v>
      </c>
      <c r="M191" s="2">
        <f>书!L53</f>
        <v>35</v>
      </c>
      <c r="N191" s="2">
        <f>书!J53</f>
        <v>5</v>
      </c>
      <c r="O191" s="2">
        <f>书!I53</f>
        <v>1</v>
      </c>
    </row>
    <row r="192" spans="1:15">
      <c r="A192" s="4">
        <f>书!A54</f>
        <v>5051</v>
      </c>
      <c r="B192" s="5">
        <f>书!B54</f>
        <v>541</v>
      </c>
      <c r="C192" s="5" t="str">
        <f>书!C54</f>
        <v>5122</v>
      </c>
      <c r="D192" s="2" t="str">
        <f>书!D54</f>
        <v>[[3334,1]]</v>
      </c>
      <c r="E192" s="2" t="str">
        <f>书!M54</f>
        <v>火球术I</v>
      </c>
      <c r="F192" s="4">
        <f>书!N54</f>
        <v>3</v>
      </c>
      <c r="G192" s="4">
        <v>0</v>
      </c>
      <c r="H192" s="2" t="str">
        <f>书!E54</f>
        <v>[[3134,3],[1534,3],[2033,3]]</v>
      </c>
      <c r="I192" s="4">
        <v>1</v>
      </c>
      <c r="J192" s="4">
        <v>1</v>
      </c>
      <c r="K192" s="2">
        <f>书!K54</f>
        <v>30</v>
      </c>
      <c r="L192" s="2">
        <f>书!H54</f>
        <v>86400</v>
      </c>
      <c r="M192" s="2">
        <f>书!L54</f>
        <v>80</v>
      </c>
      <c r="N192" s="2">
        <f>书!J54</f>
        <v>5</v>
      </c>
      <c r="O192" s="2">
        <f>书!I54</f>
        <v>1</v>
      </c>
    </row>
    <row r="193" spans="1:15">
      <c r="A193" s="4">
        <f>书!A55</f>
        <v>5052</v>
      </c>
      <c r="B193" s="5">
        <f>书!B55</f>
        <v>541</v>
      </c>
      <c r="C193" s="5" t="str">
        <f>书!C55</f>
        <v>5222</v>
      </c>
      <c r="D193" s="2" t="str">
        <f>书!D55</f>
        <v>[[3334,1]]</v>
      </c>
      <c r="E193" s="2" t="str">
        <f>书!M55</f>
        <v>火球术II</v>
      </c>
      <c r="F193" s="4">
        <f>书!N55</f>
        <v>8</v>
      </c>
      <c r="G193" s="4">
        <v>0</v>
      </c>
      <c r="H193" s="2" t="str">
        <f>书!E55</f>
        <v>[[3134,3],[3634,3],[3833,3],[1015,1],[5122,2]]</v>
      </c>
      <c r="I193" s="4">
        <v>1</v>
      </c>
      <c r="J193" s="4">
        <v>1</v>
      </c>
      <c r="K193" s="2">
        <f>书!K55</f>
        <v>300</v>
      </c>
      <c r="L193" s="2">
        <f>书!H55</f>
        <v>86400</v>
      </c>
      <c r="M193" s="2">
        <f>书!L55</f>
        <v>75</v>
      </c>
      <c r="N193" s="2">
        <f>书!J55</f>
        <v>5</v>
      </c>
      <c r="O193" s="2">
        <f>书!I55</f>
        <v>1</v>
      </c>
    </row>
    <row r="194" spans="1:15">
      <c r="A194" s="4">
        <f>书!A56</f>
        <v>5053</v>
      </c>
      <c r="B194" s="5">
        <f>书!B56</f>
        <v>541</v>
      </c>
      <c r="C194" s="5" t="str">
        <f>书!C56</f>
        <v>5322</v>
      </c>
      <c r="D194" s="2" t="str">
        <f>书!D56</f>
        <v>[[3334,1]]</v>
      </c>
      <c r="E194" s="2" t="str">
        <f>书!M56</f>
        <v>火球术III</v>
      </c>
      <c r="F194" s="4">
        <f>书!N56</f>
        <v>26</v>
      </c>
      <c r="G194" s="4">
        <v>0</v>
      </c>
      <c r="H194" s="2" t="str">
        <f>书!E56</f>
        <v>[[3134,3],[3434,3],[4033,3],[1015,1],[5222,2]]</v>
      </c>
      <c r="I194" s="4">
        <v>1</v>
      </c>
      <c r="J194" s="4">
        <v>1</v>
      </c>
      <c r="K194" s="2">
        <f>书!K56</f>
        <v>600</v>
      </c>
      <c r="L194" s="2">
        <f>书!H56</f>
        <v>86400</v>
      </c>
      <c r="M194" s="2">
        <f>书!L56</f>
        <v>70</v>
      </c>
      <c r="N194" s="2">
        <f>书!J56</f>
        <v>5</v>
      </c>
      <c r="O194" s="2">
        <f>书!I56</f>
        <v>1</v>
      </c>
    </row>
    <row r="195" spans="1:15">
      <c r="A195" s="4">
        <f>书!A57</f>
        <v>5054</v>
      </c>
      <c r="B195" s="5">
        <f>书!B57</f>
        <v>541</v>
      </c>
      <c r="C195" s="5" t="str">
        <f>书!C57</f>
        <v>5422</v>
      </c>
      <c r="D195" s="2" t="str">
        <f>书!D57</f>
        <v>[[3334,1]]</v>
      </c>
      <c r="E195" s="2" t="str">
        <f>书!M57</f>
        <v>火球术IV</v>
      </c>
      <c r="F195" s="4">
        <f>书!N57</f>
        <v>55</v>
      </c>
      <c r="G195" s="4">
        <v>0</v>
      </c>
      <c r="H195" s="2" t="str">
        <f>书!E57</f>
        <v>[[3134,3],[3434,3],[4033,3],[1015,1],[5322,2]]</v>
      </c>
      <c r="I195" s="4">
        <v>1</v>
      </c>
      <c r="J195" s="4">
        <v>1</v>
      </c>
      <c r="K195" s="2">
        <f>书!K57</f>
        <v>900</v>
      </c>
      <c r="L195" s="2">
        <f>书!H57</f>
        <v>86400</v>
      </c>
      <c r="M195" s="2">
        <f>书!L57</f>
        <v>65</v>
      </c>
      <c r="N195" s="2">
        <f>书!J57</f>
        <v>5</v>
      </c>
      <c r="O195" s="2">
        <f>书!I57</f>
        <v>1</v>
      </c>
    </row>
    <row r="196" spans="1:15">
      <c r="A196" s="4">
        <f>书!A58</f>
        <v>5055</v>
      </c>
      <c r="B196" s="5">
        <f>书!B58</f>
        <v>541</v>
      </c>
      <c r="C196" s="5" t="str">
        <f>书!C58</f>
        <v>5522</v>
      </c>
      <c r="D196" s="2" t="str">
        <f>书!D58</f>
        <v>[[3334,1]]</v>
      </c>
      <c r="E196" s="2" t="str">
        <f>书!M58</f>
        <v>火球术V</v>
      </c>
      <c r="F196" s="4">
        <f>书!N58</f>
        <v>150</v>
      </c>
      <c r="G196" s="4">
        <v>0</v>
      </c>
      <c r="H196" s="2" t="str">
        <f>书!E58</f>
        <v>[[3134,3],[3434,3],[4033,3],[1015,1],[5422,2]]</v>
      </c>
      <c r="I196" s="4">
        <v>1</v>
      </c>
      <c r="J196" s="4">
        <v>1</v>
      </c>
      <c r="K196" s="2">
        <f>书!K58</f>
        <v>1800</v>
      </c>
      <c r="L196" s="2">
        <f>书!H58</f>
        <v>86400</v>
      </c>
      <c r="M196" s="2">
        <f>书!L58</f>
        <v>60</v>
      </c>
      <c r="N196" s="2">
        <f>书!J58</f>
        <v>5</v>
      </c>
      <c r="O196" s="2">
        <f>书!I58</f>
        <v>1</v>
      </c>
    </row>
    <row r="197" spans="1:15">
      <c r="A197" s="4">
        <f>书!A59</f>
        <v>5056</v>
      </c>
      <c r="B197" s="5">
        <f>书!B59</f>
        <v>541</v>
      </c>
      <c r="C197" s="5" t="str">
        <f>书!C59</f>
        <v>5622</v>
      </c>
      <c r="D197" s="2" t="str">
        <f>书!D59</f>
        <v>[[3334,1]]</v>
      </c>
      <c r="E197" s="2" t="str">
        <f>书!M59</f>
        <v>陨石术I</v>
      </c>
      <c r="F197" s="4">
        <f>书!N59</f>
        <v>7</v>
      </c>
      <c r="G197" s="4">
        <v>0</v>
      </c>
      <c r="H197" s="2" t="str">
        <f>书!E59</f>
        <v>[[3134,3],[1534,3],[2033,3]]</v>
      </c>
      <c r="I197" s="4">
        <v>1</v>
      </c>
      <c r="J197" s="4">
        <v>1</v>
      </c>
      <c r="K197" s="2">
        <f>书!K59</f>
        <v>300</v>
      </c>
      <c r="L197" s="2">
        <f>书!H59</f>
        <v>86400</v>
      </c>
      <c r="M197" s="2">
        <f>书!L59</f>
        <v>75</v>
      </c>
      <c r="N197" s="2">
        <f>书!J59</f>
        <v>5</v>
      </c>
      <c r="O197" s="2">
        <f>书!I59</f>
        <v>1</v>
      </c>
    </row>
    <row r="198" spans="1:15">
      <c r="A198" s="4">
        <f>书!A60</f>
        <v>5057</v>
      </c>
      <c r="B198" s="5">
        <f>书!B60</f>
        <v>541</v>
      </c>
      <c r="C198" s="5" t="str">
        <f>书!C60</f>
        <v>5722</v>
      </c>
      <c r="D198" s="2" t="str">
        <f>书!D60</f>
        <v>[[3334,1]]</v>
      </c>
      <c r="E198" s="2" t="str">
        <f>书!M60</f>
        <v>陨石术II</v>
      </c>
      <c r="F198" s="4">
        <f>书!N60</f>
        <v>26</v>
      </c>
      <c r="G198" s="4">
        <v>0</v>
      </c>
      <c r="H198" s="2" t="str">
        <f>书!E60</f>
        <v>[[3134,3],[3634,3],[3833,3],[1015,1],[5622,2]]</v>
      </c>
      <c r="I198" s="4">
        <v>1</v>
      </c>
      <c r="J198" s="4">
        <v>1</v>
      </c>
      <c r="K198" s="2">
        <f>书!K60</f>
        <v>600</v>
      </c>
      <c r="L198" s="2">
        <f>书!H60</f>
        <v>86400</v>
      </c>
      <c r="M198" s="2">
        <f>书!L60</f>
        <v>70</v>
      </c>
      <c r="N198" s="2">
        <f>书!J60</f>
        <v>5</v>
      </c>
      <c r="O198" s="2">
        <f>书!I60</f>
        <v>1</v>
      </c>
    </row>
    <row r="199" spans="1:15">
      <c r="A199" s="4">
        <f>书!A61</f>
        <v>5058</v>
      </c>
      <c r="B199" s="5">
        <f>书!B61</f>
        <v>541</v>
      </c>
      <c r="C199" s="5" t="str">
        <f>书!C61</f>
        <v>5822</v>
      </c>
      <c r="D199" s="2" t="str">
        <f>书!D61</f>
        <v>[[3334,1]]</v>
      </c>
      <c r="E199" s="2" t="str">
        <f>书!M61</f>
        <v>陨石术III</v>
      </c>
      <c r="F199" s="4">
        <f>书!N61</f>
        <v>55</v>
      </c>
      <c r="G199" s="4">
        <v>0</v>
      </c>
      <c r="H199" s="2" t="str">
        <f>书!E61</f>
        <v>[[3134,3],[3434,3],[4033,3],[1015,1],[5722,2]]</v>
      </c>
      <c r="I199" s="4">
        <v>1</v>
      </c>
      <c r="J199" s="4">
        <v>1</v>
      </c>
      <c r="K199" s="2">
        <f>书!K61</f>
        <v>900</v>
      </c>
      <c r="L199" s="2">
        <f>书!H61</f>
        <v>86400</v>
      </c>
      <c r="M199" s="2">
        <f>书!L61</f>
        <v>65</v>
      </c>
      <c r="N199" s="2">
        <f>书!J61</f>
        <v>5</v>
      </c>
      <c r="O199" s="2">
        <f>书!I61</f>
        <v>1</v>
      </c>
    </row>
    <row r="200" spans="1:15">
      <c r="A200" s="4">
        <f>书!A62</f>
        <v>5059</v>
      </c>
      <c r="B200" s="5">
        <f>书!B62</f>
        <v>541</v>
      </c>
      <c r="C200" s="5" t="str">
        <f>书!C62</f>
        <v>5922</v>
      </c>
      <c r="D200" s="2" t="str">
        <f>书!D62</f>
        <v>[[3334,1]]</v>
      </c>
      <c r="E200" s="2" t="str">
        <f>书!M62</f>
        <v>陨石术IV</v>
      </c>
      <c r="F200" s="4">
        <f>书!N62</f>
        <v>150</v>
      </c>
      <c r="G200" s="4">
        <v>0</v>
      </c>
      <c r="H200" s="2" t="str">
        <f>书!E62</f>
        <v>[[3134,3],[3434,3],[4033,3],[1015,1],[5822,2]]</v>
      </c>
      <c r="I200" s="4">
        <v>1</v>
      </c>
      <c r="J200" s="4">
        <v>1</v>
      </c>
      <c r="K200" s="2">
        <f>书!K62</f>
        <v>1800</v>
      </c>
      <c r="L200" s="2">
        <f>书!H62</f>
        <v>86400</v>
      </c>
      <c r="M200" s="2">
        <f>书!L62</f>
        <v>60</v>
      </c>
      <c r="N200" s="2">
        <f>书!J62</f>
        <v>5</v>
      </c>
      <c r="O200" s="2">
        <f>书!I62</f>
        <v>1</v>
      </c>
    </row>
    <row r="201" spans="1:15">
      <c r="A201" s="4">
        <f>书!A63</f>
        <v>5060</v>
      </c>
      <c r="B201" s="5">
        <f>书!B63</f>
        <v>541</v>
      </c>
      <c r="C201" s="5" t="str">
        <f>书!C63</f>
        <v>6022</v>
      </c>
      <c r="D201" s="2" t="str">
        <f>书!D63</f>
        <v>[[3334,1]]</v>
      </c>
      <c r="E201" s="2" t="str">
        <f>书!M63</f>
        <v>陨石术V</v>
      </c>
      <c r="F201" s="4">
        <f>书!N63</f>
        <v>295</v>
      </c>
      <c r="G201" s="4">
        <v>0</v>
      </c>
      <c r="H201" s="2" t="str">
        <f>书!E63</f>
        <v>[[3134,3],[3434,3],[4033,3],[1015,1],[5922,2]]</v>
      </c>
      <c r="I201" s="4">
        <v>1</v>
      </c>
      <c r="J201" s="4">
        <v>1</v>
      </c>
      <c r="K201" s="2">
        <f>书!K63</f>
        <v>2700</v>
      </c>
      <c r="L201" s="2">
        <f>书!H63</f>
        <v>86400</v>
      </c>
      <c r="M201" s="2">
        <f>书!L63</f>
        <v>55</v>
      </c>
      <c r="N201" s="2">
        <f>书!J63</f>
        <v>5</v>
      </c>
      <c r="O201" s="2">
        <f>书!I63</f>
        <v>1</v>
      </c>
    </row>
    <row r="202" spans="1:15">
      <c r="A202" s="4">
        <f>书!A64</f>
        <v>5061</v>
      </c>
      <c r="B202" s="5">
        <f>书!B64</f>
        <v>541</v>
      </c>
      <c r="C202" s="5" t="str">
        <f>书!C64</f>
        <v>6122</v>
      </c>
      <c r="D202" s="2" t="str">
        <f>书!D64</f>
        <v>[[3334,1]]</v>
      </c>
      <c r="E202" s="2" t="str">
        <f>书!M64</f>
        <v>石化术I</v>
      </c>
      <c r="F202" s="4">
        <f>书!N64</f>
        <v>23</v>
      </c>
      <c r="G202" s="4">
        <v>0</v>
      </c>
      <c r="H202" s="2" t="str">
        <f>书!E64</f>
        <v>[[3134,3],[1534,3],[2033,3]]</v>
      </c>
      <c r="I202" s="4">
        <v>1</v>
      </c>
      <c r="J202" s="4">
        <v>1</v>
      </c>
      <c r="K202" s="2">
        <f>书!K64</f>
        <v>600</v>
      </c>
      <c r="L202" s="2">
        <f>书!H64</f>
        <v>86400</v>
      </c>
      <c r="M202" s="2">
        <f>书!L64</f>
        <v>70</v>
      </c>
      <c r="N202" s="2">
        <f>书!J64</f>
        <v>5</v>
      </c>
      <c r="O202" s="2">
        <f>书!I64</f>
        <v>1</v>
      </c>
    </row>
    <row r="203" spans="1:15">
      <c r="A203" s="4">
        <f>书!A65</f>
        <v>5062</v>
      </c>
      <c r="B203" s="5">
        <f>书!B65</f>
        <v>541</v>
      </c>
      <c r="C203" s="5" t="str">
        <f>书!C65</f>
        <v>6222</v>
      </c>
      <c r="D203" s="2" t="str">
        <f>书!D65</f>
        <v>[[3334,1]]</v>
      </c>
      <c r="E203" s="2" t="str">
        <f>书!M65</f>
        <v>石化术II</v>
      </c>
      <c r="F203" s="4">
        <f>书!N65</f>
        <v>55</v>
      </c>
      <c r="G203" s="4">
        <v>0</v>
      </c>
      <c r="H203" s="2" t="str">
        <f>书!E65</f>
        <v>[[3134,3],[3634,3],[3833,3],[1015,1],[6122,2]]</v>
      </c>
      <c r="I203" s="4">
        <v>1</v>
      </c>
      <c r="J203" s="4">
        <v>1</v>
      </c>
      <c r="K203" s="2">
        <f>书!K65</f>
        <v>900</v>
      </c>
      <c r="L203" s="2">
        <f>书!H65</f>
        <v>86400</v>
      </c>
      <c r="M203" s="2">
        <f>书!L65</f>
        <v>65</v>
      </c>
      <c r="N203" s="2">
        <f>书!J65</f>
        <v>5</v>
      </c>
      <c r="O203" s="2">
        <f>书!I65</f>
        <v>1</v>
      </c>
    </row>
    <row r="204" spans="1:15">
      <c r="A204" s="4">
        <f>书!A66</f>
        <v>5063</v>
      </c>
      <c r="B204" s="5">
        <f>书!B66</f>
        <v>541</v>
      </c>
      <c r="C204" s="5" t="str">
        <f>书!C66</f>
        <v>6322</v>
      </c>
      <c r="D204" s="2" t="str">
        <f>书!D66</f>
        <v>[[3334,1]]</v>
      </c>
      <c r="E204" s="2" t="str">
        <f>书!M66</f>
        <v>石化术III</v>
      </c>
      <c r="F204" s="4">
        <f>书!N66</f>
        <v>150</v>
      </c>
      <c r="G204" s="4">
        <v>0</v>
      </c>
      <c r="H204" s="2" t="str">
        <f>书!E66</f>
        <v>[[3134,3],[3434,3],[4033,3],[1015,1],[6222,2]]</v>
      </c>
      <c r="I204" s="4">
        <v>1</v>
      </c>
      <c r="J204" s="4">
        <v>1</v>
      </c>
      <c r="K204" s="2">
        <f>书!K66</f>
        <v>1800</v>
      </c>
      <c r="L204" s="2">
        <f>书!H66</f>
        <v>86400</v>
      </c>
      <c r="M204" s="2">
        <f>书!L66</f>
        <v>60</v>
      </c>
      <c r="N204" s="2">
        <f>书!J66</f>
        <v>5</v>
      </c>
      <c r="O204" s="2">
        <f>书!I66</f>
        <v>1</v>
      </c>
    </row>
    <row r="205" spans="1:15">
      <c r="A205" s="4">
        <f>书!A67</f>
        <v>5064</v>
      </c>
      <c r="B205" s="5">
        <f>书!B67</f>
        <v>541</v>
      </c>
      <c r="C205" s="5" t="str">
        <f>书!C67</f>
        <v>6422</v>
      </c>
      <c r="D205" s="2" t="str">
        <f>书!D67</f>
        <v>[[3334,1]]</v>
      </c>
      <c r="E205" s="2" t="str">
        <f>书!M67</f>
        <v>石化术IV</v>
      </c>
      <c r="F205" s="4">
        <f>书!N67</f>
        <v>295</v>
      </c>
      <c r="G205" s="4">
        <v>0</v>
      </c>
      <c r="H205" s="2" t="str">
        <f>书!E67</f>
        <v>[[3134,3],[3434,3],[4033,3],[1015,1],[6322,2]]</v>
      </c>
      <c r="I205" s="4">
        <v>1</v>
      </c>
      <c r="J205" s="4">
        <v>1</v>
      </c>
      <c r="K205" s="2">
        <f>书!K67</f>
        <v>2700</v>
      </c>
      <c r="L205" s="2">
        <f>书!H67</f>
        <v>86400</v>
      </c>
      <c r="M205" s="2">
        <f>书!L67</f>
        <v>55</v>
      </c>
      <c r="N205" s="2">
        <f>书!J67</f>
        <v>5</v>
      </c>
      <c r="O205" s="2">
        <f>书!I67</f>
        <v>1</v>
      </c>
    </row>
    <row r="206" spans="1:15">
      <c r="A206" s="4">
        <f>书!A68</f>
        <v>5065</v>
      </c>
      <c r="B206" s="5">
        <f>书!B68</f>
        <v>541</v>
      </c>
      <c r="C206" s="5" t="str">
        <f>书!C68</f>
        <v>6522</v>
      </c>
      <c r="D206" s="2" t="str">
        <f>书!D68</f>
        <v>[[3334,1]]</v>
      </c>
      <c r="E206" s="2" t="str">
        <f>书!M68</f>
        <v>石化术V</v>
      </c>
      <c r="F206" s="4">
        <f>书!N68</f>
        <v>504</v>
      </c>
      <c r="G206" s="4">
        <v>0</v>
      </c>
      <c r="H206" s="2" t="str">
        <f>书!E68</f>
        <v>[[3134,3],[3434,3],[4033,3],[1015,1],[6422,2]]</v>
      </c>
      <c r="I206" s="4">
        <v>1</v>
      </c>
      <c r="J206" s="4">
        <v>1</v>
      </c>
      <c r="K206" s="2">
        <f>书!K68</f>
        <v>3600</v>
      </c>
      <c r="L206" s="2">
        <f>书!H68</f>
        <v>86400</v>
      </c>
      <c r="M206" s="2">
        <f>书!L68</f>
        <v>50</v>
      </c>
      <c r="N206" s="2">
        <f>书!J68</f>
        <v>5</v>
      </c>
      <c r="O206" s="2">
        <f>书!I68</f>
        <v>1</v>
      </c>
    </row>
    <row r="207" spans="1:15">
      <c r="A207" s="4">
        <f>书!A69</f>
        <v>5066</v>
      </c>
      <c r="B207" s="5">
        <f>书!B69</f>
        <v>541</v>
      </c>
      <c r="C207" s="5" t="str">
        <f>书!C69</f>
        <v>6622</v>
      </c>
      <c r="D207" s="2" t="str">
        <f>书!D69</f>
        <v>[[3334,1]]</v>
      </c>
      <c r="E207" s="2" t="str">
        <f>书!M69</f>
        <v>全体石化术I</v>
      </c>
      <c r="F207" s="4">
        <f>书!N69</f>
        <v>50</v>
      </c>
      <c r="G207" s="4">
        <v>0</v>
      </c>
      <c r="H207" s="2" t="str">
        <f>书!E69</f>
        <v>[[3134,3],[1534,3],[2033,3]]</v>
      </c>
      <c r="I207" s="4">
        <v>1</v>
      </c>
      <c r="J207" s="4">
        <v>1</v>
      </c>
      <c r="K207" s="2">
        <f>书!K69</f>
        <v>900</v>
      </c>
      <c r="L207" s="2">
        <f>书!H69</f>
        <v>86400</v>
      </c>
      <c r="M207" s="2">
        <f>书!L69</f>
        <v>65</v>
      </c>
      <c r="N207" s="2">
        <f>书!J69</f>
        <v>5</v>
      </c>
      <c r="O207" s="2">
        <f>书!I69</f>
        <v>1</v>
      </c>
    </row>
    <row r="208" spans="1:15">
      <c r="A208" s="4">
        <f>书!A70</f>
        <v>5067</v>
      </c>
      <c r="B208" s="5">
        <f>书!B70</f>
        <v>541</v>
      </c>
      <c r="C208" s="5" t="str">
        <f>书!C70</f>
        <v>6722</v>
      </c>
      <c r="D208" s="2" t="str">
        <f>书!D70</f>
        <v>[[3334,1]]</v>
      </c>
      <c r="E208" s="2" t="str">
        <f>书!M70</f>
        <v>全体石化术II</v>
      </c>
      <c r="F208" s="4">
        <f>书!N70</f>
        <v>150</v>
      </c>
      <c r="G208" s="4">
        <v>0</v>
      </c>
      <c r="H208" s="2" t="str">
        <f>书!E70</f>
        <v>[[3134,3],[3634,3],[3833,3],[1015,1],[6622,2]]</v>
      </c>
      <c r="I208" s="4">
        <v>1</v>
      </c>
      <c r="J208" s="4">
        <v>1</v>
      </c>
      <c r="K208" s="2">
        <f>书!K70</f>
        <v>1800</v>
      </c>
      <c r="L208" s="2">
        <f>书!H70</f>
        <v>86400</v>
      </c>
      <c r="M208" s="2">
        <f>书!L70</f>
        <v>60</v>
      </c>
      <c r="N208" s="2">
        <f>书!J70</f>
        <v>5</v>
      </c>
      <c r="O208" s="2">
        <f>书!I70</f>
        <v>1</v>
      </c>
    </row>
    <row r="209" spans="1:15">
      <c r="A209" s="4">
        <f>书!A71</f>
        <v>5068</v>
      </c>
      <c r="B209" s="5">
        <f>书!B71</f>
        <v>541</v>
      </c>
      <c r="C209" s="5" t="str">
        <f>书!C71</f>
        <v>6822</v>
      </c>
      <c r="D209" s="2" t="str">
        <f>书!D71</f>
        <v>[[3334,1]]</v>
      </c>
      <c r="E209" s="2" t="str">
        <f>书!M71</f>
        <v>全体石化术III</v>
      </c>
      <c r="F209" s="4">
        <f>书!N71</f>
        <v>295</v>
      </c>
      <c r="G209" s="4">
        <v>0</v>
      </c>
      <c r="H209" s="2" t="str">
        <f>书!E71</f>
        <v>[[3134,3],[3434,3],[4033,3],[1015,1],[6722,2]]</v>
      </c>
      <c r="I209" s="4">
        <v>1</v>
      </c>
      <c r="J209" s="4">
        <v>1</v>
      </c>
      <c r="K209" s="2">
        <f>书!K71</f>
        <v>2700</v>
      </c>
      <c r="L209" s="2">
        <f>书!H71</f>
        <v>86400</v>
      </c>
      <c r="M209" s="2">
        <f>书!L71</f>
        <v>55</v>
      </c>
      <c r="N209" s="2">
        <f>书!J71</f>
        <v>5</v>
      </c>
      <c r="O209" s="2">
        <f>书!I71</f>
        <v>1</v>
      </c>
    </row>
    <row r="210" spans="1:15">
      <c r="A210" s="4">
        <f>书!A72</f>
        <v>5069</v>
      </c>
      <c r="B210" s="5">
        <f>书!B72</f>
        <v>541</v>
      </c>
      <c r="C210" s="5" t="str">
        <f>书!C72</f>
        <v>6922</v>
      </c>
      <c r="D210" s="2" t="str">
        <f>书!D72</f>
        <v>[[3334,1]]</v>
      </c>
      <c r="E210" s="2" t="str">
        <f>书!M72</f>
        <v>全体石化术IV</v>
      </c>
      <c r="F210" s="4">
        <f>书!N72</f>
        <v>504</v>
      </c>
      <c r="G210" s="4">
        <v>0</v>
      </c>
      <c r="H210" s="2" t="str">
        <f>书!E72</f>
        <v>[[3134,3],[3434,3],[4033,3],[1015,1],[6822,2]]</v>
      </c>
      <c r="I210" s="4">
        <v>1</v>
      </c>
      <c r="J210" s="4">
        <v>1</v>
      </c>
      <c r="K210" s="2">
        <f>书!K72</f>
        <v>3600</v>
      </c>
      <c r="L210" s="2">
        <f>书!H72</f>
        <v>86400</v>
      </c>
      <c r="M210" s="2">
        <f>书!L72</f>
        <v>50</v>
      </c>
      <c r="N210" s="2">
        <f>书!J72</f>
        <v>5</v>
      </c>
      <c r="O210" s="2">
        <f>书!I72</f>
        <v>1</v>
      </c>
    </row>
    <row r="211" spans="1:15">
      <c r="A211" s="4">
        <f>书!A73</f>
        <v>5070</v>
      </c>
      <c r="B211" s="5">
        <f>书!B73</f>
        <v>541</v>
      </c>
      <c r="C211" s="5" t="str">
        <f>书!C73</f>
        <v>7022</v>
      </c>
      <c r="D211" s="2" t="str">
        <f>书!D73</f>
        <v>[[3334,1]]</v>
      </c>
      <c r="E211" s="2" t="str">
        <f>书!M73</f>
        <v>全体石化术V</v>
      </c>
      <c r="F211" s="4">
        <f>书!N73</f>
        <v>800</v>
      </c>
      <c r="G211" s="4">
        <v>0</v>
      </c>
      <c r="H211" s="2" t="str">
        <f>书!E73</f>
        <v>[[3134,3],[3434,3],[4033,3],[1015,1],[6922,2]]</v>
      </c>
      <c r="I211" s="4">
        <v>1</v>
      </c>
      <c r="J211" s="4">
        <v>1</v>
      </c>
      <c r="K211" s="2">
        <f>书!K73</f>
        <v>4500</v>
      </c>
      <c r="L211" s="2">
        <f>书!H73</f>
        <v>86400</v>
      </c>
      <c r="M211" s="2">
        <f>书!L73</f>
        <v>45</v>
      </c>
      <c r="N211" s="2">
        <f>书!J73</f>
        <v>5</v>
      </c>
      <c r="O211" s="2">
        <f>书!I73</f>
        <v>1</v>
      </c>
    </row>
    <row r="212" spans="1:15">
      <c r="A212" s="4">
        <f>书!A74</f>
        <v>5071</v>
      </c>
      <c r="B212" s="5">
        <f>书!B74</f>
        <v>541</v>
      </c>
      <c r="C212" s="5" t="str">
        <f>书!C74</f>
        <v>7122</v>
      </c>
      <c r="D212" s="2" t="str">
        <f>书!D74</f>
        <v>[[3334,1]]</v>
      </c>
      <c r="E212" s="2" t="str">
        <f>书!M74</f>
        <v>攻击力上升I</v>
      </c>
      <c r="F212" s="4">
        <f>书!N74</f>
        <v>135</v>
      </c>
      <c r="G212" s="4">
        <v>0</v>
      </c>
      <c r="H212" s="2" t="str">
        <f>书!E74</f>
        <v>[[3134,3],[1534,3],[2033,3]]</v>
      </c>
      <c r="I212" s="4">
        <v>1</v>
      </c>
      <c r="J212" s="4">
        <v>1</v>
      </c>
      <c r="K212" s="2">
        <f>书!K74</f>
        <v>1800</v>
      </c>
      <c r="L212" s="2">
        <f>书!H74</f>
        <v>86400</v>
      </c>
      <c r="M212" s="2">
        <f>书!L74</f>
        <v>60</v>
      </c>
      <c r="N212" s="2">
        <f>书!J74</f>
        <v>5</v>
      </c>
      <c r="O212" s="2">
        <f>书!I74</f>
        <v>1</v>
      </c>
    </row>
    <row r="213" spans="1:15">
      <c r="A213" s="4">
        <f>书!A75</f>
        <v>5072</v>
      </c>
      <c r="B213" s="5">
        <f>书!B75</f>
        <v>541</v>
      </c>
      <c r="C213" s="5" t="str">
        <f>书!C75</f>
        <v>7222</v>
      </c>
      <c r="D213" s="2" t="str">
        <f>书!D75</f>
        <v>[[3334,1]]</v>
      </c>
      <c r="E213" s="2" t="str">
        <f>书!M75</f>
        <v>攻击力上升II</v>
      </c>
      <c r="F213" s="4">
        <f>书!N75</f>
        <v>295</v>
      </c>
      <c r="G213" s="4">
        <v>0</v>
      </c>
      <c r="H213" s="2" t="str">
        <f>书!E75</f>
        <v>[[3134,3],[3634,3],[3833,3],[1015,1],[7122,2]]</v>
      </c>
      <c r="I213" s="4">
        <v>1</v>
      </c>
      <c r="J213" s="4">
        <v>1</v>
      </c>
      <c r="K213" s="2">
        <f>书!K75</f>
        <v>2700</v>
      </c>
      <c r="L213" s="2">
        <f>书!H75</f>
        <v>86400</v>
      </c>
      <c r="M213" s="2">
        <f>书!L75</f>
        <v>55</v>
      </c>
      <c r="N213" s="2">
        <f>书!J75</f>
        <v>5</v>
      </c>
      <c r="O213" s="2">
        <f>书!I75</f>
        <v>1</v>
      </c>
    </row>
    <row r="214" spans="1:15">
      <c r="A214" s="4">
        <f>书!A76</f>
        <v>5073</v>
      </c>
      <c r="B214" s="5">
        <f>书!B76</f>
        <v>541</v>
      </c>
      <c r="C214" s="5" t="str">
        <f>书!C76</f>
        <v>7322</v>
      </c>
      <c r="D214" s="2" t="str">
        <f>书!D76</f>
        <v>[[3334,1]]</v>
      </c>
      <c r="E214" s="2" t="str">
        <f>书!M76</f>
        <v>攻击力上升III</v>
      </c>
      <c r="F214" s="4">
        <f>书!N76</f>
        <v>504</v>
      </c>
      <c r="G214" s="4">
        <v>0</v>
      </c>
      <c r="H214" s="2" t="str">
        <f>书!E76</f>
        <v>[[3134,3],[3434,3],[4033,3],[1015,1],[7222,2]]</v>
      </c>
      <c r="I214" s="4">
        <v>1</v>
      </c>
      <c r="J214" s="4">
        <v>1</v>
      </c>
      <c r="K214" s="2">
        <f>书!K76</f>
        <v>3600</v>
      </c>
      <c r="L214" s="2">
        <f>书!H76</f>
        <v>86400</v>
      </c>
      <c r="M214" s="2">
        <f>书!L76</f>
        <v>50</v>
      </c>
      <c r="N214" s="2">
        <f>书!J76</f>
        <v>5</v>
      </c>
      <c r="O214" s="2">
        <f>书!I76</f>
        <v>1</v>
      </c>
    </row>
    <row r="215" spans="1:15">
      <c r="A215" s="4">
        <f>书!A77</f>
        <v>5074</v>
      </c>
      <c r="B215" s="5">
        <f>书!B77</f>
        <v>541</v>
      </c>
      <c r="C215" s="5" t="str">
        <f>书!C77</f>
        <v>7422</v>
      </c>
      <c r="D215" s="2" t="str">
        <f>书!D77</f>
        <v>[[3334,1]]</v>
      </c>
      <c r="E215" s="2" t="str">
        <f>书!M77</f>
        <v>攻击力上升IV</v>
      </c>
      <c r="F215" s="4">
        <f>书!N77</f>
        <v>800</v>
      </c>
      <c r="G215" s="4">
        <v>0</v>
      </c>
      <c r="H215" s="2" t="str">
        <f>书!E77</f>
        <v>[[3134,3],[3434,3],[4033,3],[1015,1],[7322,2]]</v>
      </c>
      <c r="I215" s="4">
        <v>1</v>
      </c>
      <c r="J215" s="4">
        <v>1</v>
      </c>
      <c r="K215" s="2">
        <f>书!K77</f>
        <v>4500</v>
      </c>
      <c r="L215" s="2">
        <f>书!H77</f>
        <v>86400</v>
      </c>
      <c r="M215" s="2">
        <f>书!L77</f>
        <v>45</v>
      </c>
      <c r="N215" s="2">
        <f>书!J77</f>
        <v>5</v>
      </c>
      <c r="O215" s="2">
        <f>书!I77</f>
        <v>1</v>
      </c>
    </row>
    <row r="216" spans="1:15">
      <c r="A216" s="4">
        <f>书!A78</f>
        <v>5075</v>
      </c>
      <c r="B216" s="5">
        <f>书!B78</f>
        <v>541</v>
      </c>
      <c r="C216" s="5" t="str">
        <f>书!C78</f>
        <v>7522</v>
      </c>
      <c r="D216" s="2" t="str">
        <f>书!D78</f>
        <v>[[3334,1]]</v>
      </c>
      <c r="E216" s="2" t="str">
        <f>书!M78</f>
        <v>攻击力上升V</v>
      </c>
      <c r="F216" s="4">
        <f>书!N78</f>
        <v>1215</v>
      </c>
      <c r="G216" s="4">
        <v>0</v>
      </c>
      <c r="H216" s="2" t="str">
        <f>书!E78</f>
        <v>[[3134,3],[3434,3],[4033,3],[1015,1],[7422,2]]</v>
      </c>
      <c r="I216" s="4">
        <v>1</v>
      </c>
      <c r="J216" s="4">
        <v>1</v>
      </c>
      <c r="K216" s="2">
        <f>书!K78</f>
        <v>5400</v>
      </c>
      <c r="L216" s="2">
        <f>书!H78</f>
        <v>86400</v>
      </c>
      <c r="M216" s="2">
        <f>书!L78</f>
        <v>40</v>
      </c>
      <c r="N216" s="2">
        <f>书!J78</f>
        <v>5</v>
      </c>
      <c r="O216" s="2">
        <f>书!I78</f>
        <v>1</v>
      </c>
    </row>
    <row r="217" spans="1:15">
      <c r="A217" s="4">
        <f>书!A79</f>
        <v>5076</v>
      </c>
      <c r="B217" s="5">
        <f>书!B79</f>
        <v>541</v>
      </c>
      <c r="C217" s="5" t="str">
        <f>书!C79</f>
        <v>7622</v>
      </c>
      <c r="D217" s="2" t="str">
        <f>书!D79</f>
        <v>[[3334,1]]</v>
      </c>
      <c r="E217" s="2" t="str">
        <f>书!M79</f>
        <v>防御力上升I</v>
      </c>
      <c r="F217" s="4">
        <f>书!N79</f>
        <v>265</v>
      </c>
      <c r="G217" s="4">
        <v>0</v>
      </c>
      <c r="H217" s="2" t="str">
        <f>书!E79</f>
        <v>[[3134,3],[1534,3],[2033,3]]</v>
      </c>
      <c r="I217" s="4">
        <v>1</v>
      </c>
      <c r="J217" s="4">
        <v>1</v>
      </c>
      <c r="K217" s="2">
        <f>书!K79</f>
        <v>2700</v>
      </c>
      <c r="L217" s="2">
        <f>书!H79</f>
        <v>86400</v>
      </c>
      <c r="M217" s="2">
        <f>书!L79</f>
        <v>55</v>
      </c>
      <c r="N217" s="2">
        <f>书!J79</f>
        <v>5</v>
      </c>
      <c r="O217" s="2">
        <f>书!I79</f>
        <v>1</v>
      </c>
    </row>
    <row r="218" spans="1:15">
      <c r="A218" s="4">
        <f>书!A80</f>
        <v>5077</v>
      </c>
      <c r="B218" s="5">
        <f>书!B80</f>
        <v>541</v>
      </c>
      <c r="C218" s="5" t="str">
        <f>书!C80</f>
        <v>7722</v>
      </c>
      <c r="D218" s="2" t="str">
        <f>书!D80</f>
        <v>[[3334,1]]</v>
      </c>
      <c r="E218" s="2" t="str">
        <f>书!M80</f>
        <v>防御力上升II</v>
      </c>
      <c r="F218" s="4">
        <f>书!N80</f>
        <v>504</v>
      </c>
      <c r="G218" s="4">
        <v>0</v>
      </c>
      <c r="H218" s="2" t="str">
        <f>书!E80</f>
        <v>[[3134,3],[3634,3],[3833,3],[1015,1],[7622,2]]</v>
      </c>
      <c r="I218" s="4">
        <v>1</v>
      </c>
      <c r="J218" s="4">
        <v>1</v>
      </c>
      <c r="K218" s="2">
        <f>书!K80</f>
        <v>3600</v>
      </c>
      <c r="L218" s="2">
        <f>书!H80</f>
        <v>86400</v>
      </c>
      <c r="M218" s="2">
        <f>书!L80</f>
        <v>50</v>
      </c>
      <c r="N218" s="2">
        <f>书!J80</f>
        <v>5</v>
      </c>
      <c r="O218" s="2">
        <f>书!I80</f>
        <v>1</v>
      </c>
    </row>
    <row r="219" spans="1:15">
      <c r="A219" s="4">
        <f>书!A81</f>
        <v>5078</v>
      </c>
      <c r="B219" s="5">
        <f>书!B81</f>
        <v>541</v>
      </c>
      <c r="C219" s="5" t="str">
        <f>书!C81</f>
        <v>7822</v>
      </c>
      <c r="D219" s="2" t="str">
        <f>书!D81</f>
        <v>[[3334,1]]</v>
      </c>
      <c r="E219" s="2" t="str">
        <f>书!M81</f>
        <v>防御力上升III</v>
      </c>
      <c r="F219" s="4">
        <f>书!N81</f>
        <v>800</v>
      </c>
      <c r="G219" s="4">
        <v>0</v>
      </c>
      <c r="H219" s="2" t="str">
        <f>书!E81</f>
        <v>[[3134,3],[3434,3],[4033,3],[1015,1],[7722,2]]</v>
      </c>
      <c r="I219" s="4">
        <v>1</v>
      </c>
      <c r="J219" s="4">
        <v>1</v>
      </c>
      <c r="K219" s="2">
        <f>书!K81</f>
        <v>4500</v>
      </c>
      <c r="L219" s="2">
        <f>书!H81</f>
        <v>86400</v>
      </c>
      <c r="M219" s="2">
        <f>书!L81</f>
        <v>45</v>
      </c>
      <c r="N219" s="2">
        <f>书!J81</f>
        <v>5</v>
      </c>
      <c r="O219" s="2">
        <f>书!I81</f>
        <v>1</v>
      </c>
    </row>
    <row r="220" spans="1:15">
      <c r="A220" s="4">
        <f>书!A82</f>
        <v>5079</v>
      </c>
      <c r="B220" s="5">
        <f>书!B82</f>
        <v>541</v>
      </c>
      <c r="C220" s="5" t="str">
        <f>书!C82</f>
        <v>7922</v>
      </c>
      <c r="D220" s="2" t="str">
        <f>书!D82</f>
        <v>[[3334,1]]</v>
      </c>
      <c r="E220" s="2" t="str">
        <f>书!M82</f>
        <v>防御力上升IV</v>
      </c>
      <c r="F220" s="4">
        <f>书!N82</f>
        <v>1215</v>
      </c>
      <c r="G220" s="4">
        <v>0</v>
      </c>
      <c r="H220" s="2" t="str">
        <f>书!E82</f>
        <v>[[3134,3],[3434,3],[4033,3],[1015,1],[7822,2]]</v>
      </c>
      <c r="I220" s="4">
        <v>1</v>
      </c>
      <c r="J220" s="4">
        <v>1</v>
      </c>
      <c r="K220" s="2">
        <f>书!K82</f>
        <v>5400</v>
      </c>
      <c r="L220" s="2">
        <f>书!H82</f>
        <v>86400</v>
      </c>
      <c r="M220" s="2">
        <f>书!L82</f>
        <v>40</v>
      </c>
      <c r="N220" s="2">
        <f>书!J82</f>
        <v>5</v>
      </c>
      <c r="O220" s="2">
        <f>书!I82</f>
        <v>1</v>
      </c>
    </row>
    <row r="221" spans="1:15">
      <c r="A221" s="4">
        <f>书!A83</f>
        <v>5080</v>
      </c>
      <c r="B221" s="5">
        <f>书!B83</f>
        <v>541</v>
      </c>
      <c r="C221" s="5" t="str">
        <f>书!C83</f>
        <v>8022</v>
      </c>
      <c r="D221" s="2" t="str">
        <f>书!D83</f>
        <v>[[3334,1]]</v>
      </c>
      <c r="E221" s="2" t="str">
        <f>书!M83</f>
        <v>防御力上升V</v>
      </c>
      <c r="F221" s="4">
        <f>书!N83</f>
        <v>1800</v>
      </c>
      <c r="G221" s="4">
        <v>0</v>
      </c>
      <c r="H221" s="2" t="str">
        <f>书!E83</f>
        <v>[[3134,3],[3434,3],[4033,3],[1015,1],[7922,2]]</v>
      </c>
      <c r="I221" s="4">
        <v>1</v>
      </c>
      <c r="J221" s="4">
        <v>1</v>
      </c>
      <c r="K221" s="2">
        <f>书!K83</f>
        <v>6300</v>
      </c>
      <c r="L221" s="2">
        <f>书!H83</f>
        <v>86400</v>
      </c>
      <c r="M221" s="2">
        <f>书!L83</f>
        <v>35</v>
      </c>
      <c r="N221" s="2">
        <f>书!J83</f>
        <v>5</v>
      </c>
      <c r="O221" s="2">
        <f>书!I83</f>
        <v>1</v>
      </c>
    </row>
    <row r="222" spans="1:15">
      <c r="A222" s="4">
        <f>书!A84</f>
        <v>0</v>
      </c>
      <c r="E222" s="2">
        <f>书!M84</f>
        <v>0</v>
      </c>
    </row>
    <row r="223" spans="1:15">
      <c r="A223" s="4">
        <f>书!A85</f>
        <v>0</v>
      </c>
    </row>
    <row r="224" spans="1:15">
      <c r="A224" s="4">
        <f>书!A86</f>
        <v>0</v>
      </c>
    </row>
    <row r="225" spans="1:1">
      <c r="A225" s="4">
        <f>书!A87</f>
        <v>0</v>
      </c>
    </row>
    <row r="226" spans="1:1">
      <c r="A226" s="4">
        <f>书!A88</f>
        <v>0</v>
      </c>
    </row>
    <row r="227" spans="1:1">
      <c r="A227" s="4">
        <f>书!A89</f>
        <v>0</v>
      </c>
    </row>
    <row r="228" spans="1:1">
      <c r="A228" s="4">
        <f>书!A90</f>
        <v>0</v>
      </c>
    </row>
    <row r="229" spans="1:1">
      <c r="A229" s="4">
        <f>书!A91</f>
        <v>0</v>
      </c>
    </row>
    <row r="230" spans="1:1">
      <c r="A230" s="4">
        <f>书!A92</f>
        <v>0</v>
      </c>
    </row>
    <row r="231" spans="1:1">
      <c r="A231" s="4">
        <f>书!A93</f>
        <v>0</v>
      </c>
    </row>
    <row r="232" spans="1:1">
      <c r="A232" s="4">
        <f>书!A94</f>
        <v>0</v>
      </c>
    </row>
    <row r="233" spans="1:1">
      <c r="A233" s="4">
        <f>书!A95</f>
        <v>0</v>
      </c>
    </row>
    <row r="234" spans="1:1">
      <c r="A234" s="4">
        <f>书!A96</f>
        <v>0</v>
      </c>
    </row>
    <row r="235" spans="1:1">
      <c r="A235" s="4">
        <f>书!A97</f>
        <v>0</v>
      </c>
    </row>
    <row r="236" spans="1:1">
      <c r="A236" s="4">
        <f>书!A98</f>
        <v>0</v>
      </c>
    </row>
    <row r="237" spans="1:1">
      <c r="A237" s="4">
        <f>书!A99</f>
        <v>0</v>
      </c>
    </row>
    <row r="238" spans="1:1">
      <c r="A238" s="4">
        <f>书!A100</f>
        <v>0</v>
      </c>
    </row>
    <row r="239" spans="1:1">
      <c r="A239" s="4">
        <f>书!A101</f>
        <v>0</v>
      </c>
    </row>
    <row r="240" spans="1:1">
      <c r="A240" s="4">
        <f>书!A102</f>
        <v>0</v>
      </c>
    </row>
    <row r="241" spans="1:1">
      <c r="A241" s="4">
        <f>书!A103</f>
        <v>0</v>
      </c>
    </row>
    <row r="242" spans="1:1">
      <c r="A242" s="4">
        <f>书!A104</f>
        <v>0</v>
      </c>
    </row>
    <row r="243" spans="1:1">
      <c r="A243" s="4">
        <f>书!A105</f>
        <v>0</v>
      </c>
    </row>
    <row r="244" spans="1:1">
      <c r="A244" s="4">
        <f>书!A106</f>
        <v>0</v>
      </c>
    </row>
    <row r="245" spans="1:1">
      <c r="A245" s="4">
        <f>书!A107</f>
        <v>0</v>
      </c>
    </row>
    <row r="246" spans="1:1">
      <c r="A246" s="4">
        <f>书!A108</f>
        <v>0</v>
      </c>
    </row>
    <row r="247" spans="1:1">
      <c r="A247" s="4">
        <f>书!A109</f>
        <v>0</v>
      </c>
    </row>
    <row r="248" spans="1:1">
      <c r="A248" s="4">
        <f>书!A110</f>
        <v>0</v>
      </c>
    </row>
    <row r="249" spans="1:1">
      <c r="A249" s="4">
        <f>书!A111</f>
        <v>0</v>
      </c>
    </row>
    <row r="250" spans="1:1">
      <c r="A250" s="4">
        <f>书!A112</f>
        <v>0</v>
      </c>
    </row>
    <row r="251" spans="1:1">
      <c r="A251" s="4">
        <f>书!A113</f>
        <v>0</v>
      </c>
    </row>
    <row r="252" spans="1:1">
      <c r="A252" s="4">
        <f>书!A114</f>
        <v>0</v>
      </c>
    </row>
    <row r="253" spans="1:1">
      <c r="A253" s="4">
        <f>书!A115</f>
        <v>0</v>
      </c>
    </row>
    <row r="254" spans="1:1">
      <c r="A254" s="4">
        <f>书!A116</f>
        <v>0</v>
      </c>
    </row>
    <row r="255" spans="1:1">
      <c r="A255" s="4">
        <f>书!A117</f>
        <v>0</v>
      </c>
    </row>
    <row r="256" spans="1:1">
      <c r="A256" s="4">
        <f>书!A118</f>
        <v>0</v>
      </c>
    </row>
  </sheetData>
  <phoneticPr fontId="1" type="noConversion"/>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dimension ref="A1:D338"/>
  <sheetViews>
    <sheetView workbookViewId="0">
      <selection activeCell="K14" sqref="K14"/>
    </sheetView>
  </sheetViews>
  <sheetFormatPr defaultRowHeight="13.5"/>
  <sheetData>
    <row r="1" spans="1:4">
      <c r="A1" t="s">
        <v>483</v>
      </c>
      <c r="B1" t="s">
        <v>408</v>
      </c>
      <c r="C1" t="s">
        <v>484</v>
      </c>
      <c r="D1" t="s">
        <v>485</v>
      </c>
    </row>
    <row r="2" spans="1:4">
      <c r="A2" t="str">
        <f>合表!E2</f>
        <v>木材</v>
      </c>
      <c r="B2">
        <f>合表!M2</f>
        <v>100</v>
      </c>
      <c r="C2">
        <f>合表!K2</f>
        <v>30</v>
      </c>
      <c r="D2">
        <f>材炼!AC4</f>
        <v>10</v>
      </c>
    </row>
    <row r="3" spans="1:4">
      <c r="A3" t="str">
        <f>合表!E3</f>
        <v>砖头</v>
      </c>
      <c r="B3">
        <f>合表!M3</f>
        <v>100</v>
      </c>
      <c r="C3">
        <f>合表!K3</f>
        <v>30</v>
      </c>
      <c r="D3">
        <f>材炼!AC5</f>
        <v>10</v>
      </c>
    </row>
    <row r="4" spans="1:4">
      <c r="A4" t="str">
        <f>合表!E4</f>
        <v>面粉</v>
      </c>
      <c r="B4">
        <f>合表!M4</f>
        <v>100</v>
      </c>
      <c r="C4">
        <f>合表!K4</f>
        <v>30</v>
      </c>
      <c r="D4">
        <f>材炼!AC6</f>
        <v>10</v>
      </c>
    </row>
    <row r="5" spans="1:4">
      <c r="A5" t="str">
        <f>合表!E5</f>
        <v>麻绳</v>
      </c>
      <c r="B5">
        <f>合表!M5</f>
        <v>100</v>
      </c>
      <c r="C5">
        <f>合表!K5</f>
        <v>30</v>
      </c>
      <c r="D5">
        <f>材炼!AC7</f>
        <v>10</v>
      </c>
    </row>
    <row r="6" spans="1:4">
      <c r="A6" t="str">
        <f>合表!E6</f>
        <v>粗布</v>
      </c>
      <c r="B6">
        <f>合表!M6</f>
        <v>95</v>
      </c>
      <c r="C6">
        <f>合表!K6</f>
        <v>300</v>
      </c>
      <c r="D6">
        <f>材炼!AC8</f>
        <v>30</v>
      </c>
    </row>
    <row r="7" spans="1:4">
      <c r="A7" t="str">
        <f>合表!E7</f>
        <v>粗线</v>
      </c>
      <c r="B7">
        <f>合表!M7</f>
        <v>95</v>
      </c>
      <c r="C7">
        <f>合表!K7</f>
        <v>300</v>
      </c>
      <c r="D7">
        <f>材炼!AC9</f>
        <v>30</v>
      </c>
    </row>
    <row r="8" spans="1:4">
      <c r="A8" t="str">
        <f>合表!E8</f>
        <v>皮带</v>
      </c>
      <c r="B8">
        <f>合表!M8</f>
        <v>85</v>
      </c>
      <c r="C8">
        <f>合表!K8</f>
        <v>900</v>
      </c>
      <c r="D8">
        <f>材炼!AC10</f>
        <v>80</v>
      </c>
    </row>
    <row r="9" spans="1:4">
      <c r="A9" t="str">
        <f>合表!E9</f>
        <v>皮革</v>
      </c>
      <c r="B9">
        <f>合表!M9</f>
        <v>85</v>
      </c>
      <c r="C9">
        <f>合表!K9</f>
        <v>900</v>
      </c>
      <c r="D9">
        <f>材炼!AC11</f>
        <v>80</v>
      </c>
    </row>
    <row r="10" spans="1:4">
      <c r="A10" t="str">
        <f>合表!E10</f>
        <v>铁锭</v>
      </c>
      <c r="B10">
        <f>合表!M10</f>
        <v>95</v>
      </c>
      <c r="C10">
        <f>合表!K10</f>
        <v>300</v>
      </c>
      <c r="D10">
        <f>材炼!AC12</f>
        <v>30</v>
      </c>
    </row>
    <row r="11" spans="1:4">
      <c r="A11" t="str">
        <f>合表!E11</f>
        <v>玻璃</v>
      </c>
      <c r="B11">
        <f>合表!M11</f>
        <v>85</v>
      </c>
      <c r="C11">
        <f>合表!K11</f>
        <v>900</v>
      </c>
      <c r="D11">
        <f>材炼!AC13</f>
        <v>170</v>
      </c>
    </row>
    <row r="12" spans="1:4">
      <c r="A12" t="str">
        <f>合表!E12</f>
        <v>铁钉</v>
      </c>
      <c r="B12">
        <f>合表!M12</f>
        <v>90</v>
      </c>
      <c r="C12">
        <f>合表!K12</f>
        <v>600</v>
      </c>
      <c r="D12">
        <f>材炼!AC14</f>
        <v>40</v>
      </c>
    </row>
    <row r="13" spans="1:4">
      <c r="A13" t="str">
        <f>合表!E13</f>
        <v>空瓶子</v>
      </c>
      <c r="B13">
        <f>合表!M13</f>
        <v>80</v>
      </c>
      <c r="C13">
        <f>合表!K13</f>
        <v>1800</v>
      </c>
      <c r="D13">
        <f>材炼!AC15</f>
        <v>110</v>
      </c>
    </row>
    <row r="14" spans="1:4">
      <c r="A14" t="str">
        <f>合表!E14</f>
        <v>墨水</v>
      </c>
      <c r="B14">
        <f>合表!M14</f>
        <v>80</v>
      </c>
      <c r="C14">
        <f>合表!K14</f>
        <v>1800</v>
      </c>
      <c r="D14">
        <f>材炼!AC16</f>
        <v>230</v>
      </c>
    </row>
    <row r="15" spans="1:4">
      <c r="A15" t="str">
        <f>合表!E15</f>
        <v>细线</v>
      </c>
      <c r="B15">
        <f>合表!M15</f>
        <v>80</v>
      </c>
      <c r="C15">
        <f>合表!K15</f>
        <v>1800</v>
      </c>
      <c r="D15">
        <f>材炼!AC17</f>
        <v>230</v>
      </c>
    </row>
    <row r="16" spans="1:4">
      <c r="A16" t="str">
        <f>合表!E16</f>
        <v>丝绸</v>
      </c>
      <c r="B16">
        <f>合表!M16</f>
        <v>80</v>
      </c>
      <c r="C16">
        <f>合表!K16</f>
        <v>1800</v>
      </c>
      <c r="D16">
        <f>材炼!AC18</f>
        <v>230</v>
      </c>
    </row>
    <row r="17" spans="1:4">
      <c r="A17" t="str">
        <f>合表!E17</f>
        <v>麻布</v>
      </c>
      <c r="B17">
        <f>合表!M17</f>
        <v>85</v>
      </c>
      <c r="C17">
        <f>合表!K17</f>
        <v>900</v>
      </c>
      <c r="D17">
        <f>材炼!AC19</f>
        <v>170</v>
      </c>
    </row>
    <row r="18" spans="1:4">
      <c r="A18" t="str">
        <f>合表!E18</f>
        <v>麻线</v>
      </c>
      <c r="B18">
        <f>合表!M18</f>
        <v>85</v>
      </c>
      <c r="C18">
        <f>合表!K18</f>
        <v>900</v>
      </c>
      <c r="D18">
        <f>材炼!AC20</f>
        <v>170</v>
      </c>
    </row>
    <row r="19" spans="1:4">
      <c r="A19" t="str">
        <f>合表!E19</f>
        <v>厚皮革</v>
      </c>
      <c r="B19">
        <f>合表!M19</f>
        <v>85</v>
      </c>
      <c r="C19">
        <f>合表!K19</f>
        <v>900</v>
      </c>
      <c r="D19">
        <f>材炼!AC21</f>
        <v>170</v>
      </c>
    </row>
    <row r="20" spans="1:4">
      <c r="A20" t="str">
        <f>合表!E20</f>
        <v>厚皮带</v>
      </c>
      <c r="B20">
        <f>合表!M20</f>
        <v>85</v>
      </c>
      <c r="C20">
        <f>合表!K20</f>
        <v>900</v>
      </c>
      <c r="D20">
        <f>材炼!AC22</f>
        <v>170</v>
      </c>
    </row>
    <row r="21" spans="1:4">
      <c r="A21" t="str">
        <f>合表!E21</f>
        <v>重皮</v>
      </c>
      <c r="B21">
        <f>合表!M21</f>
        <v>80</v>
      </c>
      <c r="C21">
        <f>合表!K21</f>
        <v>1800</v>
      </c>
      <c r="D21">
        <f>材炼!AC23</f>
        <v>680</v>
      </c>
    </row>
    <row r="22" spans="1:4">
      <c r="A22" t="str">
        <f>合表!E22</f>
        <v>钢锭</v>
      </c>
      <c r="B22">
        <f>合表!M22</f>
        <v>85</v>
      </c>
      <c r="C22">
        <f>合表!K22</f>
        <v>900</v>
      </c>
      <c r="D22">
        <f>材炼!AC24</f>
        <v>170</v>
      </c>
    </row>
    <row r="23" spans="1:4">
      <c r="A23" t="str">
        <f>合表!E23</f>
        <v>银锭</v>
      </c>
      <c r="B23">
        <f>合表!M23</f>
        <v>80</v>
      </c>
      <c r="C23">
        <f>合表!K23</f>
        <v>1800</v>
      </c>
      <c r="D23">
        <f>材炼!AC25</f>
        <v>560</v>
      </c>
    </row>
    <row r="24" spans="1:4">
      <c r="A24" t="str">
        <f>合表!E24</f>
        <v>银线</v>
      </c>
      <c r="B24">
        <f>合表!M24</f>
        <v>75</v>
      </c>
      <c r="C24">
        <f>合表!K24</f>
        <v>2700</v>
      </c>
      <c r="D24">
        <f>材炼!AC26</f>
        <v>650</v>
      </c>
    </row>
    <row r="25" spans="1:4">
      <c r="A25" t="str">
        <f>合表!E25</f>
        <v>铁镐</v>
      </c>
      <c r="B25">
        <f>合表!M25</f>
        <v>90</v>
      </c>
      <c r="C25">
        <f>合表!K25</f>
        <v>600</v>
      </c>
      <c r="D25">
        <f>工!AC4</f>
        <v>120</v>
      </c>
    </row>
    <row r="26" spans="1:4">
      <c r="A26" t="str">
        <f>合表!E26</f>
        <v>木钥匙</v>
      </c>
      <c r="B26">
        <f>合表!M26</f>
        <v>90</v>
      </c>
      <c r="C26">
        <f>合表!K26</f>
        <v>600</v>
      </c>
      <c r="D26">
        <f>工!AC5</f>
        <v>80</v>
      </c>
    </row>
    <row r="27" spans="1:4">
      <c r="A27" t="str">
        <f>合表!E27</f>
        <v>石头弹丸</v>
      </c>
      <c r="B27">
        <f>合表!M27</f>
        <v>95</v>
      </c>
      <c r="C27">
        <f>合表!K27</f>
        <v>300</v>
      </c>
      <c r="D27">
        <f>工!AC6</f>
        <v>30</v>
      </c>
    </row>
    <row r="28" spans="1:4">
      <c r="A28" t="str">
        <f>合表!E28</f>
        <v>铁质钥匙</v>
      </c>
      <c r="B28">
        <f>合表!M28</f>
        <v>90</v>
      </c>
      <c r="C28">
        <f>合表!K28</f>
        <v>600</v>
      </c>
      <c r="D28">
        <f>工!AC7</f>
        <v>60</v>
      </c>
    </row>
    <row r="29" spans="1:4">
      <c r="A29" t="str">
        <f>合表!E29</f>
        <v>木头地板</v>
      </c>
      <c r="B29">
        <f>合表!M29</f>
        <v>90</v>
      </c>
      <c r="C29">
        <f>合表!K29</f>
        <v>600</v>
      </c>
      <c r="D29">
        <f>工!AC8</f>
        <v>80</v>
      </c>
    </row>
    <row r="30" spans="1:4">
      <c r="A30" t="str">
        <f>合表!E30</f>
        <v>红砖墙纸</v>
      </c>
      <c r="B30">
        <f>合表!M30</f>
        <v>90</v>
      </c>
      <c r="C30">
        <f>合表!K30</f>
        <v>600</v>
      </c>
      <c r="D30">
        <f>工!AC9</f>
        <v>100</v>
      </c>
    </row>
    <row r="31" spans="1:4">
      <c r="A31" t="str">
        <f>合表!E31</f>
        <v>木质床</v>
      </c>
      <c r="B31">
        <f>合表!M31</f>
        <v>90</v>
      </c>
      <c r="C31">
        <f>合表!K31</f>
        <v>600</v>
      </c>
      <c r="D31">
        <f>工!AC10</f>
        <v>120</v>
      </c>
    </row>
    <row r="32" spans="1:4">
      <c r="A32" t="str">
        <f>合表!E32</f>
        <v>挂钟</v>
      </c>
      <c r="B32">
        <f>合表!M32</f>
        <v>90</v>
      </c>
      <c r="C32">
        <f>合表!K32</f>
        <v>600</v>
      </c>
      <c r="D32">
        <f>工!AC11</f>
        <v>120</v>
      </c>
    </row>
    <row r="33" spans="1:4">
      <c r="A33" t="str">
        <f>合表!E33</f>
        <v>木门</v>
      </c>
      <c r="B33">
        <f>合表!M33</f>
        <v>90</v>
      </c>
      <c r="C33">
        <f>合表!K33</f>
        <v>600</v>
      </c>
      <c r="D33">
        <f>工!AC12</f>
        <v>100</v>
      </c>
    </row>
    <row r="34" spans="1:4">
      <c r="A34" t="str">
        <f>合表!E34</f>
        <v>花束</v>
      </c>
      <c r="B34">
        <f>合表!M34</f>
        <v>90</v>
      </c>
      <c r="C34">
        <f>合表!K34</f>
        <v>600</v>
      </c>
      <c r="D34">
        <f>工!AC13</f>
        <v>120</v>
      </c>
    </row>
    <row r="35" spans="1:4">
      <c r="A35" t="str">
        <f>合表!E35</f>
        <v>稻草人</v>
      </c>
      <c r="B35">
        <f>合表!M35</f>
        <v>90</v>
      </c>
      <c r="C35">
        <f>合表!K35</f>
        <v>600</v>
      </c>
      <c r="D35">
        <f>工!AC14</f>
        <v>100</v>
      </c>
    </row>
    <row r="36" spans="1:4">
      <c r="A36" t="str">
        <f>合表!E36</f>
        <v>面包</v>
      </c>
      <c r="B36">
        <f>合表!M36</f>
        <v>85</v>
      </c>
      <c r="C36">
        <f>合表!K36</f>
        <v>900</v>
      </c>
      <c r="D36">
        <f>灶!AB4</f>
        <v>250</v>
      </c>
    </row>
    <row r="37" spans="1:4">
      <c r="A37" t="str">
        <f>合表!E37</f>
        <v>葡萄酒</v>
      </c>
      <c r="B37">
        <f>合表!M37</f>
        <v>75</v>
      </c>
      <c r="C37">
        <f>合表!K37</f>
        <v>2700</v>
      </c>
      <c r="D37">
        <f>灶!AB5</f>
        <v>860</v>
      </c>
    </row>
    <row r="38" spans="1:4">
      <c r="A38" t="str">
        <f>合表!E38</f>
        <v>酸酸乳</v>
      </c>
      <c r="B38">
        <f>合表!M38</f>
        <v>90</v>
      </c>
      <c r="C38">
        <f>合表!K38</f>
        <v>600</v>
      </c>
      <c r="D38">
        <f>灶!AB6</f>
        <v>160</v>
      </c>
    </row>
    <row r="39" spans="1:4">
      <c r="A39" t="str">
        <f>合表!E39</f>
        <v>果冻三明治</v>
      </c>
      <c r="B39">
        <f>合表!M39</f>
        <v>80</v>
      </c>
      <c r="C39">
        <f>合表!K39</f>
        <v>1800</v>
      </c>
      <c r="D39">
        <f>灶!AB7</f>
        <v>680</v>
      </c>
    </row>
    <row r="40" spans="1:4">
      <c r="A40" t="str">
        <f>合表!E40</f>
        <v>烧肉</v>
      </c>
      <c r="B40">
        <f>合表!M40</f>
        <v>80</v>
      </c>
      <c r="C40">
        <f>合表!K40</f>
        <v>1800</v>
      </c>
      <c r="D40">
        <f>灶!AB8</f>
        <v>450</v>
      </c>
    </row>
    <row r="41" spans="1:4">
      <c r="A41" t="str">
        <f>合表!E41</f>
        <v>骨头汤</v>
      </c>
      <c r="B41">
        <f>合表!M41</f>
        <v>80</v>
      </c>
      <c r="C41">
        <f>合表!K41</f>
        <v>1800</v>
      </c>
      <c r="D41">
        <f>灶!AB9</f>
        <v>450</v>
      </c>
    </row>
    <row r="42" spans="1:4">
      <c r="A42" t="str">
        <f>合表!E42</f>
        <v>皮衣</v>
      </c>
      <c r="B42">
        <f>合表!M42</f>
        <v>70</v>
      </c>
      <c r="C42">
        <f>合表!K42</f>
        <v>300</v>
      </c>
      <c r="D42">
        <f>缝!AD4</f>
        <v>50</v>
      </c>
    </row>
    <row r="43" spans="1:4">
      <c r="A43" t="str">
        <f>合表!E43</f>
        <v>布袍</v>
      </c>
      <c r="B43">
        <f>合表!M43</f>
        <v>70</v>
      </c>
      <c r="C43">
        <f>合表!K43</f>
        <v>300</v>
      </c>
      <c r="D43">
        <f>缝!AD5</f>
        <v>50</v>
      </c>
    </row>
    <row r="44" spans="1:4">
      <c r="A44" t="str">
        <f>合表!E44</f>
        <v>软皮衣</v>
      </c>
      <c r="B44">
        <f>合表!M44</f>
        <v>65</v>
      </c>
      <c r="C44">
        <f>合表!K44</f>
        <v>600</v>
      </c>
      <c r="D44">
        <f>缝!AD6</f>
        <v>180</v>
      </c>
    </row>
    <row r="45" spans="1:4">
      <c r="A45" t="str">
        <f>合表!E45</f>
        <v>绣纹布袍</v>
      </c>
      <c r="B45">
        <f>合表!M45</f>
        <v>65</v>
      </c>
      <c r="C45">
        <f>合表!K45</f>
        <v>600</v>
      </c>
      <c r="D45">
        <f>缝!AD7</f>
        <v>180</v>
      </c>
    </row>
    <row r="46" spans="1:4">
      <c r="A46" t="str">
        <f>合表!E46</f>
        <v>革铠</v>
      </c>
      <c r="B46">
        <f>合表!M46</f>
        <v>60</v>
      </c>
      <c r="C46">
        <f>合表!K46</f>
        <v>900</v>
      </c>
      <c r="D46">
        <f>缝!AD8</f>
        <v>380</v>
      </c>
    </row>
    <row r="47" spans="1:4">
      <c r="A47" t="str">
        <f>合表!E47</f>
        <v>厚袍</v>
      </c>
      <c r="B47">
        <f>合表!M47</f>
        <v>60</v>
      </c>
      <c r="C47">
        <f>合表!K47</f>
        <v>900</v>
      </c>
      <c r="D47">
        <f>缝!AD9</f>
        <v>380</v>
      </c>
    </row>
    <row r="48" spans="1:4">
      <c r="A48" t="str">
        <f>合表!E48</f>
        <v>皮手套</v>
      </c>
      <c r="B48">
        <f>合表!M48</f>
        <v>60</v>
      </c>
      <c r="C48">
        <f>合表!K48</f>
        <v>900</v>
      </c>
      <c r="D48">
        <f>缝!AD10</f>
        <v>300</v>
      </c>
    </row>
    <row r="49" spans="1:4">
      <c r="A49" t="str">
        <f>合表!E49</f>
        <v>布帽</v>
      </c>
      <c r="B49">
        <f>合表!M49</f>
        <v>60</v>
      </c>
      <c r="C49">
        <f>合表!K49</f>
        <v>900</v>
      </c>
      <c r="D49">
        <f>缝!AD11</f>
        <v>300</v>
      </c>
    </row>
    <row r="50" spans="1:4">
      <c r="A50" t="str">
        <f>合表!E50</f>
        <v>加固的革铠</v>
      </c>
      <c r="B50">
        <f>合表!M50</f>
        <v>55</v>
      </c>
      <c r="C50">
        <f>合表!K50</f>
        <v>1800</v>
      </c>
      <c r="D50">
        <f>缝!AD12</f>
        <v>980</v>
      </c>
    </row>
    <row r="51" spans="1:4">
      <c r="A51" t="str">
        <f>合表!E51</f>
        <v>花纹厚袍</v>
      </c>
      <c r="B51">
        <f>合表!M51</f>
        <v>55</v>
      </c>
      <c r="C51">
        <f>合表!K51</f>
        <v>1800</v>
      </c>
      <c r="D51">
        <f>缝!AD13</f>
        <v>980</v>
      </c>
    </row>
    <row r="52" spans="1:4">
      <c r="A52" t="str">
        <f>合表!E52</f>
        <v>漆黑的皮手套</v>
      </c>
      <c r="B52">
        <f>合表!M52</f>
        <v>55</v>
      </c>
      <c r="C52">
        <f>合表!K52</f>
        <v>1800</v>
      </c>
      <c r="D52">
        <f>缝!AD14</f>
        <v>980</v>
      </c>
    </row>
    <row r="53" spans="1:4">
      <c r="A53" t="str">
        <f>合表!E53</f>
        <v>旅人布帽</v>
      </c>
      <c r="B53">
        <f>合表!M53</f>
        <v>55</v>
      </c>
      <c r="C53">
        <f>合表!K53</f>
        <v>1800</v>
      </c>
      <c r="D53">
        <f>缝!AD15</f>
        <v>980</v>
      </c>
    </row>
    <row r="54" spans="1:4">
      <c r="A54" t="str">
        <f>合表!E54</f>
        <v>硬皮大衣</v>
      </c>
      <c r="B54">
        <f>合表!M54</f>
        <v>50</v>
      </c>
      <c r="C54">
        <f>合表!K54</f>
        <v>2700</v>
      </c>
      <c r="D54">
        <f>缝!AD16</f>
        <v>1510</v>
      </c>
    </row>
    <row r="55" spans="1:4">
      <c r="A55" t="str">
        <f>合表!E55</f>
        <v>环形袍</v>
      </c>
      <c r="B55">
        <f>合表!M55</f>
        <v>50</v>
      </c>
      <c r="C55">
        <f>合表!K55</f>
        <v>2700</v>
      </c>
      <c r="D55">
        <f>缝!AD17</f>
        <v>1510</v>
      </c>
    </row>
    <row r="56" spans="1:4">
      <c r="A56" t="str">
        <f>合表!E56</f>
        <v>硬皮手套</v>
      </c>
      <c r="B56">
        <f>合表!M56</f>
        <v>50</v>
      </c>
      <c r="C56">
        <f>合表!K56</f>
        <v>2700</v>
      </c>
      <c r="D56">
        <f>缝!AD18</f>
        <v>1510</v>
      </c>
    </row>
    <row r="57" spans="1:4">
      <c r="A57" t="str">
        <f>合表!E57</f>
        <v>毛线帽</v>
      </c>
      <c r="B57">
        <f>合表!M57</f>
        <v>50</v>
      </c>
      <c r="C57">
        <f>合表!K57</f>
        <v>2700</v>
      </c>
      <c r="D57">
        <f>缝!AD19</f>
        <v>1510</v>
      </c>
    </row>
    <row r="58" spans="1:4">
      <c r="A58" t="str">
        <f>合表!E58</f>
        <v>斥候皮衣</v>
      </c>
      <c r="B58">
        <f>合表!M58</f>
        <v>45</v>
      </c>
      <c r="C58">
        <f>合表!K58</f>
        <v>3600</v>
      </c>
      <c r="D58">
        <f>缝!AD20</f>
        <v>3200</v>
      </c>
    </row>
    <row r="59" spans="1:4">
      <c r="A59" t="str">
        <f>合表!E59</f>
        <v>巫师袍</v>
      </c>
      <c r="B59">
        <f>合表!M59</f>
        <v>45</v>
      </c>
      <c r="C59">
        <f>合表!K59</f>
        <v>3600</v>
      </c>
      <c r="D59">
        <f>缝!AD21</f>
        <v>3200</v>
      </c>
    </row>
    <row r="60" spans="1:4">
      <c r="A60" t="str">
        <f>合表!E60</f>
        <v>斥候手套</v>
      </c>
      <c r="B60">
        <f>合表!M60</f>
        <v>45</v>
      </c>
      <c r="C60">
        <f>合表!K60</f>
        <v>3600</v>
      </c>
      <c r="D60">
        <f>缝!AD22</f>
        <v>3200</v>
      </c>
    </row>
    <row r="61" spans="1:4">
      <c r="A61" t="str">
        <f>合表!E61</f>
        <v>巫师帽</v>
      </c>
      <c r="B61">
        <f>合表!M61</f>
        <v>45</v>
      </c>
      <c r="C61">
        <f>合表!K61</f>
        <v>3600</v>
      </c>
      <c r="D61">
        <f>缝!AD23</f>
        <v>3200</v>
      </c>
    </row>
    <row r="62" spans="1:4">
      <c r="A62" t="str">
        <f>合表!E62</f>
        <v>狙击手之衣</v>
      </c>
      <c r="B62">
        <f>合表!M62</f>
        <v>40</v>
      </c>
      <c r="C62">
        <f>合表!K62</f>
        <v>4500</v>
      </c>
      <c r="D62">
        <f>缝!AD24</f>
        <v>5060</v>
      </c>
    </row>
    <row r="63" spans="1:4">
      <c r="A63" t="str">
        <f>合表!E63</f>
        <v>魔导师法袍</v>
      </c>
      <c r="B63">
        <f>合表!M63</f>
        <v>40</v>
      </c>
      <c r="C63">
        <f>合表!K63</f>
        <v>4500</v>
      </c>
      <c r="D63">
        <f>缝!AD25</f>
        <v>5060</v>
      </c>
    </row>
    <row r="64" spans="1:4">
      <c r="A64" t="str">
        <f>合表!E64</f>
        <v>狙击手手套</v>
      </c>
      <c r="B64">
        <f>合表!M64</f>
        <v>40</v>
      </c>
      <c r="C64">
        <f>合表!K64</f>
        <v>4500</v>
      </c>
      <c r="D64">
        <f>缝!AD26</f>
        <v>5060</v>
      </c>
    </row>
    <row r="65" spans="1:4">
      <c r="A65" t="str">
        <f>合表!E65</f>
        <v>无穷法术帽</v>
      </c>
      <c r="B65">
        <f>合表!M65</f>
        <v>40</v>
      </c>
      <c r="C65">
        <f>合表!K65</f>
        <v>4500</v>
      </c>
      <c r="D65">
        <f>缝!AD27</f>
        <v>5060</v>
      </c>
    </row>
    <row r="66" spans="1:4">
      <c r="A66" t="str">
        <f>合表!E66</f>
        <v>疾风革铠</v>
      </c>
      <c r="B66">
        <f>合表!M66</f>
        <v>35</v>
      </c>
      <c r="C66">
        <f>合表!K66</f>
        <v>5400</v>
      </c>
      <c r="D66">
        <f>缝!AD28</f>
        <v>6170</v>
      </c>
    </row>
    <row r="67" spans="1:4">
      <c r="A67" t="str">
        <f>合表!E67</f>
        <v>元素袍</v>
      </c>
      <c r="B67">
        <f>合表!M67</f>
        <v>35</v>
      </c>
      <c r="C67">
        <f>合表!K67</f>
        <v>5400</v>
      </c>
      <c r="D67">
        <f>缝!AD29</f>
        <v>6170</v>
      </c>
    </row>
    <row r="68" spans="1:4">
      <c r="A68" t="str">
        <f>合表!E68</f>
        <v>疾风手套</v>
      </c>
      <c r="B68">
        <f>合表!M68</f>
        <v>35</v>
      </c>
      <c r="C68">
        <f>合表!K68</f>
        <v>5400</v>
      </c>
      <c r="D68">
        <f>缝!AD30</f>
        <v>6170</v>
      </c>
    </row>
    <row r="69" spans="1:4">
      <c r="A69" t="str">
        <f>合表!E69</f>
        <v>元素帽</v>
      </c>
      <c r="B69">
        <f>合表!M69</f>
        <v>35</v>
      </c>
      <c r="C69">
        <f>合表!K69</f>
        <v>5400</v>
      </c>
      <c r="D69">
        <f>缝!AD31</f>
        <v>6170</v>
      </c>
    </row>
    <row r="70" spans="1:4">
      <c r="A70" t="str">
        <f>合表!E70</f>
        <v>勇者服</v>
      </c>
      <c r="B70">
        <f>合表!M70</f>
        <v>30</v>
      </c>
      <c r="C70">
        <f>合表!K70</f>
        <v>6300</v>
      </c>
      <c r="D70">
        <f>缝!AD32</f>
        <v>11550</v>
      </c>
    </row>
    <row r="71" spans="1:4">
      <c r="A71" t="str">
        <f>合表!E71</f>
        <v>勇者法袍</v>
      </c>
      <c r="B71">
        <f>合表!M71</f>
        <v>30</v>
      </c>
      <c r="C71">
        <f>合表!K71</f>
        <v>6300</v>
      </c>
      <c r="D71">
        <f>缝!AD33</f>
        <v>11550</v>
      </c>
    </row>
    <row r="72" spans="1:4">
      <c r="A72" t="str">
        <f>合表!E72</f>
        <v>勇者手套</v>
      </c>
      <c r="B72">
        <f>合表!M72</f>
        <v>30</v>
      </c>
      <c r="C72">
        <f>合表!K72</f>
        <v>6300</v>
      </c>
      <c r="D72">
        <f>缝!AD34</f>
        <v>11550</v>
      </c>
    </row>
    <row r="73" spans="1:4">
      <c r="A73" t="str">
        <f>合表!E73</f>
        <v>勇者帽</v>
      </c>
      <c r="B73">
        <f>合表!M73</f>
        <v>30</v>
      </c>
      <c r="C73">
        <f>合表!K73</f>
        <v>6300</v>
      </c>
      <c r="D73">
        <f>缝!AD35</f>
        <v>11550</v>
      </c>
    </row>
    <row r="74" spans="1:4">
      <c r="A74" t="str">
        <f>合表!E74</f>
        <v>查堤拉之服</v>
      </c>
      <c r="B74">
        <f>合表!M74</f>
        <v>25</v>
      </c>
      <c r="C74">
        <f>合表!K74</f>
        <v>7200</v>
      </c>
      <c r="D74">
        <f>缝!AD36</f>
        <v>17280</v>
      </c>
    </row>
    <row r="75" spans="1:4">
      <c r="A75" t="str">
        <f>合表!E75</f>
        <v>辛帕托雷之袍</v>
      </c>
      <c r="B75">
        <f>合表!M75</f>
        <v>25</v>
      </c>
      <c r="C75">
        <f>合表!K75</f>
        <v>7200</v>
      </c>
      <c r="D75">
        <f>缝!AD37</f>
        <v>17280</v>
      </c>
    </row>
    <row r="76" spans="1:4">
      <c r="A76" t="str">
        <f>合表!E76</f>
        <v>普罗休斯手套</v>
      </c>
      <c r="B76">
        <f>合表!M76</f>
        <v>25</v>
      </c>
      <c r="C76">
        <f>合表!K76</f>
        <v>7200</v>
      </c>
      <c r="D76">
        <f>缝!AD38</f>
        <v>17280</v>
      </c>
    </row>
    <row r="77" spans="1:4">
      <c r="A77" t="str">
        <f>合表!E77</f>
        <v>奥美拉之帽</v>
      </c>
      <c r="B77">
        <f>合表!M77</f>
        <v>25</v>
      </c>
      <c r="C77">
        <f>合表!K77</f>
        <v>7200</v>
      </c>
      <c r="D77">
        <f>缝!AD39</f>
        <v>17280</v>
      </c>
    </row>
    <row r="78" spans="1:4">
      <c r="A78" t="str">
        <f>合表!E78</f>
        <v>学徒服</v>
      </c>
      <c r="B78">
        <f>合表!M78</f>
        <v>75</v>
      </c>
      <c r="C78">
        <f>合表!K78</f>
        <v>30</v>
      </c>
      <c r="D78">
        <f>缝!AD40</f>
        <v>10</v>
      </c>
    </row>
    <row r="79" spans="1:4">
      <c r="A79" t="str">
        <f>合表!E79</f>
        <v>石质剑</v>
      </c>
      <c r="B79">
        <f>合表!M79</f>
        <v>70</v>
      </c>
      <c r="C79">
        <f>合表!K79</f>
        <v>300</v>
      </c>
      <c r="D79">
        <f>铁!AD4</f>
        <v>50</v>
      </c>
    </row>
    <row r="80" spans="1:4">
      <c r="A80" t="str">
        <f>合表!E80</f>
        <v>石弓</v>
      </c>
      <c r="B80">
        <f>合表!M80</f>
        <v>70</v>
      </c>
      <c r="C80">
        <f>合表!K80</f>
        <v>300</v>
      </c>
      <c r="D80">
        <f>铁!AD5</f>
        <v>50</v>
      </c>
    </row>
    <row r="81" spans="1:4">
      <c r="A81" t="str">
        <f>合表!E81</f>
        <v>石杖</v>
      </c>
      <c r="B81">
        <f>合表!M81</f>
        <v>70</v>
      </c>
      <c r="C81">
        <f>合表!K81</f>
        <v>300</v>
      </c>
      <c r="D81">
        <f>铁!AD6</f>
        <v>50</v>
      </c>
    </row>
    <row r="82" spans="1:4">
      <c r="A82" t="str">
        <f>合表!E82</f>
        <v>轻甲</v>
      </c>
      <c r="B82">
        <f>合表!M82</f>
        <v>70</v>
      </c>
      <c r="C82">
        <f>合表!K82</f>
        <v>300</v>
      </c>
      <c r="D82">
        <f>铁!AD7</f>
        <v>50</v>
      </c>
    </row>
    <row r="83" spans="1:4">
      <c r="A83" t="str">
        <f>合表!E83</f>
        <v>铁剑</v>
      </c>
      <c r="B83">
        <f>合表!M83</f>
        <v>65</v>
      </c>
      <c r="C83">
        <f>合表!K83</f>
        <v>600</v>
      </c>
      <c r="D83">
        <f>铁!AD8</f>
        <v>150</v>
      </c>
    </row>
    <row r="84" spans="1:4">
      <c r="A84" t="str">
        <f>合表!E84</f>
        <v>铁弓</v>
      </c>
      <c r="B84">
        <f>合表!M84</f>
        <v>65</v>
      </c>
      <c r="C84">
        <f>合表!K84</f>
        <v>600</v>
      </c>
      <c r="D84">
        <f>铁!AD9</f>
        <v>150</v>
      </c>
    </row>
    <row r="85" spans="1:4">
      <c r="A85" t="str">
        <f>合表!E85</f>
        <v>铁杖</v>
      </c>
      <c r="B85">
        <f>合表!M85</f>
        <v>65</v>
      </c>
      <c r="C85">
        <f>合表!K85</f>
        <v>600</v>
      </c>
      <c r="D85">
        <f>铁!AD10</f>
        <v>150</v>
      </c>
    </row>
    <row r="86" spans="1:4">
      <c r="A86" t="str">
        <f>合表!E86</f>
        <v>轻铠甲</v>
      </c>
      <c r="B86">
        <f>合表!M86</f>
        <v>65</v>
      </c>
      <c r="C86">
        <f>合表!K86</f>
        <v>600</v>
      </c>
      <c r="D86">
        <f>铁!AD11</f>
        <v>150</v>
      </c>
    </row>
    <row r="87" spans="1:4">
      <c r="A87" t="str">
        <f>合表!E87</f>
        <v>突刺剑</v>
      </c>
      <c r="B87">
        <f>合表!M87</f>
        <v>60</v>
      </c>
      <c r="C87">
        <f>合表!K87</f>
        <v>900</v>
      </c>
      <c r="D87">
        <f>铁!AD12</f>
        <v>380</v>
      </c>
    </row>
    <row r="88" spans="1:4">
      <c r="A88" t="str">
        <f>合表!E88</f>
        <v>长弓</v>
      </c>
      <c r="B88">
        <f>合表!M88</f>
        <v>60</v>
      </c>
      <c r="C88">
        <f>合表!K88</f>
        <v>900</v>
      </c>
      <c r="D88">
        <f>铁!AD13</f>
        <v>380</v>
      </c>
    </row>
    <row r="89" spans="1:4">
      <c r="A89" t="str">
        <f>合表!E89</f>
        <v>魔杖</v>
      </c>
      <c r="B89">
        <f>合表!M89</f>
        <v>60</v>
      </c>
      <c r="C89">
        <f>合表!K89</f>
        <v>900</v>
      </c>
      <c r="D89">
        <f>铁!AD14</f>
        <v>380</v>
      </c>
    </row>
    <row r="90" spans="1:4">
      <c r="A90" t="str">
        <f>合表!E90</f>
        <v>重甲</v>
      </c>
      <c r="B90">
        <f>合表!M90</f>
        <v>60</v>
      </c>
      <c r="C90">
        <f>合表!K90</f>
        <v>900</v>
      </c>
      <c r="D90">
        <f>铁!AD15</f>
        <v>380</v>
      </c>
    </row>
    <row r="91" spans="1:4">
      <c r="A91" t="str">
        <f>合表!E91</f>
        <v>大盾</v>
      </c>
      <c r="B91">
        <f>合表!M91</f>
        <v>60</v>
      </c>
      <c r="C91">
        <f>合表!K91</f>
        <v>900</v>
      </c>
      <c r="D91">
        <f>铁!AD16</f>
        <v>300</v>
      </c>
    </row>
    <row r="92" spans="1:4">
      <c r="A92" t="str">
        <f>合表!E92</f>
        <v>阔剑</v>
      </c>
      <c r="B92">
        <f>合表!M92</f>
        <v>55</v>
      </c>
      <c r="C92">
        <f>合表!K92</f>
        <v>1800</v>
      </c>
      <c r="D92">
        <f>铁!AD17</f>
        <v>980</v>
      </c>
    </row>
    <row r="93" spans="1:4">
      <c r="A93" t="str">
        <f>合表!E93</f>
        <v>猎弓</v>
      </c>
      <c r="B93">
        <f>合表!M93</f>
        <v>55</v>
      </c>
      <c r="C93">
        <f>合表!K93</f>
        <v>1800</v>
      </c>
      <c r="D93">
        <f>铁!AD18</f>
        <v>980</v>
      </c>
    </row>
    <row r="94" spans="1:4">
      <c r="A94" t="str">
        <f>合表!E94</f>
        <v>漆黑的魔杖</v>
      </c>
      <c r="B94">
        <f>合表!M94</f>
        <v>55</v>
      </c>
      <c r="C94">
        <f>合表!K94</f>
        <v>1800</v>
      </c>
      <c r="D94">
        <f>铁!AD19</f>
        <v>980</v>
      </c>
    </row>
    <row r="95" spans="1:4">
      <c r="A95" t="str">
        <f>合表!E95</f>
        <v>钢铁铠甲</v>
      </c>
      <c r="B95">
        <f>合表!M95</f>
        <v>55</v>
      </c>
      <c r="C95">
        <f>合表!K95</f>
        <v>1800</v>
      </c>
      <c r="D95">
        <f>铁!AD20</f>
        <v>980</v>
      </c>
    </row>
    <row r="96" spans="1:4">
      <c r="A96" t="str">
        <f>合表!E96</f>
        <v>钢铁大盾</v>
      </c>
      <c r="B96">
        <f>合表!M96</f>
        <v>55</v>
      </c>
      <c r="C96">
        <f>合表!K96</f>
        <v>1800</v>
      </c>
      <c r="D96">
        <f>铁!AD21</f>
        <v>980</v>
      </c>
    </row>
    <row r="97" spans="1:4">
      <c r="A97" t="str">
        <f>合表!E97</f>
        <v>双刃长剑</v>
      </c>
      <c r="B97">
        <f>合表!M97</f>
        <v>50</v>
      </c>
      <c r="C97">
        <f>合表!K97</f>
        <v>2700</v>
      </c>
      <c r="D97">
        <f>铁!AD22</f>
        <v>1510</v>
      </c>
    </row>
    <row r="98" spans="1:4">
      <c r="A98" t="str">
        <f>合表!E98</f>
        <v>粘花弓</v>
      </c>
      <c r="B98">
        <f>合表!M98</f>
        <v>50</v>
      </c>
      <c r="C98">
        <f>合表!K98</f>
        <v>2700</v>
      </c>
      <c r="D98">
        <f>铁!AD23</f>
        <v>1510</v>
      </c>
    </row>
    <row r="99" spans="1:4">
      <c r="A99" t="str">
        <f>合表!E99</f>
        <v>导士手杖</v>
      </c>
      <c r="B99">
        <f>合表!M99</f>
        <v>50</v>
      </c>
      <c r="C99">
        <f>合表!K99</f>
        <v>2700</v>
      </c>
      <c r="D99">
        <f>铁!AD24</f>
        <v>1510</v>
      </c>
    </row>
    <row r="100" spans="1:4">
      <c r="A100" t="str">
        <f>合表!E100</f>
        <v>环形铠</v>
      </c>
      <c r="B100">
        <f>合表!M100</f>
        <v>50</v>
      </c>
      <c r="C100">
        <f>合表!K100</f>
        <v>2700</v>
      </c>
      <c r="D100">
        <f>铁!AD25</f>
        <v>1510</v>
      </c>
    </row>
    <row r="101" spans="1:4">
      <c r="A101" t="str">
        <f>合表!E101</f>
        <v>环形盾</v>
      </c>
      <c r="B101">
        <f>合表!M101</f>
        <v>50</v>
      </c>
      <c r="C101">
        <f>合表!K101</f>
        <v>2700</v>
      </c>
      <c r="D101">
        <f>铁!AD26</f>
        <v>1510</v>
      </c>
    </row>
    <row r="102" spans="1:4">
      <c r="A102" t="str">
        <f>合表!E102</f>
        <v>骑士剑</v>
      </c>
      <c r="B102">
        <f>合表!M102</f>
        <v>45</v>
      </c>
      <c r="C102">
        <f>合表!K102</f>
        <v>3600</v>
      </c>
      <c r="D102">
        <f>铁!AD27</f>
        <v>3200</v>
      </c>
    </row>
    <row r="103" spans="1:4">
      <c r="A103" t="str">
        <f>合表!E103</f>
        <v>格斗弓</v>
      </c>
      <c r="B103">
        <f>合表!M103</f>
        <v>45</v>
      </c>
      <c r="C103">
        <f>合表!K103</f>
        <v>3600</v>
      </c>
      <c r="D103">
        <f>铁!AD28</f>
        <v>3200</v>
      </c>
    </row>
    <row r="104" spans="1:4">
      <c r="A104" t="str">
        <f>合表!E104</f>
        <v>魔术师之杖</v>
      </c>
      <c r="B104">
        <f>合表!M104</f>
        <v>45</v>
      </c>
      <c r="C104">
        <f>合表!K104</f>
        <v>3600</v>
      </c>
      <c r="D104">
        <f>铁!AD29</f>
        <v>3200</v>
      </c>
    </row>
    <row r="105" spans="1:4">
      <c r="A105" t="str">
        <f>合表!E105</f>
        <v>骑士铠</v>
      </c>
      <c r="B105">
        <f>合表!M105</f>
        <v>45</v>
      </c>
      <c r="C105">
        <f>合表!K105</f>
        <v>3600</v>
      </c>
      <c r="D105">
        <f>铁!AD30</f>
        <v>3200</v>
      </c>
    </row>
    <row r="106" spans="1:4">
      <c r="A106" t="str">
        <f>合表!E106</f>
        <v>骑士盾</v>
      </c>
      <c r="B106">
        <f>合表!M106</f>
        <v>45</v>
      </c>
      <c r="C106">
        <f>合表!K106</f>
        <v>3600</v>
      </c>
      <c r="D106">
        <f>铁!AD31</f>
        <v>3200</v>
      </c>
    </row>
    <row r="107" spans="1:4">
      <c r="A107" t="str">
        <f>合表!E107</f>
        <v>骑士长之剑</v>
      </c>
      <c r="B107">
        <f>合表!M107</f>
        <v>40</v>
      </c>
      <c r="C107">
        <f>合表!K107</f>
        <v>4500</v>
      </c>
      <c r="D107">
        <f>铁!AD32</f>
        <v>5060</v>
      </c>
    </row>
    <row r="108" spans="1:4">
      <c r="A108" t="str">
        <f>合表!E108</f>
        <v>狙击弓</v>
      </c>
      <c r="B108">
        <f>合表!M108</f>
        <v>40</v>
      </c>
      <c r="C108">
        <f>合表!K108</f>
        <v>4500</v>
      </c>
      <c r="D108">
        <f>铁!AD33</f>
        <v>5060</v>
      </c>
    </row>
    <row r="109" spans="1:4">
      <c r="A109" t="str">
        <f>合表!E109</f>
        <v>月光之杖</v>
      </c>
      <c r="B109">
        <f>合表!M109</f>
        <v>40</v>
      </c>
      <c r="C109">
        <f>合表!K109</f>
        <v>4500</v>
      </c>
      <c r="D109">
        <f>铁!AD34</f>
        <v>5060</v>
      </c>
    </row>
    <row r="110" spans="1:4">
      <c r="A110" t="str">
        <f>合表!E110</f>
        <v>骑士长之铠</v>
      </c>
      <c r="B110">
        <f>合表!M110</f>
        <v>40</v>
      </c>
      <c r="C110">
        <f>合表!K110</f>
        <v>4500</v>
      </c>
      <c r="D110">
        <f>铁!AD35</f>
        <v>5060</v>
      </c>
    </row>
    <row r="111" spans="1:4">
      <c r="A111" t="str">
        <f>合表!E111</f>
        <v>骑士长之盾</v>
      </c>
      <c r="B111">
        <f>合表!M111</f>
        <v>40</v>
      </c>
      <c r="C111">
        <f>合表!K111</f>
        <v>4500</v>
      </c>
      <c r="D111">
        <f>铁!AD36</f>
        <v>5060</v>
      </c>
    </row>
    <row r="112" spans="1:4">
      <c r="A112" t="str">
        <f>合表!E112</f>
        <v>十杰剑</v>
      </c>
      <c r="B112">
        <f>合表!M112</f>
        <v>35</v>
      </c>
      <c r="C112">
        <f>合表!K112</f>
        <v>5400</v>
      </c>
      <c r="D112">
        <f>铁!AD37</f>
        <v>6170</v>
      </c>
    </row>
    <row r="113" spans="1:4">
      <c r="A113" t="str">
        <f>合表!E113</f>
        <v>竞技之弓</v>
      </c>
      <c r="B113">
        <f>合表!M113</f>
        <v>35</v>
      </c>
      <c r="C113">
        <f>合表!K113</f>
        <v>5400</v>
      </c>
      <c r="D113">
        <f>铁!AD38</f>
        <v>6170</v>
      </c>
    </row>
    <row r="114" spans="1:4">
      <c r="A114" t="str">
        <f>合表!E114</f>
        <v>元素杖</v>
      </c>
      <c r="B114">
        <f>合表!M114</f>
        <v>35</v>
      </c>
      <c r="C114">
        <f>合表!K114</f>
        <v>5400</v>
      </c>
      <c r="D114">
        <f>铁!AD39</f>
        <v>6170</v>
      </c>
    </row>
    <row r="115" spans="1:4">
      <c r="A115" t="str">
        <f>合表!E115</f>
        <v>巧匠铠甲</v>
      </c>
      <c r="B115">
        <f>合表!M115</f>
        <v>35</v>
      </c>
      <c r="C115">
        <f>合表!K115</f>
        <v>5400</v>
      </c>
      <c r="D115">
        <f>铁!AD40</f>
        <v>6170</v>
      </c>
    </row>
    <row r="116" spans="1:4">
      <c r="A116" t="str">
        <f>合表!E116</f>
        <v>巧匠之盾</v>
      </c>
      <c r="B116">
        <f>合表!M116</f>
        <v>35</v>
      </c>
      <c r="C116">
        <f>合表!K116</f>
        <v>5400</v>
      </c>
      <c r="D116">
        <f>铁!AD41</f>
        <v>6170</v>
      </c>
    </row>
    <row r="117" spans="1:4">
      <c r="A117" t="str">
        <f>合表!E117</f>
        <v>勇者锋刃</v>
      </c>
      <c r="B117">
        <f>合表!M117</f>
        <v>30</v>
      </c>
      <c r="C117">
        <f>合表!K117</f>
        <v>6300</v>
      </c>
      <c r="D117">
        <f>铁!AD42</f>
        <v>11550</v>
      </c>
    </row>
    <row r="118" spans="1:4">
      <c r="A118" t="str">
        <f>合表!E118</f>
        <v>勇者之弓</v>
      </c>
      <c r="B118">
        <f>合表!M118</f>
        <v>30</v>
      </c>
      <c r="C118">
        <f>合表!K118</f>
        <v>6300</v>
      </c>
      <c r="D118">
        <f>铁!AD43</f>
        <v>11550</v>
      </c>
    </row>
    <row r="119" spans="1:4">
      <c r="A119" t="str">
        <f>合表!E119</f>
        <v>勇者之杖</v>
      </c>
      <c r="B119">
        <f>合表!M119</f>
        <v>30</v>
      </c>
      <c r="C119">
        <f>合表!K119</f>
        <v>6300</v>
      </c>
      <c r="D119">
        <f>铁!AD44</f>
        <v>11550</v>
      </c>
    </row>
    <row r="120" spans="1:4">
      <c r="A120" t="str">
        <f>合表!E120</f>
        <v>勇者铠甲</v>
      </c>
      <c r="B120">
        <f>合表!M120</f>
        <v>30</v>
      </c>
      <c r="C120">
        <f>合表!K120</f>
        <v>6300</v>
      </c>
      <c r="D120">
        <f>铁!AD45</f>
        <v>11550</v>
      </c>
    </row>
    <row r="121" spans="1:4">
      <c r="A121" t="str">
        <f>合表!E121</f>
        <v>勇者盾</v>
      </c>
      <c r="B121">
        <f>合表!M121</f>
        <v>30</v>
      </c>
      <c r="C121">
        <f>合表!K121</f>
        <v>6300</v>
      </c>
      <c r="D121">
        <f>铁!AD46</f>
        <v>11550</v>
      </c>
    </row>
    <row r="122" spans="1:4">
      <c r="A122" t="str">
        <f>合表!E122</f>
        <v>普罗之剑</v>
      </c>
      <c r="B122">
        <f>合表!M122</f>
        <v>25</v>
      </c>
      <c r="C122">
        <f>合表!K122</f>
        <v>7200</v>
      </c>
      <c r="D122">
        <f>铁!AD47</f>
        <v>17280</v>
      </c>
    </row>
    <row r="123" spans="1:4">
      <c r="A123" t="str">
        <f>合表!E123</f>
        <v>比纳西尔之弩</v>
      </c>
      <c r="B123">
        <f>合表!M123</f>
        <v>25</v>
      </c>
      <c r="C123">
        <f>合表!K123</f>
        <v>7200</v>
      </c>
      <c r="D123">
        <f>铁!AD48</f>
        <v>17280</v>
      </c>
    </row>
    <row r="124" spans="1:4">
      <c r="A124" t="str">
        <f>合表!E124</f>
        <v>基梅尔之杖</v>
      </c>
      <c r="B124">
        <f>合表!M124</f>
        <v>25</v>
      </c>
      <c r="C124">
        <f>合表!K124</f>
        <v>7200</v>
      </c>
      <c r="D124">
        <f>铁!AD49</f>
        <v>17280</v>
      </c>
    </row>
    <row r="125" spans="1:4">
      <c r="A125" t="str">
        <f>合表!E125</f>
        <v>艾杰利亚之铠</v>
      </c>
      <c r="B125">
        <f>合表!M125</f>
        <v>25</v>
      </c>
      <c r="C125">
        <f>合表!K125</f>
        <v>7200</v>
      </c>
      <c r="D125">
        <f>铁!AD50</f>
        <v>17280</v>
      </c>
    </row>
    <row r="126" spans="1:4">
      <c r="A126" t="str">
        <f>合表!E126</f>
        <v>爱德拉之盾</v>
      </c>
      <c r="B126">
        <f>合表!M126</f>
        <v>25</v>
      </c>
      <c r="C126">
        <f>合表!K126</f>
        <v>7200</v>
      </c>
      <c r="D126">
        <f>铁!AD51</f>
        <v>17280</v>
      </c>
    </row>
    <row r="127" spans="1:4">
      <c r="A127" t="str">
        <f>合表!E127</f>
        <v>木质十字架</v>
      </c>
      <c r="B127">
        <f>合表!M127</f>
        <v>50</v>
      </c>
      <c r="C127">
        <f>合表!K127</f>
        <v>2700</v>
      </c>
      <c r="D127">
        <f>珠!AD4</f>
        <v>3020</v>
      </c>
    </row>
    <row r="128" spans="1:4">
      <c r="A128" t="str">
        <f>合表!E128</f>
        <v>木质护身符</v>
      </c>
      <c r="B128">
        <f>合表!M128</f>
        <v>50</v>
      </c>
      <c r="C128">
        <f>合表!K128</f>
        <v>2700</v>
      </c>
      <c r="D128">
        <f>珠!AD5</f>
        <v>3020</v>
      </c>
    </row>
    <row r="129" spans="1:4">
      <c r="A129" t="str">
        <f>合表!E129</f>
        <v>木质项链</v>
      </c>
      <c r="B129">
        <f>合表!M129</f>
        <v>50</v>
      </c>
      <c r="C129">
        <f>合表!K129</f>
        <v>2700</v>
      </c>
      <c r="D129">
        <f>珠!AD6</f>
        <v>3020</v>
      </c>
    </row>
    <row r="130" spans="1:4">
      <c r="A130" t="str">
        <f>合表!E130</f>
        <v>金属十字架</v>
      </c>
      <c r="B130">
        <f>合表!M130</f>
        <v>45</v>
      </c>
      <c r="C130">
        <f>合表!K130</f>
        <v>3600</v>
      </c>
      <c r="D130">
        <f>珠!AD7</f>
        <v>5120</v>
      </c>
    </row>
    <row r="131" spans="1:4">
      <c r="A131" t="str">
        <f>合表!E131</f>
        <v>金属护身符</v>
      </c>
      <c r="B131">
        <f>合表!M131</f>
        <v>45</v>
      </c>
      <c r="C131">
        <f>合表!K131</f>
        <v>3600</v>
      </c>
      <c r="D131">
        <f>珠!AD8</f>
        <v>5120</v>
      </c>
    </row>
    <row r="132" spans="1:4">
      <c r="A132" t="str">
        <f>合表!E132</f>
        <v>坚果项链</v>
      </c>
      <c r="B132">
        <f>合表!M132</f>
        <v>45</v>
      </c>
      <c r="C132">
        <f>合表!K132</f>
        <v>3600</v>
      </c>
      <c r="D132">
        <f>珠!AD9</f>
        <v>5120</v>
      </c>
    </row>
    <row r="133" spans="1:4">
      <c r="A133" t="str">
        <f>合表!E133</f>
        <v>甲壳符</v>
      </c>
      <c r="B133">
        <f>合表!M133</f>
        <v>40</v>
      </c>
      <c r="C133">
        <f>合表!K133</f>
        <v>4500</v>
      </c>
      <c r="D133">
        <f>珠!AD10</f>
        <v>9110</v>
      </c>
    </row>
    <row r="134" spans="1:4">
      <c r="A134" t="str">
        <f>合表!E134</f>
        <v>放大挂件</v>
      </c>
      <c r="B134">
        <f>合表!M134</f>
        <v>40</v>
      </c>
      <c r="C134">
        <f>合表!K134</f>
        <v>4500</v>
      </c>
      <c r="D134">
        <f>珠!AD11</f>
        <v>9110</v>
      </c>
    </row>
    <row r="135" spans="1:4">
      <c r="A135" t="str">
        <f>合表!E135</f>
        <v>魔法石项链</v>
      </c>
      <c r="B135">
        <f>合表!M135</f>
        <v>40</v>
      </c>
      <c r="C135">
        <f>合表!K135</f>
        <v>4500</v>
      </c>
      <c r="D135">
        <f>珠!AD12</f>
        <v>9110</v>
      </c>
    </row>
    <row r="136" spans="1:4">
      <c r="A136" t="str">
        <f>合表!E136</f>
        <v>青纱符</v>
      </c>
      <c r="B136">
        <f>合表!M136</f>
        <v>35</v>
      </c>
      <c r="C136">
        <f>合表!K136</f>
        <v>5400</v>
      </c>
      <c r="D136">
        <f>珠!AD13</f>
        <v>15430</v>
      </c>
    </row>
    <row r="137" spans="1:4">
      <c r="A137" t="str">
        <f>合表!E137</f>
        <v>时尚挂件</v>
      </c>
      <c r="B137">
        <f>合表!M137</f>
        <v>35</v>
      </c>
      <c r="C137">
        <f>合表!K137</f>
        <v>5400</v>
      </c>
      <c r="D137">
        <f>珠!AD14</f>
        <v>15430</v>
      </c>
    </row>
    <row r="138" spans="1:4">
      <c r="A138" t="str">
        <f>合表!E138</f>
        <v>贵重的项链</v>
      </c>
      <c r="B138">
        <f>合表!M138</f>
        <v>35</v>
      </c>
      <c r="C138">
        <f>合表!K138</f>
        <v>5400</v>
      </c>
      <c r="D138">
        <f>珠!AD15</f>
        <v>15430</v>
      </c>
    </row>
    <row r="139" spans="1:4">
      <c r="A139" t="str">
        <f>合表!E139</f>
        <v>血玉挂件</v>
      </c>
      <c r="B139">
        <f>合表!M139</f>
        <v>30</v>
      </c>
      <c r="C139">
        <f>合表!K139</f>
        <v>6300</v>
      </c>
      <c r="D139">
        <f>珠!AD16</f>
        <v>39270</v>
      </c>
    </row>
    <row r="140" spans="1:4">
      <c r="A140" t="str">
        <f>合表!E140</f>
        <v>青绿石项链</v>
      </c>
      <c r="B140">
        <f>合表!M140</f>
        <v>30</v>
      </c>
      <c r="C140">
        <f>合表!K140</f>
        <v>6300</v>
      </c>
      <c r="D140">
        <f>珠!AD17</f>
        <v>39270</v>
      </c>
    </row>
    <row r="141" spans="1:4">
      <c r="A141" t="str">
        <f>合表!E141</f>
        <v>闪电护符</v>
      </c>
      <c r="B141">
        <f>合表!M141</f>
        <v>30</v>
      </c>
      <c r="C141">
        <f>合表!K141</f>
        <v>6300</v>
      </c>
      <c r="D141">
        <f>珠!AD18</f>
        <v>48510</v>
      </c>
    </row>
    <row r="142" spans="1:4">
      <c r="A142" t="str">
        <f>合表!E142</f>
        <v>火焰斩I</v>
      </c>
      <c r="B142">
        <f>合表!M142</f>
        <v>80</v>
      </c>
      <c r="C142">
        <f>合表!K142</f>
        <v>30</v>
      </c>
      <c r="D142">
        <f>书!AD4</f>
        <v>30</v>
      </c>
    </row>
    <row r="143" spans="1:4">
      <c r="A143" t="str">
        <f>合表!E143</f>
        <v>火焰斩II</v>
      </c>
      <c r="B143">
        <f>合表!M143</f>
        <v>75</v>
      </c>
      <c r="C143">
        <f>合表!K143</f>
        <v>300</v>
      </c>
      <c r="D143">
        <f>书!AD5</f>
        <v>80</v>
      </c>
    </row>
    <row r="144" spans="1:4">
      <c r="A144" t="str">
        <f>合表!E144</f>
        <v>火焰斩III</v>
      </c>
      <c r="B144">
        <f>合表!M144</f>
        <v>70</v>
      </c>
      <c r="C144">
        <f>合表!K144</f>
        <v>600</v>
      </c>
      <c r="D144">
        <f>书!AD6</f>
        <v>260</v>
      </c>
    </row>
    <row r="145" spans="1:4">
      <c r="A145" t="str">
        <f>合表!E145</f>
        <v>火焰斩IV</v>
      </c>
      <c r="B145">
        <f>合表!M145</f>
        <v>65</v>
      </c>
      <c r="C145">
        <f>合表!K145</f>
        <v>900</v>
      </c>
      <c r="D145">
        <f>书!AD7</f>
        <v>550</v>
      </c>
    </row>
    <row r="146" spans="1:4">
      <c r="A146" t="str">
        <f>合表!E146</f>
        <v>火焰斩V</v>
      </c>
      <c r="B146">
        <f>合表!M146</f>
        <v>60</v>
      </c>
      <c r="C146">
        <f>合表!K146</f>
        <v>1800</v>
      </c>
      <c r="D146">
        <f>书!AD8</f>
        <v>1500</v>
      </c>
    </row>
    <row r="147" spans="1:4">
      <c r="A147" t="str">
        <f>合表!E147</f>
        <v>一字斩I</v>
      </c>
      <c r="B147">
        <f>合表!M147</f>
        <v>75</v>
      </c>
      <c r="C147">
        <f>合表!K147</f>
        <v>300</v>
      </c>
      <c r="D147">
        <f>书!AD9</f>
        <v>70</v>
      </c>
    </row>
    <row r="148" spans="1:4">
      <c r="A148" t="str">
        <f>合表!E148</f>
        <v>一字斩II</v>
      </c>
      <c r="B148">
        <f>合表!M148</f>
        <v>70</v>
      </c>
      <c r="C148">
        <f>合表!K148</f>
        <v>600</v>
      </c>
      <c r="D148">
        <f>书!AD10</f>
        <v>260</v>
      </c>
    </row>
    <row r="149" spans="1:4">
      <c r="A149" t="str">
        <f>合表!E149</f>
        <v>一字斩III</v>
      </c>
      <c r="B149">
        <f>合表!M149</f>
        <v>65</v>
      </c>
      <c r="C149">
        <f>合表!K149</f>
        <v>900</v>
      </c>
      <c r="D149">
        <f>书!AD11</f>
        <v>550</v>
      </c>
    </row>
    <row r="150" spans="1:4">
      <c r="A150" t="str">
        <f>合表!E150</f>
        <v>一字斩IV</v>
      </c>
      <c r="B150">
        <f>合表!M150</f>
        <v>60</v>
      </c>
      <c r="C150">
        <f>合表!K150</f>
        <v>1800</v>
      </c>
      <c r="D150">
        <f>书!AD12</f>
        <v>1500</v>
      </c>
    </row>
    <row r="151" spans="1:4">
      <c r="A151" t="str">
        <f>合表!E151</f>
        <v>一字斩V</v>
      </c>
      <c r="B151">
        <f>合表!M151</f>
        <v>55</v>
      </c>
      <c r="C151">
        <f>合表!K151</f>
        <v>2700</v>
      </c>
      <c r="D151">
        <f>书!AD13</f>
        <v>2950</v>
      </c>
    </row>
    <row r="152" spans="1:4">
      <c r="A152" t="str">
        <f>合表!E152</f>
        <v>贯通斩I</v>
      </c>
      <c r="B152">
        <f>合表!M152</f>
        <v>70</v>
      </c>
      <c r="C152">
        <f>合表!K152</f>
        <v>600</v>
      </c>
      <c r="D152">
        <f>书!AD14</f>
        <v>230</v>
      </c>
    </row>
    <row r="153" spans="1:4">
      <c r="A153" t="str">
        <f>合表!E153</f>
        <v>贯通斩II</v>
      </c>
      <c r="B153">
        <f>合表!M153</f>
        <v>65</v>
      </c>
      <c r="C153">
        <f>合表!K153</f>
        <v>900</v>
      </c>
      <c r="D153">
        <f>书!AD15</f>
        <v>550</v>
      </c>
    </row>
    <row r="154" spans="1:4">
      <c r="A154" t="str">
        <f>合表!E154</f>
        <v>贯通斩III</v>
      </c>
      <c r="B154">
        <f>合表!M154</f>
        <v>60</v>
      </c>
      <c r="C154">
        <f>合表!K154</f>
        <v>1800</v>
      </c>
      <c r="D154">
        <f>书!AD16</f>
        <v>1500</v>
      </c>
    </row>
    <row r="155" spans="1:4">
      <c r="A155" t="str">
        <f>合表!E155</f>
        <v>贯通斩IV</v>
      </c>
      <c r="B155">
        <f>合表!M155</f>
        <v>55</v>
      </c>
      <c r="C155">
        <f>合表!K155</f>
        <v>2700</v>
      </c>
      <c r="D155">
        <f>书!AD17</f>
        <v>2950</v>
      </c>
    </row>
    <row r="156" spans="1:4">
      <c r="A156" t="str">
        <f>合表!E156</f>
        <v>贯通斩V</v>
      </c>
      <c r="B156">
        <f>合表!M156</f>
        <v>50</v>
      </c>
      <c r="C156">
        <f>合表!K156</f>
        <v>3600</v>
      </c>
      <c r="D156">
        <f>书!AD18</f>
        <v>5040</v>
      </c>
    </row>
    <row r="157" spans="1:4">
      <c r="A157" t="str">
        <f>合表!E157</f>
        <v>十字斩I</v>
      </c>
      <c r="B157">
        <f>合表!M157</f>
        <v>45</v>
      </c>
      <c r="C157">
        <f>合表!K157</f>
        <v>4500</v>
      </c>
      <c r="D157">
        <f>书!AD19</f>
        <v>7200</v>
      </c>
    </row>
    <row r="158" spans="1:4">
      <c r="A158" t="str">
        <f>合表!E158</f>
        <v>十字斩II</v>
      </c>
      <c r="B158">
        <f>合表!M158</f>
        <v>40</v>
      </c>
      <c r="C158">
        <f>合表!K158</f>
        <v>5400</v>
      </c>
      <c r="D158">
        <f>书!AD20</f>
        <v>12150</v>
      </c>
    </row>
    <row r="159" spans="1:4">
      <c r="A159" t="str">
        <f>合表!E159</f>
        <v>十字斩III</v>
      </c>
      <c r="B159">
        <f>合表!M159</f>
        <v>35</v>
      </c>
      <c r="C159">
        <f>合表!K159</f>
        <v>6300</v>
      </c>
      <c r="D159">
        <f>书!AD21</f>
        <v>18000</v>
      </c>
    </row>
    <row r="160" spans="1:4">
      <c r="A160" t="str">
        <f>合表!E160</f>
        <v>十字斩IV</v>
      </c>
      <c r="B160">
        <f>合表!M160</f>
        <v>30</v>
      </c>
      <c r="C160">
        <f>合表!K160</f>
        <v>7200</v>
      </c>
      <c r="D160">
        <f>书!AD22</f>
        <v>26400</v>
      </c>
    </row>
    <row r="161" spans="1:4">
      <c r="A161" t="str">
        <f>合表!E161</f>
        <v>十字斩V</v>
      </c>
      <c r="B161">
        <f>合表!M161</f>
        <v>25</v>
      </c>
      <c r="C161">
        <f>合表!K161</f>
        <v>8100</v>
      </c>
      <c r="D161">
        <f>书!AD23</f>
        <v>38880</v>
      </c>
    </row>
    <row r="162" spans="1:4">
      <c r="A162" t="str">
        <f>合表!E162</f>
        <v>怒气I</v>
      </c>
      <c r="B162">
        <f>合表!M162</f>
        <v>40</v>
      </c>
      <c r="C162">
        <f>合表!K162</f>
        <v>5400</v>
      </c>
      <c r="D162">
        <f>书!AD24</f>
        <v>10940</v>
      </c>
    </row>
    <row r="163" spans="1:4">
      <c r="A163" t="str">
        <f>合表!E163</f>
        <v>怒气II</v>
      </c>
      <c r="B163">
        <f>合表!M163</f>
        <v>35</v>
      </c>
      <c r="C163">
        <f>合表!K163</f>
        <v>6300</v>
      </c>
      <c r="D163">
        <f>书!AD25</f>
        <v>18000</v>
      </c>
    </row>
    <row r="164" spans="1:4">
      <c r="A164" t="str">
        <f>合表!E164</f>
        <v>怒气III</v>
      </c>
      <c r="B164">
        <f>合表!M164</f>
        <v>30</v>
      </c>
      <c r="C164">
        <f>合表!K164</f>
        <v>7200</v>
      </c>
      <c r="D164">
        <f>书!AD26</f>
        <v>26400</v>
      </c>
    </row>
    <row r="165" spans="1:4">
      <c r="A165" t="str">
        <f>合表!E165</f>
        <v>怒气IV</v>
      </c>
      <c r="B165">
        <f>合表!M165</f>
        <v>25</v>
      </c>
      <c r="C165">
        <f>合表!K165</f>
        <v>8100</v>
      </c>
      <c r="D165">
        <f>书!AD27</f>
        <v>38880</v>
      </c>
    </row>
    <row r="166" spans="1:4">
      <c r="A166" t="str">
        <f>合表!E166</f>
        <v>怒气V</v>
      </c>
      <c r="B166">
        <f>合表!M166</f>
        <v>20</v>
      </c>
      <c r="C166">
        <f>合表!K166</f>
        <v>9000</v>
      </c>
      <c r="D166">
        <f>书!AD28</f>
        <v>58500</v>
      </c>
    </row>
    <row r="167" spans="1:4">
      <c r="A167" t="str">
        <f>合表!E167</f>
        <v>毒箭I</v>
      </c>
      <c r="B167">
        <f>合表!M167</f>
        <v>80</v>
      </c>
      <c r="C167">
        <f>合表!K167</f>
        <v>30</v>
      </c>
      <c r="D167">
        <f>书!AD29</f>
        <v>30</v>
      </c>
    </row>
    <row r="168" spans="1:4">
      <c r="A168" t="str">
        <f>合表!E168</f>
        <v>毒箭II</v>
      </c>
      <c r="B168">
        <f>合表!M168</f>
        <v>75</v>
      </c>
      <c r="C168">
        <f>合表!K168</f>
        <v>300</v>
      </c>
      <c r="D168">
        <f>书!AD30</f>
        <v>80</v>
      </c>
    </row>
    <row r="169" spans="1:4">
      <c r="A169" t="str">
        <f>合表!E169</f>
        <v>毒箭III</v>
      </c>
      <c r="B169">
        <f>合表!M169</f>
        <v>70</v>
      </c>
      <c r="C169">
        <f>合表!K169</f>
        <v>600</v>
      </c>
      <c r="D169">
        <f>书!AD31</f>
        <v>260</v>
      </c>
    </row>
    <row r="170" spans="1:4">
      <c r="A170" t="str">
        <f>合表!E170</f>
        <v>毒箭IV</v>
      </c>
      <c r="B170">
        <f>合表!M170</f>
        <v>65</v>
      </c>
      <c r="C170">
        <f>合表!K170</f>
        <v>900</v>
      </c>
      <c r="D170">
        <f>书!AD32</f>
        <v>550</v>
      </c>
    </row>
    <row r="171" spans="1:4">
      <c r="A171" t="str">
        <f>合表!E171</f>
        <v>毒箭V</v>
      </c>
      <c r="B171">
        <f>合表!M171</f>
        <v>60</v>
      </c>
      <c r="C171">
        <f>合表!K171</f>
        <v>1800</v>
      </c>
      <c r="D171">
        <f>书!AD33</f>
        <v>1500</v>
      </c>
    </row>
    <row r="172" spans="1:4">
      <c r="A172" t="str">
        <f>合表!E172</f>
        <v>散射I</v>
      </c>
      <c r="B172">
        <f>合表!M172</f>
        <v>75</v>
      </c>
      <c r="C172">
        <f>合表!K172</f>
        <v>300</v>
      </c>
      <c r="D172">
        <f>书!AD34</f>
        <v>70</v>
      </c>
    </row>
    <row r="173" spans="1:4">
      <c r="A173" t="str">
        <f>合表!E173</f>
        <v>散射II</v>
      </c>
      <c r="B173">
        <f>合表!M173</f>
        <v>70</v>
      </c>
      <c r="C173">
        <f>合表!K173</f>
        <v>600</v>
      </c>
      <c r="D173">
        <f>书!AD35</f>
        <v>260</v>
      </c>
    </row>
    <row r="174" spans="1:4">
      <c r="A174" t="str">
        <f>合表!E174</f>
        <v>散射III</v>
      </c>
      <c r="B174">
        <f>合表!M174</f>
        <v>65</v>
      </c>
      <c r="C174">
        <f>合表!K174</f>
        <v>900</v>
      </c>
      <c r="D174">
        <f>书!AD36</f>
        <v>550</v>
      </c>
    </row>
    <row r="175" spans="1:4">
      <c r="A175" t="str">
        <f>合表!E175</f>
        <v>散射IV</v>
      </c>
      <c r="B175">
        <f>合表!M175</f>
        <v>60</v>
      </c>
      <c r="C175">
        <f>合表!K175</f>
        <v>1800</v>
      </c>
      <c r="D175">
        <f>书!AD37</f>
        <v>1500</v>
      </c>
    </row>
    <row r="176" spans="1:4">
      <c r="A176" t="str">
        <f>合表!E176</f>
        <v>散射V</v>
      </c>
      <c r="B176">
        <f>合表!M176</f>
        <v>55</v>
      </c>
      <c r="C176">
        <f>合表!K176</f>
        <v>2700</v>
      </c>
      <c r="D176">
        <f>书!AD38</f>
        <v>2950</v>
      </c>
    </row>
    <row r="177" spans="1:4">
      <c r="A177" t="str">
        <f>合表!E177</f>
        <v>迅驰I</v>
      </c>
      <c r="B177">
        <f>合表!M177</f>
        <v>65</v>
      </c>
      <c r="C177">
        <f>合表!K177</f>
        <v>900</v>
      </c>
      <c r="D177">
        <f>书!AD39</f>
        <v>500</v>
      </c>
    </row>
    <row r="178" spans="1:4">
      <c r="A178" t="str">
        <f>合表!E178</f>
        <v>迅驰II</v>
      </c>
      <c r="B178">
        <f>合表!M178</f>
        <v>60</v>
      </c>
      <c r="C178">
        <f>合表!K178</f>
        <v>1800</v>
      </c>
      <c r="D178">
        <f>书!AD40</f>
        <v>1500</v>
      </c>
    </row>
    <row r="179" spans="1:4">
      <c r="A179" t="str">
        <f>合表!E179</f>
        <v>迅驰III</v>
      </c>
      <c r="B179">
        <f>合表!M179</f>
        <v>55</v>
      </c>
      <c r="C179">
        <f>合表!K179</f>
        <v>2700</v>
      </c>
      <c r="D179">
        <f>书!AD41</f>
        <v>2950</v>
      </c>
    </row>
    <row r="180" spans="1:4">
      <c r="A180" t="str">
        <f>合表!E180</f>
        <v>迅驰IV</v>
      </c>
      <c r="B180">
        <f>合表!M180</f>
        <v>50</v>
      </c>
      <c r="C180">
        <f>合表!K180</f>
        <v>3600</v>
      </c>
      <c r="D180">
        <f>书!AD42</f>
        <v>5040</v>
      </c>
    </row>
    <row r="181" spans="1:4">
      <c r="A181" t="str">
        <f>合表!E181</f>
        <v>迅驰V</v>
      </c>
      <c r="B181">
        <f>合表!M181</f>
        <v>45</v>
      </c>
      <c r="C181">
        <f>合表!K181</f>
        <v>4500</v>
      </c>
      <c r="D181">
        <f>书!AD43</f>
        <v>8000</v>
      </c>
    </row>
    <row r="182" spans="1:4">
      <c r="A182" t="str">
        <f>合表!E182</f>
        <v>贯通射I</v>
      </c>
      <c r="B182">
        <f>合表!M182</f>
        <v>60</v>
      </c>
      <c r="C182">
        <f>合表!K182</f>
        <v>1800</v>
      </c>
      <c r="D182">
        <f>书!AD44</f>
        <v>1350</v>
      </c>
    </row>
    <row r="183" spans="1:4">
      <c r="A183" t="str">
        <f>合表!E183</f>
        <v>贯通射II</v>
      </c>
      <c r="B183">
        <f>合表!M183</f>
        <v>55</v>
      </c>
      <c r="C183">
        <f>合表!K183</f>
        <v>2700</v>
      </c>
      <c r="D183">
        <f>书!AD45</f>
        <v>2950</v>
      </c>
    </row>
    <row r="184" spans="1:4">
      <c r="A184" t="str">
        <f>合表!E184</f>
        <v>贯通射III</v>
      </c>
      <c r="B184">
        <f>合表!M184</f>
        <v>50</v>
      </c>
      <c r="C184">
        <f>合表!K184</f>
        <v>3600</v>
      </c>
      <c r="D184">
        <f>书!AD46</f>
        <v>5040</v>
      </c>
    </row>
    <row r="185" spans="1:4">
      <c r="A185" t="str">
        <f>合表!E185</f>
        <v>贯通射IV</v>
      </c>
      <c r="B185">
        <f>合表!M185</f>
        <v>45</v>
      </c>
      <c r="C185">
        <f>合表!K185</f>
        <v>4500</v>
      </c>
      <c r="D185">
        <f>书!AD47</f>
        <v>8000</v>
      </c>
    </row>
    <row r="186" spans="1:4">
      <c r="A186" t="str">
        <f>合表!E186</f>
        <v>贯通射V</v>
      </c>
      <c r="B186">
        <f>合表!M186</f>
        <v>40</v>
      </c>
      <c r="C186">
        <f>合表!K186</f>
        <v>5400</v>
      </c>
      <c r="D186">
        <f>书!AD48</f>
        <v>12150</v>
      </c>
    </row>
    <row r="187" spans="1:4">
      <c r="A187" t="str">
        <f>合表!E187</f>
        <v>乱射I</v>
      </c>
      <c r="B187">
        <f>合表!M187</f>
        <v>55</v>
      </c>
      <c r="C187">
        <f>合表!K187</f>
        <v>2700</v>
      </c>
      <c r="D187">
        <f>书!AD49</f>
        <v>2650</v>
      </c>
    </row>
    <row r="188" spans="1:4">
      <c r="A188" t="str">
        <f>合表!E188</f>
        <v>乱射II</v>
      </c>
      <c r="B188">
        <f>合表!M188</f>
        <v>50</v>
      </c>
      <c r="C188">
        <f>合表!K188</f>
        <v>3600</v>
      </c>
      <c r="D188">
        <f>书!AD50</f>
        <v>5040</v>
      </c>
    </row>
    <row r="189" spans="1:4">
      <c r="A189" t="str">
        <f>合表!E189</f>
        <v>乱射III</v>
      </c>
      <c r="B189">
        <f>合表!M189</f>
        <v>45</v>
      </c>
      <c r="C189">
        <f>合表!K189</f>
        <v>4500</v>
      </c>
      <c r="D189">
        <f>书!AD51</f>
        <v>8000</v>
      </c>
    </row>
    <row r="190" spans="1:4">
      <c r="A190" t="str">
        <f>合表!E190</f>
        <v>乱射IV</v>
      </c>
      <c r="B190">
        <f>合表!M190</f>
        <v>40</v>
      </c>
      <c r="C190">
        <f>合表!K190</f>
        <v>5400</v>
      </c>
      <c r="D190">
        <f>书!AD52</f>
        <v>12150</v>
      </c>
    </row>
    <row r="191" spans="1:4">
      <c r="A191" t="str">
        <f>合表!E191</f>
        <v>乱射V</v>
      </c>
      <c r="B191">
        <f>合表!M191</f>
        <v>35</v>
      </c>
      <c r="C191">
        <f>合表!K191</f>
        <v>6300</v>
      </c>
      <c r="D191">
        <f>书!AD53</f>
        <v>18000</v>
      </c>
    </row>
    <row r="192" spans="1:4">
      <c r="A192" t="str">
        <f>合表!E192</f>
        <v>火球术I</v>
      </c>
      <c r="B192">
        <f>合表!M192</f>
        <v>80</v>
      </c>
      <c r="C192">
        <f>合表!K192</f>
        <v>30</v>
      </c>
      <c r="D192">
        <f>书!AD54</f>
        <v>30</v>
      </c>
    </row>
    <row r="193" spans="1:4">
      <c r="A193" t="str">
        <f>合表!E193</f>
        <v>火球术II</v>
      </c>
      <c r="B193">
        <f>合表!M193</f>
        <v>75</v>
      </c>
      <c r="C193">
        <f>合表!K193</f>
        <v>300</v>
      </c>
      <c r="D193">
        <f>书!AD55</f>
        <v>80</v>
      </c>
    </row>
    <row r="194" spans="1:4">
      <c r="A194" t="str">
        <f>合表!E194</f>
        <v>火球术III</v>
      </c>
      <c r="B194">
        <f>合表!M194</f>
        <v>70</v>
      </c>
      <c r="C194">
        <f>合表!K194</f>
        <v>600</v>
      </c>
      <c r="D194">
        <f>书!AD56</f>
        <v>260</v>
      </c>
    </row>
    <row r="195" spans="1:4">
      <c r="A195" t="str">
        <f>合表!E195</f>
        <v>火球术IV</v>
      </c>
      <c r="B195">
        <f>合表!M195</f>
        <v>65</v>
      </c>
      <c r="C195">
        <f>合表!K195</f>
        <v>900</v>
      </c>
      <c r="D195">
        <f>书!AD57</f>
        <v>550</v>
      </c>
    </row>
    <row r="196" spans="1:4">
      <c r="A196" t="str">
        <f>合表!E196</f>
        <v>火球术V</v>
      </c>
      <c r="B196">
        <f>合表!M196</f>
        <v>60</v>
      </c>
      <c r="C196">
        <f>合表!K196</f>
        <v>1800</v>
      </c>
      <c r="D196">
        <f>书!AD58</f>
        <v>1500</v>
      </c>
    </row>
    <row r="197" spans="1:4">
      <c r="A197" t="str">
        <f>合表!E197</f>
        <v>陨石术I</v>
      </c>
      <c r="B197">
        <f>合表!M197</f>
        <v>75</v>
      </c>
      <c r="C197">
        <f>合表!K197</f>
        <v>300</v>
      </c>
      <c r="D197">
        <f>书!AD59</f>
        <v>70</v>
      </c>
    </row>
    <row r="198" spans="1:4">
      <c r="A198" t="str">
        <f>合表!E198</f>
        <v>陨石术II</v>
      </c>
      <c r="B198">
        <f>合表!M198</f>
        <v>70</v>
      </c>
      <c r="C198">
        <f>合表!K198</f>
        <v>600</v>
      </c>
      <c r="D198">
        <f>书!AD60</f>
        <v>260</v>
      </c>
    </row>
    <row r="199" spans="1:4">
      <c r="A199" t="str">
        <f>合表!E199</f>
        <v>陨石术III</v>
      </c>
      <c r="B199">
        <f>合表!M199</f>
        <v>65</v>
      </c>
      <c r="C199">
        <f>合表!K199</f>
        <v>900</v>
      </c>
      <c r="D199">
        <f>书!AD61</f>
        <v>550</v>
      </c>
    </row>
    <row r="200" spans="1:4">
      <c r="A200" t="str">
        <f>合表!E200</f>
        <v>陨石术IV</v>
      </c>
      <c r="B200">
        <f>合表!M200</f>
        <v>60</v>
      </c>
      <c r="C200">
        <f>合表!K200</f>
        <v>1800</v>
      </c>
      <c r="D200">
        <f>书!AD62</f>
        <v>1500</v>
      </c>
    </row>
    <row r="201" spans="1:4">
      <c r="A201" t="str">
        <f>合表!E201</f>
        <v>陨石术V</v>
      </c>
      <c r="B201">
        <f>合表!M201</f>
        <v>55</v>
      </c>
      <c r="C201">
        <f>合表!K201</f>
        <v>2700</v>
      </c>
      <c r="D201">
        <f>书!AD63</f>
        <v>2950</v>
      </c>
    </row>
    <row r="202" spans="1:4">
      <c r="A202" t="str">
        <f>合表!E202</f>
        <v>石化术I</v>
      </c>
      <c r="B202">
        <f>合表!M202</f>
        <v>70</v>
      </c>
      <c r="C202">
        <f>合表!K202</f>
        <v>600</v>
      </c>
      <c r="D202">
        <f>书!AD64</f>
        <v>230</v>
      </c>
    </row>
    <row r="203" spans="1:4">
      <c r="A203" t="str">
        <f>合表!E203</f>
        <v>石化术II</v>
      </c>
      <c r="B203">
        <f>合表!M203</f>
        <v>65</v>
      </c>
      <c r="C203">
        <f>合表!K203</f>
        <v>900</v>
      </c>
      <c r="D203">
        <f>书!AD65</f>
        <v>550</v>
      </c>
    </row>
    <row r="204" spans="1:4">
      <c r="A204" t="str">
        <f>合表!E204</f>
        <v>石化术III</v>
      </c>
      <c r="B204">
        <f>合表!M204</f>
        <v>60</v>
      </c>
      <c r="C204">
        <f>合表!K204</f>
        <v>1800</v>
      </c>
      <c r="D204">
        <f>书!AD66</f>
        <v>1500</v>
      </c>
    </row>
    <row r="205" spans="1:4">
      <c r="A205" t="str">
        <f>合表!E205</f>
        <v>石化术IV</v>
      </c>
      <c r="B205">
        <f>合表!M205</f>
        <v>55</v>
      </c>
      <c r="C205">
        <f>合表!K205</f>
        <v>2700</v>
      </c>
      <c r="D205">
        <f>书!AD67</f>
        <v>2950</v>
      </c>
    </row>
    <row r="206" spans="1:4">
      <c r="A206" t="str">
        <f>合表!E206</f>
        <v>石化术V</v>
      </c>
      <c r="B206">
        <f>合表!M206</f>
        <v>50</v>
      </c>
      <c r="C206">
        <f>合表!K206</f>
        <v>3600</v>
      </c>
      <c r="D206">
        <f>书!AD68</f>
        <v>5040</v>
      </c>
    </row>
    <row r="207" spans="1:4">
      <c r="A207" t="str">
        <f>合表!E207</f>
        <v>全体石化术I</v>
      </c>
      <c r="B207">
        <f>合表!M207</f>
        <v>65</v>
      </c>
      <c r="C207">
        <f>合表!K207</f>
        <v>900</v>
      </c>
      <c r="D207">
        <f>书!AD69</f>
        <v>500</v>
      </c>
    </row>
    <row r="208" spans="1:4">
      <c r="A208" t="str">
        <f>合表!E208</f>
        <v>全体石化术II</v>
      </c>
      <c r="B208">
        <f>合表!M208</f>
        <v>60</v>
      </c>
      <c r="C208">
        <f>合表!K208</f>
        <v>1800</v>
      </c>
      <c r="D208">
        <f>书!AD70</f>
        <v>1500</v>
      </c>
    </row>
    <row r="209" spans="1:4">
      <c r="A209" t="str">
        <f>合表!E209</f>
        <v>全体石化术III</v>
      </c>
      <c r="B209">
        <f>合表!M209</f>
        <v>55</v>
      </c>
      <c r="C209">
        <f>合表!K209</f>
        <v>2700</v>
      </c>
      <c r="D209">
        <f>书!AD71</f>
        <v>2950</v>
      </c>
    </row>
    <row r="210" spans="1:4">
      <c r="A210" t="str">
        <f>合表!E210</f>
        <v>全体石化术IV</v>
      </c>
      <c r="B210">
        <f>合表!M210</f>
        <v>50</v>
      </c>
      <c r="C210">
        <f>合表!K210</f>
        <v>3600</v>
      </c>
      <c r="D210">
        <f>书!AD72</f>
        <v>5040</v>
      </c>
    </row>
    <row r="211" spans="1:4">
      <c r="A211" t="str">
        <f>合表!E211</f>
        <v>全体石化术V</v>
      </c>
      <c r="B211">
        <f>合表!M211</f>
        <v>45</v>
      </c>
      <c r="C211">
        <f>合表!K211</f>
        <v>4500</v>
      </c>
      <c r="D211">
        <f>书!AD73</f>
        <v>8000</v>
      </c>
    </row>
    <row r="212" spans="1:4">
      <c r="A212" t="str">
        <f>合表!E212</f>
        <v>攻击力上升I</v>
      </c>
      <c r="B212">
        <f>合表!M212</f>
        <v>60</v>
      </c>
      <c r="C212">
        <f>合表!K212</f>
        <v>1800</v>
      </c>
      <c r="D212">
        <f>书!AD74</f>
        <v>1350</v>
      </c>
    </row>
    <row r="213" spans="1:4">
      <c r="A213" t="str">
        <f>合表!E213</f>
        <v>攻击力上升II</v>
      </c>
      <c r="B213">
        <f>合表!M213</f>
        <v>55</v>
      </c>
      <c r="C213">
        <f>合表!K213</f>
        <v>2700</v>
      </c>
      <c r="D213">
        <f>书!AD75</f>
        <v>2950</v>
      </c>
    </row>
    <row r="214" spans="1:4">
      <c r="A214" t="str">
        <f>合表!E214</f>
        <v>攻击力上升III</v>
      </c>
      <c r="B214">
        <f>合表!M214</f>
        <v>50</v>
      </c>
      <c r="C214">
        <f>合表!K214</f>
        <v>3600</v>
      </c>
      <c r="D214">
        <f>书!AD76</f>
        <v>5040</v>
      </c>
    </row>
    <row r="215" spans="1:4">
      <c r="A215" t="str">
        <f>合表!E215</f>
        <v>攻击力上升IV</v>
      </c>
      <c r="B215">
        <f>合表!M215</f>
        <v>45</v>
      </c>
      <c r="C215">
        <f>合表!K215</f>
        <v>4500</v>
      </c>
      <c r="D215">
        <f>书!AD77</f>
        <v>8000</v>
      </c>
    </row>
    <row r="216" spans="1:4">
      <c r="A216" t="str">
        <f>合表!E216</f>
        <v>攻击力上升V</v>
      </c>
      <c r="B216">
        <f>合表!M216</f>
        <v>40</v>
      </c>
      <c r="C216">
        <f>合表!K216</f>
        <v>5400</v>
      </c>
      <c r="D216">
        <f>书!AD78</f>
        <v>12150</v>
      </c>
    </row>
    <row r="217" spans="1:4">
      <c r="A217" t="str">
        <f>合表!E217</f>
        <v>防御力上升I</v>
      </c>
      <c r="B217">
        <f>合表!M217</f>
        <v>55</v>
      </c>
      <c r="C217">
        <f>合表!K217</f>
        <v>2700</v>
      </c>
      <c r="D217">
        <f>书!AD79</f>
        <v>2650</v>
      </c>
    </row>
    <row r="218" spans="1:4">
      <c r="A218" t="str">
        <f>合表!E218</f>
        <v>防御力上升II</v>
      </c>
      <c r="B218">
        <f>合表!M218</f>
        <v>50</v>
      </c>
      <c r="C218">
        <f>合表!K218</f>
        <v>3600</v>
      </c>
      <c r="D218">
        <f>书!AD80</f>
        <v>5040</v>
      </c>
    </row>
    <row r="219" spans="1:4">
      <c r="A219" t="str">
        <f>合表!E219</f>
        <v>防御力上升III</v>
      </c>
      <c r="B219">
        <f>合表!M219</f>
        <v>45</v>
      </c>
      <c r="C219">
        <f>合表!K219</f>
        <v>4500</v>
      </c>
      <c r="D219">
        <f>书!AD81</f>
        <v>8000</v>
      </c>
    </row>
    <row r="220" spans="1:4">
      <c r="A220" t="str">
        <f>合表!E220</f>
        <v>防御力上升IV</v>
      </c>
      <c r="B220">
        <f>合表!M220</f>
        <v>40</v>
      </c>
      <c r="C220">
        <f>合表!K220</f>
        <v>5400</v>
      </c>
      <c r="D220">
        <f>书!AD82</f>
        <v>12150</v>
      </c>
    </row>
    <row r="221" spans="1:4">
      <c r="A221" t="str">
        <f>合表!E221</f>
        <v>防御力上升V</v>
      </c>
      <c r="B221">
        <f>合表!M221</f>
        <v>35</v>
      </c>
      <c r="C221">
        <f>合表!K221</f>
        <v>6300</v>
      </c>
      <c r="D221">
        <f>书!AD83</f>
        <v>18000</v>
      </c>
    </row>
    <row r="222" spans="1:4">
      <c r="A222">
        <f>合表!E222</f>
        <v>0</v>
      </c>
    </row>
    <row r="223" spans="1:4">
      <c r="A223">
        <f>合表!E223</f>
        <v>0</v>
      </c>
    </row>
    <row r="224" spans="1:4">
      <c r="A224">
        <f>合表!E224</f>
        <v>0</v>
      </c>
    </row>
    <row r="225" spans="1:1">
      <c r="A225">
        <f>合表!E225</f>
        <v>0</v>
      </c>
    </row>
    <row r="226" spans="1:1">
      <c r="A226">
        <f>合表!E226</f>
        <v>0</v>
      </c>
    </row>
    <row r="227" spans="1:1">
      <c r="A227">
        <f>合表!E227</f>
        <v>0</v>
      </c>
    </row>
    <row r="228" spans="1:1">
      <c r="A228">
        <f>合表!E228</f>
        <v>0</v>
      </c>
    </row>
    <row r="229" spans="1:1">
      <c r="A229">
        <f>合表!E229</f>
        <v>0</v>
      </c>
    </row>
    <row r="230" spans="1:1">
      <c r="A230">
        <f>合表!E230</f>
        <v>0</v>
      </c>
    </row>
    <row r="231" spans="1:1">
      <c r="A231">
        <f>合表!E231</f>
        <v>0</v>
      </c>
    </row>
    <row r="232" spans="1:1">
      <c r="A232">
        <f>合表!E232</f>
        <v>0</v>
      </c>
    </row>
    <row r="233" spans="1:1">
      <c r="A233">
        <f>合表!E233</f>
        <v>0</v>
      </c>
    </row>
    <row r="234" spans="1:1">
      <c r="A234">
        <f>合表!E234</f>
        <v>0</v>
      </c>
    </row>
    <row r="235" spans="1:1">
      <c r="A235">
        <f>合表!E235</f>
        <v>0</v>
      </c>
    </row>
    <row r="236" spans="1:1">
      <c r="A236">
        <f>合表!E236</f>
        <v>0</v>
      </c>
    </row>
    <row r="237" spans="1:1">
      <c r="A237">
        <f>合表!E237</f>
        <v>0</v>
      </c>
    </row>
    <row r="238" spans="1:1">
      <c r="A238">
        <f>合表!E238</f>
        <v>0</v>
      </c>
    </row>
    <row r="239" spans="1:1">
      <c r="A239">
        <f>合表!E239</f>
        <v>0</v>
      </c>
    </row>
    <row r="240" spans="1:1">
      <c r="A240">
        <f>合表!E240</f>
        <v>0</v>
      </c>
    </row>
    <row r="241" spans="1:1">
      <c r="A241">
        <f>合表!E241</f>
        <v>0</v>
      </c>
    </row>
    <row r="242" spans="1:1">
      <c r="A242">
        <f>合表!E242</f>
        <v>0</v>
      </c>
    </row>
    <row r="243" spans="1:1">
      <c r="A243">
        <f>合表!E243</f>
        <v>0</v>
      </c>
    </row>
    <row r="244" spans="1:1">
      <c r="A244">
        <f>合表!E244</f>
        <v>0</v>
      </c>
    </row>
    <row r="245" spans="1:1">
      <c r="A245">
        <f>合表!E245</f>
        <v>0</v>
      </c>
    </row>
    <row r="246" spans="1:1">
      <c r="A246">
        <f>合表!E246</f>
        <v>0</v>
      </c>
    </row>
    <row r="247" spans="1:1">
      <c r="A247">
        <f>合表!E247</f>
        <v>0</v>
      </c>
    </row>
    <row r="248" spans="1:1">
      <c r="A248">
        <f>合表!E248</f>
        <v>0</v>
      </c>
    </row>
    <row r="249" spans="1:1">
      <c r="A249">
        <f>合表!E249</f>
        <v>0</v>
      </c>
    </row>
    <row r="250" spans="1:1">
      <c r="A250">
        <f>合表!E250</f>
        <v>0</v>
      </c>
    </row>
    <row r="251" spans="1:1">
      <c r="A251">
        <f>合表!E251</f>
        <v>0</v>
      </c>
    </row>
    <row r="252" spans="1:1">
      <c r="A252">
        <f>合表!E252</f>
        <v>0</v>
      </c>
    </row>
    <row r="253" spans="1:1">
      <c r="A253">
        <f>合表!E253</f>
        <v>0</v>
      </c>
    </row>
    <row r="254" spans="1:1">
      <c r="A254">
        <f>合表!E254</f>
        <v>0</v>
      </c>
    </row>
    <row r="255" spans="1:1">
      <c r="A255">
        <f>合表!E255</f>
        <v>0</v>
      </c>
    </row>
    <row r="256" spans="1:1">
      <c r="A256">
        <f>合表!E256</f>
        <v>0</v>
      </c>
    </row>
    <row r="257" spans="1:1">
      <c r="A257">
        <f>合表!E257</f>
        <v>0</v>
      </c>
    </row>
    <row r="258" spans="1:1">
      <c r="A258">
        <f>合表!E258</f>
        <v>0</v>
      </c>
    </row>
    <row r="259" spans="1:1">
      <c r="A259">
        <f>合表!E259</f>
        <v>0</v>
      </c>
    </row>
    <row r="260" spans="1:1">
      <c r="A260">
        <f>合表!E260</f>
        <v>0</v>
      </c>
    </row>
    <row r="261" spans="1:1">
      <c r="A261">
        <f>合表!E261</f>
        <v>0</v>
      </c>
    </row>
    <row r="262" spans="1:1">
      <c r="A262">
        <f>合表!E262</f>
        <v>0</v>
      </c>
    </row>
    <row r="263" spans="1:1">
      <c r="A263">
        <f>合表!E263</f>
        <v>0</v>
      </c>
    </row>
    <row r="264" spans="1:1">
      <c r="A264">
        <f>合表!E264</f>
        <v>0</v>
      </c>
    </row>
    <row r="265" spans="1:1">
      <c r="A265">
        <f>合表!E265</f>
        <v>0</v>
      </c>
    </row>
    <row r="266" spans="1:1">
      <c r="A266">
        <f>合表!E266</f>
        <v>0</v>
      </c>
    </row>
    <row r="267" spans="1:1">
      <c r="A267">
        <f>合表!E267</f>
        <v>0</v>
      </c>
    </row>
    <row r="268" spans="1:1">
      <c r="A268">
        <f>合表!E268</f>
        <v>0</v>
      </c>
    </row>
    <row r="269" spans="1:1">
      <c r="A269">
        <f>合表!E269</f>
        <v>0</v>
      </c>
    </row>
    <row r="270" spans="1:1">
      <c r="A270">
        <f>合表!E270</f>
        <v>0</v>
      </c>
    </row>
    <row r="271" spans="1:1">
      <c r="A271">
        <f>合表!E271</f>
        <v>0</v>
      </c>
    </row>
    <row r="272" spans="1:1">
      <c r="A272">
        <f>合表!E272</f>
        <v>0</v>
      </c>
    </row>
    <row r="273" spans="1:1">
      <c r="A273">
        <f>合表!E273</f>
        <v>0</v>
      </c>
    </row>
    <row r="274" spans="1:1">
      <c r="A274">
        <f>合表!E274</f>
        <v>0</v>
      </c>
    </row>
    <row r="275" spans="1:1">
      <c r="A275">
        <f>合表!E275</f>
        <v>0</v>
      </c>
    </row>
    <row r="276" spans="1:1">
      <c r="A276">
        <f>合表!E276</f>
        <v>0</v>
      </c>
    </row>
    <row r="277" spans="1:1">
      <c r="A277">
        <f>合表!E277</f>
        <v>0</v>
      </c>
    </row>
    <row r="278" spans="1:1">
      <c r="A278">
        <f>合表!E278</f>
        <v>0</v>
      </c>
    </row>
    <row r="279" spans="1:1">
      <c r="A279">
        <f>合表!E279</f>
        <v>0</v>
      </c>
    </row>
    <row r="280" spans="1:1">
      <c r="A280">
        <f>合表!E280</f>
        <v>0</v>
      </c>
    </row>
    <row r="281" spans="1:1">
      <c r="A281">
        <f>合表!E281</f>
        <v>0</v>
      </c>
    </row>
    <row r="282" spans="1:1">
      <c r="A282">
        <f>合表!E282</f>
        <v>0</v>
      </c>
    </row>
    <row r="283" spans="1:1">
      <c r="A283">
        <f>合表!E283</f>
        <v>0</v>
      </c>
    </row>
    <row r="284" spans="1:1">
      <c r="A284">
        <f>合表!E284</f>
        <v>0</v>
      </c>
    </row>
    <row r="285" spans="1:1">
      <c r="A285">
        <f>合表!E285</f>
        <v>0</v>
      </c>
    </row>
    <row r="286" spans="1:1">
      <c r="A286">
        <f>合表!E286</f>
        <v>0</v>
      </c>
    </row>
    <row r="287" spans="1:1">
      <c r="A287">
        <f>合表!E287</f>
        <v>0</v>
      </c>
    </row>
    <row r="288" spans="1:1">
      <c r="A288">
        <f>合表!E288</f>
        <v>0</v>
      </c>
    </row>
    <row r="289" spans="1:1">
      <c r="A289">
        <f>合表!E289</f>
        <v>0</v>
      </c>
    </row>
    <row r="290" spans="1:1">
      <c r="A290">
        <f>合表!E290</f>
        <v>0</v>
      </c>
    </row>
    <row r="291" spans="1:1">
      <c r="A291">
        <f>合表!E291</f>
        <v>0</v>
      </c>
    </row>
    <row r="292" spans="1:1">
      <c r="A292">
        <f>合表!E292</f>
        <v>0</v>
      </c>
    </row>
    <row r="293" spans="1:1">
      <c r="A293">
        <f>合表!E293</f>
        <v>0</v>
      </c>
    </row>
    <row r="294" spans="1:1">
      <c r="A294">
        <f>合表!E294</f>
        <v>0</v>
      </c>
    </row>
    <row r="295" spans="1:1">
      <c r="A295">
        <f>合表!E295</f>
        <v>0</v>
      </c>
    </row>
    <row r="296" spans="1:1">
      <c r="A296">
        <f>合表!E296</f>
        <v>0</v>
      </c>
    </row>
    <row r="297" spans="1:1">
      <c r="A297">
        <f>合表!E297</f>
        <v>0</v>
      </c>
    </row>
    <row r="298" spans="1:1">
      <c r="A298">
        <f>合表!E298</f>
        <v>0</v>
      </c>
    </row>
    <row r="299" spans="1:1">
      <c r="A299">
        <f>合表!E299</f>
        <v>0</v>
      </c>
    </row>
    <row r="300" spans="1:1">
      <c r="A300">
        <f>合表!E300</f>
        <v>0</v>
      </c>
    </row>
    <row r="301" spans="1:1">
      <c r="A301">
        <f>合表!E301</f>
        <v>0</v>
      </c>
    </row>
    <row r="302" spans="1:1">
      <c r="A302">
        <f>合表!E302</f>
        <v>0</v>
      </c>
    </row>
    <row r="303" spans="1:1">
      <c r="A303">
        <f>合表!E303</f>
        <v>0</v>
      </c>
    </row>
    <row r="304" spans="1:1">
      <c r="A304">
        <f>合表!E304</f>
        <v>0</v>
      </c>
    </row>
    <row r="305" spans="1:1">
      <c r="A305">
        <f>合表!E305</f>
        <v>0</v>
      </c>
    </row>
    <row r="306" spans="1:1">
      <c r="A306">
        <f>合表!E306</f>
        <v>0</v>
      </c>
    </row>
    <row r="307" spans="1:1">
      <c r="A307">
        <f>合表!E307</f>
        <v>0</v>
      </c>
    </row>
    <row r="308" spans="1:1">
      <c r="A308">
        <f>合表!E308</f>
        <v>0</v>
      </c>
    </row>
    <row r="309" spans="1:1">
      <c r="A309">
        <f>合表!E309</f>
        <v>0</v>
      </c>
    </row>
    <row r="310" spans="1:1">
      <c r="A310">
        <f>合表!E310</f>
        <v>0</v>
      </c>
    </row>
    <row r="311" spans="1:1">
      <c r="A311">
        <f>合表!E311</f>
        <v>0</v>
      </c>
    </row>
    <row r="312" spans="1:1">
      <c r="A312">
        <f>合表!E312</f>
        <v>0</v>
      </c>
    </row>
    <row r="313" spans="1:1">
      <c r="A313">
        <f>合表!E313</f>
        <v>0</v>
      </c>
    </row>
    <row r="314" spans="1:1">
      <c r="A314">
        <f>合表!E314</f>
        <v>0</v>
      </c>
    </row>
    <row r="315" spans="1:1">
      <c r="A315">
        <f>合表!E315</f>
        <v>0</v>
      </c>
    </row>
    <row r="316" spans="1:1">
      <c r="A316">
        <f>合表!E316</f>
        <v>0</v>
      </c>
    </row>
    <row r="317" spans="1:1">
      <c r="A317">
        <f>合表!E317</f>
        <v>0</v>
      </c>
    </row>
    <row r="318" spans="1:1">
      <c r="A318">
        <f>合表!E318</f>
        <v>0</v>
      </c>
    </row>
    <row r="319" spans="1:1">
      <c r="A319">
        <f>合表!E319</f>
        <v>0</v>
      </c>
    </row>
    <row r="320" spans="1:1">
      <c r="A320">
        <f>合表!E320</f>
        <v>0</v>
      </c>
    </row>
    <row r="321" spans="1:1">
      <c r="A321">
        <f>合表!E321</f>
        <v>0</v>
      </c>
    </row>
    <row r="322" spans="1:1">
      <c r="A322">
        <f>合表!E322</f>
        <v>0</v>
      </c>
    </row>
    <row r="323" spans="1:1">
      <c r="A323">
        <f>合表!E323</f>
        <v>0</v>
      </c>
    </row>
    <row r="324" spans="1:1">
      <c r="A324">
        <f>合表!E324</f>
        <v>0</v>
      </c>
    </row>
    <row r="325" spans="1:1">
      <c r="A325">
        <f>合表!E325</f>
        <v>0</v>
      </c>
    </row>
    <row r="326" spans="1:1">
      <c r="A326">
        <f>合表!E326</f>
        <v>0</v>
      </c>
    </row>
    <row r="327" spans="1:1">
      <c r="A327">
        <f>合表!E327</f>
        <v>0</v>
      </c>
    </row>
    <row r="328" spans="1:1">
      <c r="A328">
        <f>合表!E328</f>
        <v>0</v>
      </c>
    </row>
    <row r="329" spans="1:1">
      <c r="A329">
        <f>合表!E329</f>
        <v>0</v>
      </c>
    </row>
    <row r="330" spans="1:1">
      <c r="A330">
        <f>合表!E330</f>
        <v>0</v>
      </c>
    </row>
    <row r="331" spans="1:1">
      <c r="A331">
        <f>合表!E331</f>
        <v>0</v>
      </c>
    </row>
    <row r="332" spans="1:1">
      <c r="A332">
        <f>合表!E332</f>
        <v>0</v>
      </c>
    </row>
    <row r="333" spans="1:1">
      <c r="A333">
        <f>合表!E333</f>
        <v>0</v>
      </c>
    </row>
    <row r="334" spans="1:1">
      <c r="A334">
        <f>合表!E334</f>
        <v>0</v>
      </c>
    </row>
    <row r="335" spans="1:1">
      <c r="A335">
        <f>合表!E335</f>
        <v>0</v>
      </c>
    </row>
    <row r="336" spans="1:1">
      <c r="A336">
        <f>合表!E336</f>
        <v>0</v>
      </c>
    </row>
    <row r="337" spans="1:1">
      <c r="A337">
        <f>合表!E337</f>
        <v>0</v>
      </c>
    </row>
    <row r="338" spans="1:1">
      <c r="A338">
        <f>合表!E338</f>
        <v>0</v>
      </c>
    </row>
  </sheetData>
  <phoneticPr fontId="1" type="noConversion"/>
  <pageMargins left="0.7" right="0.7" top="0.75" bottom="0.75" header="0.3" footer="0.3"/>
  <pageSetup paperSize="0" horizontalDpi="0" copies="0" r:id="rId1"/>
</worksheet>
</file>

<file path=xl/worksheets/sheet2.xml><?xml version="1.0" encoding="utf-8"?>
<worksheet xmlns="http://schemas.openxmlformats.org/spreadsheetml/2006/main" xmlns:r="http://schemas.openxmlformats.org/officeDocument/2006/relationships">
  <sheetPr>
    <tabColor rgb="FF92D050"/>
  </sheetPr>
  <dimension ref="A1:N48"/>
  <sheetViews>
    <sheetView zoomScale="90" zoomScaleNormal="90" workbookViewId="0">
      <pane ySplit="1" topLeftCell="A38" activePane="bottomLeft" state="frozen"/>
      <selection pane="bottomLeft" activeCell="L2" sqref="L2:L48"/>
    </sheetView>
  </sheetViews>
  <sheetFormatPr defaultColWidth="9" defaultRowHeight="13.5"/>
  <cols>
    <col min="1" max="1" width="4.5" style="2" bestFit="1" customWidth="1"/>
    <col min="2" max="2" width="4.875" style="2" bestFit="1" customWidth="1"/>
    <col min="3" max="3" width="10" style="2" customWidth="1"/>
    <col min="4" max="4" width="24" style="2" customWidth="1"/>
    <col min="5" max="5" width="18.5" style="2" customWidth="1"/>
    <col min="6" max="6" width="7.625" style="2" customWidth="1"/>
    <col min="7" max="7" width="9.125" style="2" customWidth="1"/>
    <col min="8" max="8" width="7.75" style="2" customWidth="1"/>
    <col min="9" max="9" width="8.25" style="2" customWidth="1"/>
    <col min="10" max="10" width="10.375" style="2" customWidth="1"/>
    <col min="11" max="12" width="9.75" style="2" customWidth="1"/>
    <col min="13" max="13" width="21" style="2" bestFit="1" customWidth="1"/>
    <col min="14" max="16384" width="9" style="2"/>
  </cols>
  <sheetData>
    <row r="1" spans="1:14" ht="14.25">
      <c r="A1" s="1" t="s">
        <v>13</v>
      </c>
      <c r="B1" s="1" t="s">
        <v>1</v>
      </c>
      <c r="C1" s="1" t="s">
        <v>2</v>
      </c>
      <c r="D1" s="1" t="s">
        <v>3</v>
      </c>
      <c r="E1" s="1" t="s">
        <v>4</v>
      </c>
      <c r="F1" s="1" t="s">
        <v>5</v>
      </c>
      <c r="G1" s="1" t="s">
        <v>6</v>
      </c>
      <c r="H1" s="1" t="s">
        <v>7</v>
      </c>
      <c r="I1" s="1" t="s">
        <v>8</v>
      </c>
      <c r="J1" s="1" t="s">
        <v>9</v>
      </c>
      <c r="K1" s="1" t="s">
        <v>10</v>
      </c>
      <c r="L1" s="59" t="s">
        <v>1614</v>
      </c>
      <c r="M1" s="1" t="s">
        <v>34</v>
      </c>
      <c r="N1" s="1" t="s">
        <v>44</v>
      </c>
    </row>
    <row r="2" spans="1:14">
      <c r="A2" s="4" t="str">
        <f t="shared" ref="A2:A48" si="0">CONCATENATE(N:N,B:B)</f>
        <v>131</v>
      </c>
      <c r="B2" s="4">
        <v>31</v>
      </c>
      <c r="C2" s="7" t="s">
        <v>393</v>
      </c>
      <c r="D2" s="4" t="s">
        <v>236</v>
      </c>
      <c r="E2" s="4" t="s">
        <v>1025</v>
      </c>
      <c r="F2" s="4">
        <v>0</v>
      </c>
      <c r="G2" s="4">
        <v>1</v>
      </c>
      <c r="H2" s="4">
        <v>0</v>
      </c>
      <c r="I2" s="4">
        <f>材值!D3</f>
        <v>1</v>
      </c>
      <c r="J2" s="4">
        <v>1</v>
      </c>
      <c r="K2" s="43">
        <v>0</v>
      </c>
      <c r="L2" s="43">
        <v>1</v>
      </c>
      <c r="N2" s="3">
        <v>1</v>
      </c>
    </row>
    <row r="3" spans="1:14">
      <c r="A3" s="4" t="str">
        <f t="shared" si="0"/>
        <v>232</v>
      </c>
      <c r="B3" s="4">
        <v>32</v>
      </c>
      <c r="C3" s="7" t="s">
        <v>45</v>
      </c>
      <c r="D3" s="4" t="s">
        <v>237</v>
      </c>
      <c r="E3" s="4" t="s">
        <v>1026</v>
      </c>
      <c r="F3" s="4">
        <v>0</v>
      </c>
      <c r="G3" s="4">
        <v>1</v>
      </c>
      <c r="H3" s="4">
        <v>0</v>
      </c>
      <c r="I3" s="4">
        <f>材值!D4</f>
        <v>1</v>
      </c>
      <c r="J3" s="4">
        <v>1</v>
      </c>
      <c r="K3" s="43">
        <v>0</v>
      </c>
      <c r="L3" s="43">
        <v>1</v>
      </c>
      <c r="N3" s="2">
        <v>2</v>
      </c>
    </row>
    <row r="4" spans="1:14">
      <c r="A4" s="4" t="str">
        <f t="shared" si="0"/>
        <v>331</v>
      </c>
      <c r="B4" s="4">
        <v>31</v>
      </c>
      <c r="C4" s="7" t="s">
        <v>46</v>
      </c>
      <c r="D4" s="4" t="s">
        <v>238</v>
      </c>
      <c r="E4" s="4" t="s">
        <v>1027</v>
      </c>
      <c r="F4" s="4">
        <v>0</v>
      </c>
      <c r="G4" s="4">
        <v>1</v>
      </c>
      <c r="H4" s="4">
        <v>0</v>
      </c>
      <c r="I4" s="4">
        <f>材值!D5</f>
        <v>1</v>
      </c>
      <c r="J4" s="4">
        <v>1</v>
      </c>
      <c r="K4" s="43">
        <v>0</v>
      </c>
      <c r="L4" s="43">
        <v>1</v>
      </c>
      <c r="N4" s="2">
        <v>3</v>
      </c>
    </row>
    <row r="5" spans="1:14">
      <c r="A5" s="4" t="str">
        <f t="shared" si="0"/>
        <v>431</v>
      </c>
      <c r="B5" s="4">
        <v>31</v>
      </c>
      <c r="C5" s="7" t="s">
        <v>47</v>
      </c>
      <c r="D5" s="4" t="s">
        <v>239</v>
      </c>
      <c r="E5" s="4" t="s">
        <v>1028</v>
      </c>
      <c r="F5" s="4">
        <v>0</v>
      </c>
      <c r="G5" s="4">
        <v>1</v>
      </c>
      <c r="H5" s="4">
        <v>0</v>
      </c>
      <c r="I5" s="4">
        <f>材值!D6</f>
        <v>1</v>
      </c>
      <c r="J5" s="4">
        <v>1</v>
      </c>
      <c r="K5" s="43">
        <v>0</v>
      </c>
      <c r="L5" s="43">
        <v>1</v>
      </c>
      <c r="N5" s="2">
        <v>4</v>
      </c>
    </row>
    <row r="6" spans="1:14">
      <c r="A6" s="4" t="str">
        <f t="shared" si="0"/>
        <v>531</v>
      </c>
      <c r="B6" s="4">
        <v>31</v>
      </c>
      <c r="C6" s="7" t="s">
        <v>50</v>
      </c>
      <c r="D6" s="4" t="s">
        <v>240</v>
      </c>
      <c r="E6" s="4" t="s">
        <v>1029</v>
      </c>
      <c r="F6" s="4">
        <v>0</v>
      </c>
      <c r="G6" s="4">
        <v>1</v>
      </c>
      <c r="H6" s="4">
        <v>0</v>
      </c>
      <c r="I6" s="4">
        <f>材值!D7</f>
        <v>1</v>
      </c>
      <c r="J6" s="4">
        <v>1</v>
      </c>
      <c r="K6" s="43">
        <f>材炼!AC4</f>
        <v>10</v>
      </c>
      <c r="L6" s="43">
        <v>1</v>
      </c>
      <c r="N6" s="2">
        <v>5</v>
      </c>
    </row>
    <row r="7" spans="1:14">
      <c r="A7" s="4" t="str">
        <f t="shared" si="0"/>
        <v>632</v>
      </c>
      <c r="B7" s="4">
        <v>32</v>
      </c>
      <c r="C7" s="7" t="s">
        <v>51</v>
      </c>
      <c r="D7" s="4" t="s">
        <v>241</v>
      </c>
      <c r="E7" s="4" t="s">
        <v>1030</v>
      </c>
      <c r="F7" s="4">
        <v>0</v>
      </c>
      <c r="G7" s="4">
        <v>1</v>
      </c>
      <c r="H7" s="4">
        <v>0</v>
      </c>
      <c r="I7" s="4">
        <f>材值!D8</f>
        <v>1</v>
      </c>
      <c r="J7" s="4">
        <v>1</v>
      </c>
      <c r="K7" s="43">
        <f>材炼!AC5</f>
        <v>10</v>
      </c>
      <c r="L7" s="43">
        <v>1</v>
      </c>
      <c r="N7" s="2">
        <v>6</v>
      </c>
    </row>
    <row r="8" spans="1:14">
      <c r="A8" s="4" t="str">
        <f t="shared" si="0"/>
        <v>731</v>
      </c>
      <c r="B8" s="4">
        <v>31</v>
      </c>
      <c r="C8" s="7" t="s">
        <v>49</v>
      </c>
      <c r="D8" s="4" t="s">
        <v>242</v>
      </c>
      <c r="E8" s="4" t="s">
        <v>1031</v>
      </c>
      <c r="F8" s="4">
        <v>0</v>
      </c>
      <c r="G8" s="4">
        <v>1</v>
      </c>
      <c r="H8" s="4">
        <v>0</v>
      </c>
      <c r="I8" s="4">
        <f>材值!D9</f>
        <v>1</v>
      </c>
      <c r="J8" s="4">
        <v>1</v>
      </c>
      <c r="K8" s="43">
        <f>材炼!AC6</f>
        <v>10</v>
      </c>
      <c r="L8" s="43">
        <v>1</v>
      </c>
      <c r="N8" s="2">
        <v>7</v>
      </c>
    </row>
    <row r="9" spans="1:14">
      <c r="A9" s="4" t="str">
        <f t="shared" si="0"/>
        <v>831</v>
      </c>
      <c r="B9" s="4">
        <v>31</v>
      </c>
      <c r="C9" s="7" t="s">
        <v>52</v>
      </c>
      <c r="D9" s="4" t="s">
        <v>243</v>
      </c>
      <c r="E9" s="4" t="s">
        <v>1032</v>
      </c>
      <c r="F9" s="4">
        <v>0</v>
      </c>
      <c r="G9" s="4">
        <v>1</v>
      </c>
      <c r="H9" s="4">
        <v>0</v>
      </c>
      <c r="I9" s="4">
        <f>材值!D10</f>
        <v>1</v>
      </c>
      <c r="J9" s="4">
        <v>1</v>
      </c>
      <c r="K9" s="43">
        <f>材炼!AC7</f>
        <v>10</v>
      </c>
      <c r="L9" s="43">
        <v>1</v>
      </c>
      <c r="N9" s="2">
        <v>8</v>
      </c>
    </row>
    <row r="10" spans="1:14">
      <c r="A10" s="4" t="str">
        <f t="shared" si="0"/>
        <v>932</v>
      </c>
      <c r="B10" s="4">
        <v>32</v>
      </c>
      <c r="C10" s="68" t="s">
        <v>80</v>
      </c>
      <c r="D10" s="4" t="s">
        <v>244</v>
      </c>
      <c r="E10" s="4" t="s">
        <v>1033</v>
      </c>
      <c r="F10" s="4">
        <v>0</v>
      </c>
      <c r="G10" s="4">
        <v>1</v>
      </c>
      <c r="H10" s="4">
        <v>0</v>
      </c>
      <c r="I10" s="4">
        <f>材值!D11</f>
        <v>1</v>
      </c>
      <c r="J10" s="4">
        <v>1</v>
      </c>
      <c r="K10" s="43">
        <v>0</v>
      </c>
      <c r="L10" s="43">
        <v>1</v>
      </c>
      <c r="N10" s="2">
        <v>9</v>
      </c>
    </row>
    <row r="11" spans="1:14">
      <c r="A11" s="4" t="str">
        <f t="shared" si="0"/>
        <v>1032</v>
      </c>
      <c r="B11" s="4">
        <v>32</v>
      </c>
      <c r="C11" s="68" t="s">
        <v>81</v>
      </c>
      <c r="D11" s="4" t="s">
        <v>245</v>
      </c>
      <c r="E11" s="4" t="s">
        <v>1034</v>
      </c>
      <c r="F11" s="4">
        <v>0</v>
      </c>
      <c r="G11" s="4">
        <v>1</v>
      </c>
      <c r="H11" s="4">
        <v>0</v>
      </c>
      <c r="I11" s="4">
        <f>材值!D12</f>
        <v>1</v>
      </c>
      <c r="J11" s="4">
        <v>1</v>
      </c>
      <c r="K11" s="43">
        <v>0</v>
      </c>
      <c r="L11" s="43">
        <v>1</v>
      </c>
      <c r="N11" s="2">
        <v>10</v>
      </c>
    </row>
    <row r="12" spans="1:14">
      <c r="A12" s="4" t="str">
        <f t="shared" si="0"/>
        <v>1133</v>
      </c>
      <c r="B12" s="4">
        <v>33</v>
      </c>
      <c r="C12" s="68" t="s">
        <v>82</v>
      </c>
      <c r="D12" s="4" t="s">
        <v>246</v>
      </c>
      <c r="E12" s="4" t="s">
        <v>1035</v>
      </c>
      <c r="F12" s="4">
        <v>0</v>
      </c>
      <c r="G12" s="4">
        <v>1</v>
      </c>
      <c r="H12" s="4">
        <v>0</v>
      </c>
      <c r="I12" s="4">
        <f>材值!D13</f>
        <v>2</v>
      </c>
      <c r="J12" s="4">
        <v>1</v>
      </c>
      <c r="K12" s="43">
        <v>0</v>
      </c>
      <c r="L12" s="43">
        <v>1</v>
      </c>
      <c r="N12" s="2">
        <v>11</v>
      </c>
    </row>
    <row r="13" spans="1:14">
      <c r="A13" s="4" t="str">
        <f t="shared" si="0"/>
        <v>1233</v>
      </c>
      <c r="B13" s="4">
        <v>33</v>
      </c>
      <c r="C13" s="68" t="s">
        <v>83</v>
      </c>
      <c r="D13" s="4" t="s">
        <v>247</v>
      </c>
      <c r="E13" s="4" t="s">
        <v>1036</v>
      </c>
      <c r="F13" s="4">
        <v>0</v>
      </c>
      <c r="G13" s="4">
        <v>1</v>
      </c>
      <c r="H13" s="4">
        <v>0</v>
      </c>
      <c r="I13" s="4">
        <f>材值!D14</f>
        <v>2</v>
      </c>
      <c r="J13" s="4">
        <v>1</v>
      </c>
      <c r="K13" s="43">
        <v>0</v>
      </c>
      <c r="L13" s="43">
        <v>1</v>
      </c>
      <c r="N13" s="2">
        <v>12</v>
      </c>
    </row>
    <row r="14" spans="1:14">
      <c r="A14" s="4" t="str">
        <f t="shared" si="0"/>
        <v>1333</v>
      </c>
      <c r="B14" s="4">
        <v>33</v>
      </c>
      <c r="C14" s="68" t="s">
        <v>84</v>
      </c>
      <c r="D14" s="4" t="s">
        <v>248</v>
      </c>
      <c r="E14" s="4" t="s">
        <v>1037</v>
      </c>
      <c r="F14" s="4">
        <v>0</v>
      </c>
      <c r="G14" s="4">
        <v>1</v>
      </c>
      <c r="H14" s="4">
        <v>0</v>
      </c>
      <c r="I14" s="4">
        <f>材值!D15</f>
        <v>2</v>
      </c>
      <c r="J14" s="4">
        <v>1</v>
      </c>
      <c r="K14" s="43">
        <v>0</v>
      </c>
      <c r="L14" s="43">
        <v>1</v>
      </c>
      <c r="N14" s="2">
        <v>13</v>
      </c>
    </row>
    <row r="15" spans="1:14">
      <c r="A15" s="4" t="str">
        <f t="shared" si="0"/>
        <v>1431</v>
      </c>
      <c r="B15" s="4">
        <v>31</v>
      </c>
      <c r="C15" s="68" t="s">
        <v>85</v>
      </c>
      <c r="D15" s="4" t="s">
        <v>235</v>
      </c>
      <c r="E15" s="4" t="s">
        <v>1038</v>
      </c>
      <c r="F15" s="4">
        <v>0</v>
      </c>
      <c r="G15" s="4">
        <v>1</v>
      </c>
      <c r="H15" s="4">
        <v>0</v>
      </c>
      <c r="I15" s="4">
        <f>材值!D16</f>
        <v>1</v>
      </c>
      <c r="J15" s="4">
        <v>1</v>
      </c>
      <c r="K15" s="43">
        <v>0</v>
      </c>
      <c r="L15" s="43">
        <v>1</v>
      </c>
      <c r="N15" s="2">
        <v>14</v>
      </c>
    </row>
    <row r="16" spans="1:14">
      <c r="A16" s="4" t="str">
        <f t="shared" si="0"/>
        <v>1534</v>
      </c>
      <c r="B16" s="4">
        <v>34</v>
      </c>
      <c r="C16" s="68" t="s">
        <v>173</v>
      </c>
      <c r="D16" s="4" t="s">
        <v>430</v>
      </c>
      <c r="E16" s="4" t="s">
        <v>1039</v>
      </c>
      <c r="F16" s="4">
        <v>0</v>
      </c>
      <c r="G16" s="4">
        <v>1</v>
      </c>
      <c r="H16" s="4">
        <v>0</v>
      </c>
      <c r="I16" s="4">
        <f>材值!D17</f>
        <v>2</v>
      </c>
      <c r="J16" s="4">
        <v>1</v>
      </c>
      <c r="K16" s="43">
        <f>材炼!AC8</f>
        <v>30</v>
      </c>
      <c r="L16" s="43">
        <v>1</v>
      </c>
      <c r="N16" s="2">
        <v>15</v>
      </c>
    </row>
    <row r="17" spans="1:14">
      <c r="A17" s="4" t="str">
        <f t="shared" si="0"/>
        <v>1634</v>
      </c>
      <c r="B17" s="4">
        <v>34</v>
      </c>
      <c r="C17" s="68" t="s">
        <v>174</v>
      </c>
      <c r="D17" s="4" t="s">
        <v>249</v>
      </c>
      <c r="E17" s="4" t="s">
        <v>1040</v>
      </c>
      <c r="F17" s="4">
        <v>0</v>
      </c>
      <c r="G17" s="4">
        <v>1</v>
      </c>
      <c r="H17" s="4">
        <v>0</v>
      </c>
      <c r="I17" s="4">
        <f>材值!D18</f>
        <v>2</v>
      </c>
      <c r="J17" s="4">
        <v>1</v>
      </c>
      <c r="K17" s="43">
        <f>材炼!AC9</f>
        <v>30</v>
      </c>
      <c r="L17" s="43">
        <v>1</v>
      </c>
      <c r="N17" s="2">
        <v>16</v>
      </c>
    </row>
    <row r="18" spans="1:14">
      <c r="A18" s="4" t="str">
        <f t="shared" si="0"/>
        <v>1733</v>
      </c>
      <c r="B18" s="4">
        <v>33</v>
      </c>
      <c r="C18" s="68" t="s">
        <v>175</v>
      </c>
      <c r="D18" s="4" t="s">
        <v>250</v>
      </c>
      <c r="E18" s="4" t="s">
        <v>1041</v>
      </c>
      <c r="F18" s="4">
        <v>0</v>
      </c>
      <c r="G18" s="4">
        <v>1</v>
      </c>
      <c r="H18" s="4">
        <v>0</v>
      </c>
      <c r="I18" s="4">
        <f>材值!D19</f>
        <v>1</v>
      </c>
      <c r="J18" s="4">
        <v>1</v>
      </c>
      <c r="K18" s="43">
        <v>0</v>
      </c>
      <c r="L18" s="43">
        <v>1</v>
      </c>
      <c r="N18" s="2">
        <v>17</v>
      </c>
    </row>
    <row r="19" spans="1:14">
      <c r="A19" s="4" t="str">
        <f t="shared" si="0"/>
        <v>1833</v>
      </c>
      <c r="B19" s="4">
        <v>33</v>
      </c>
      <c r="C19" s="68" t="s">
        <v>176</v>
      </c>
      <c r="D19" s="4" t="s">
        <v>251</v>
      </c>
      <c r="E19" s="4" t="s">
        <v>1042</v>
      </c>
      <c r="F19" s="4">
        <v>0</v>
      </c>
      <c r="G19" s="4">
        <v>1</v>
      </c>
      <c r="H19" s="4">
        <v>0</v>
      </c>
      <c r="I19" s="4">
        <f>材值!D20</f>
        <v>3</v>
      </c>
      <c r="J19" s="4">
        <v>1</v>
      </c>
      <c r="K19" s="43">
        <v>0</v>
      </c>
      <c r="L19" s="43">
        <v>1</v>
      </c>
      <c r="N19" s="2">
        <v>18</v>
      </c>
    </row>
    <row r="20" spans="1:14">
      <c r="A20" s="4" t="str">
        <f t="shared" si="0"/>
        <v>1933</v>
      </c>
      <c r="B20" s="4">
        <v>33</v>
      </c>
      <c r="C20" s="8" t="s">
        <v>177</v>
      </c>
      <c r="D20" s="4" t="s">
        <v>252</v>
      </c>
      <c r="E20" s="4" t="s">
        <v>1043</v>
      </c>
      <c r="F20" s="4">
        <v>0</v>
      </c>
      <c r="G20" s="4">
        <v>1</v>
      </c>
      <c r="H20" s="4">
        <v>0</v>
      </c>
      <c r="I20" s="4">
        <f>材值!D21</f>
        <v>4</v>
      </c>
      <c r="J20" s="4">
        <v>1</v>
      </c>
      <c r="K20" s="43">
        <f>材炼!AC10</f>
        <v>80</v>
      </c>
      <c r="L20" s="43">
        <v>1</v>
      </c>
      <c r="N20" s="2">
        <v>19</v>
      </c>
    </row>
    <row r="21" spans="1:14">
      <c r="A21" s="4" t="str">
        <f t="shared" si="0"/>
        <v>2033</v>
      </c>
      <c r="B21" s="4">
        <v>33</v>
      </c>
      <c r="C21" s="5" t="s">
        <v>178</v>
      </c>
      <c r="D21" s="4" t="s">
        <v>253</v>
      </c>
      <c r="E21" s="4" t="s">
        <v>1044</v>
      </c>
      <c r="F21" s="4">
        <v>0</v>
      </c>
      <c r="G21" s="4">
        <v>1</v>
      </c>
      <c r="H21" s="4">
        <v>0</v>
      </c>
      <c r="I21" s="4">
        <f>材值!D22</f>
        <v>4</v>
      </c>
      <c r="J21" s="4">
        <v>1</v>
      </c>
      <c r="K21" s="43">
        <f>材炼!AC11</f>
        <v>80</v>
      </c>
      <c r="L21" s="43">
        <v>1</v>
      </c>
      <c r="N21" s="2">
        <v>20</v>
      </c>
    </row>
    <row r="22" spans="1:14">
      <c r="A22" s="4" t="str">
        <f t="shared" si="0"/>
        <v>2133</v>
      </c>
      <c r="B22" s="4">
        <v>33</v>
      </c>
      <c r="C22" s="5" t="s">
        <v>179</v>
      </c>
      <c r="D22" s="4" t="s">
        <v>254</v>
      </c>
      <c r="E22" s="4" t="s">
        <v>1045</v>
      </c>
      <c r="F22" s="4">
        <v>0</v>
      </c>
      <c r="G22" s="4">
        <v>1</v>
      </c>
      <c r="H22" s="4">
        <v>0</v>
      </c>
      <c r="I22" s="4">
        <f>材值!D23</f>
        <v>3</v>
      </c>
      <c r="J22" s="4">
        <v>1</v>
      </c>
      <c r="K22" s="43">
        <v>0</v>
      </c>
      <c r="L22" s="43">
        <v>1</v>
      </c>
      <c r="N22" s="2">
        <v>21</v>
      </c>
    </row>
    <row r="23" spans="1:14">
      <c r="A23" s="4" t="str">
        <f t="shared" si="0"/>
        <v>2233</v>
      </c>
      <c r="B23" s="4">
        <v>33</v>
      </c>
      <c r="C23" s="5" t="s">
        <v>180</v>
      </c>
      <c r="D23" s="4" t="s">
        <v>255</v>
      </c>
      <c r="E23" s="4" t="s">
        <v>1046</v>
      </c>
      <c r="F23" s="4">
        <v>0</v>
      </c>
      <c r="G23" s="4">
        <v>1</v>
      </c>
      <c r="H23" s="4">
        <v>0</v>
      </c>
      <c r="I23" s="4">
        <f>材值!D24</f>
        <v>4</v>
      </c>
      <c r="J23" s="4">
        <v>1</v>
      </c>
      <c r="K23" s="43">
        <v>0</v>
      </c>
      <c r="L23" s="43">
        <v>1</v>
      </c>
      <c r="N23" s="2">
        <v>22</v>
      </c>
    </row>
    <row r="24" spans="1:14">
      <c r="A24" s="4" t="str">
        <f t="shared" si="0"/>
        <v>2333</v>
      </c>
      <c r="B24" s="4">
        <v>33</v>
      </c>
      <c r="C24" s="5" t="s">
        <v>189</v>
      </c>
      <c r="D24" s="4" t="s">
        <v>256</v>
      </c>
      <c r="E24" s="4" t="s">
        <v>1047</v>
      </c>
      <c r="F24" s="4">
        <v>0</v>
      </c>
      <c r="G24" s="4">
        <v>1</v>
      </c>
      <c r="H24" s="4">
        <v>0</v>
      </c>
      <c r="I24" s="4">
        <f>材值!D25</f>
        <v>4</v>
      </c>
      <c r="J24" s="4">
        <v>1</v>
      </c>
      <c r="K24" s="43">
        <v>0</v>
      </c>
      <c r="L24" s="43">
        <v>1</v>
      </c>
      <c r="N24" s="2">
        <v>23</v>
      </c>
    </row>
    <row r="25" spans="1:14">
      <c r="A25" s="4" t="str">
        <f t="shared" si="0"/>
        <v>2433</v>
      </c>
      <c r="B25" s="4">
        <v>33</v>
      </c>
      <c r="C25" s="5" t="s">
        <v>181</v>
      </c>
      <c r="D25" s="4" t="s">
        <v>257</v>
      </c>
      <c r="E25" s="4" t="s">
        <v>1048</v>
      </c>
      <c r="F25" s="4">
        <v>0</v>
      </c>
      <c r="G25" s="4">
        <v>1</v>
      </c>
      <c r="H25" s="4">
        <v>0</v>
      </c>
      <c r="I25" s="4">
        <f>材值!D26</f>
        <v>4</v>
      </c>
      <c r="J25" s="4">
        <v>1</v>
      </c>
      <c r="K25" s="43">
        <v>0</v>
      </c>
      <c r="L25" s="43">
        <v>1</v>
      </c>
      <c r="N25" s="2">
        <v>24</v>
      </c>
    </row>
    <row r="26" spans="1:14">
      <c r="A26" s="4" t="str">
        <f t="shared" si="0"/>
        <v>2532</v>
      </c>
      <c r="B26" s="4">
        <v>32</v>
      </c>
      <c r="C26" s="5" t="s">
        <v>182</v>
      </c>
      <c r="D26" s="4" t="s">
        <v>258</v>
      </c>
      <c r="E26" s="4" t="s">
        <v>1049</v>
      </c>
      <c r="F26" s="4">
        <v>0</v>
      </c>
      <c r="G26" s="4">
        <v>1</v>
      </c>
      <c r="H26" s="4">
        <v>0</v>
      </c>
      <c r="I26" s="4">
        <f>材值!D27</f>
        <v>2</v>
      </c>
      <c r="J26" s="4">
        <v>1</v>
      </c>
      <c r="K26" s="43">
        <f>材炼!AC12</f>
        <v>30</v>
      </c>
      <c r="L26" s="43">
        <v>1</v>
      </c>
      <c r="N26" s="2">
        <v>25</v>
      </c>
    </row>
    <row r="27" spans="1:14">
      <c r="A27" s="4" t="str">
        <f t="shared" si="0"/>
        <v>2634</v>
      </c>
      <c r="B27" s="4">
        <v>34</v>
      </c>
      <c r="C27" s="5" t="s">
        <v>183</v>
      </c>
      <c r="D27" s="4" t="s">
        <v>259</v>
      </c>
      <c r="E27" s="4" t="s">
        <v>1050</v>
      </c>
      <c r="F27" s="4">
        <v>0</v>
      </c>
      <c r="G27" s="4">
        <v>1</v>
      </c>
      <c r="H27" s="4">
        <v>0</v>
      </c>
      <c r="I27" s="4">
        <f>材值!D28</f>
        <v>4</v>
      </c>
      <c r="J27" s="4">
        <v>1</v>
      </c>
      <c r="K27" s="43">
        <f>材炼!AC13</f>
        <v>170</v>
      </c>
      <c r="L27" s="43">
        <v>1</v>
      </c>
      <c r="N27" s="2">
        <v>26</v>
      </c>
    </row>
    <row r="28" spans="1:14">
      <c r="A28" s="4" t="str">
        <f t="shared" si="0"/>
        <v>2732</v>
      </c>
      <c r="B28" s="4">
        <v>32</v>
      </c>
      <c r="C28" s="5" t="s">
        <v>184</v>
      </c>
      <c r="D28" s="4" t="s">
        <v>260</v>
      </c>
      <c r="E28" s="4" t="s">
        <v>1051</v>
      </c>
      <c r="F28" s="4">
        <v>0</v>
      </c>
      <c r="G28" s="4">
        <v>1</v>
      </c>
      <c r="H28" s="4">
        <v>0</v>
      </c>
      <c r="I28" s="4">
        <f>材值!D29</f>
        <v>3</v>
      </c>
      <c r="J28" s="4">
        <v>1</v>
      </c>
      <c r="K28" s="43">
        <f>材炼!AC14</f>
        <v>40</v>
      </c>
      <c r="L28" s="43">
        <v>1</v>
      </c>
      <c r="N28" s="2">
        <v>27</v>
      </c>
    </row>
    <row r="29" spans="1:14">
      <c r="A29" s="4" t="str">
        <f t="shared" si="0"/>
        <v>2832</v>
      </c>
      <c r="B29" s="4">
        <v>32</v>
      </c>
      <c r="C29" s="5" t="s">
        <v>185</v>
      </c>
      <c r="D29" s="4" t="s">
        <v>261</v>
      </c>
      <c r="E29" s="4" t="s">
        <v>1052</v>
      </c>
      <c r="F29" s="4">
        <v>0</v>
      </c>
      <c r="G29" s="4">
        <v>1</v>
      </c>
      <c r="H29" s="4">
        <v>0</v>
      </c>
      <c r="I29" s="4">
        <f>材值!D30</f>
        <v>5</v>
      </c>
      <c r="J29" s="4">
        <v>1</v>
      </c>
      <c r="K29" s="43">
        <v>0</v>
      </c>
      <c r="L29" s="43">
        <v>1</v>
      </c>
      <c r="N29" s="2">
        <v>28</v>
      </c>
    </row>
    <row r="30" spans="1:14">
      <c r="A30" s="4" t="str">
        <f t="shared" si="0"/>
        <v>2934</v>
      </c>
      <c r="B30" s="4">
        <v>34</v>
      </c>
      <c r="C30" s="5" t="s">
        <v>186</v>
      </c>
      <c r="D30" s="4" t="s">
        <v>262</v>
      </c>
      <c r="E30" s="4" t="s">
        <v>1053</v>
      </c>
      <c r="F30" s="4">
        <v>0</v>
      </c>
      <c r="G30" s="4">
        <v>1</v>
      </c>
      <c r="H30" s="4">
        <v>0</v>
      </c>
      <c r="I30" s="4">
        <f>材值!D31</f>
        <v>4</v>
      </c>
      <c r="J30" s="4">
        <v>1</v>
      </c>
      <c r="K30" s="43">
        <v>0</v>
      </c>
      <c r="L30" s="43">
        <v>1</v>
      </c>
      <c r="N30" s="2">
        <v>29</v>
      </c>
    </row>
    <row r="31" spans="1:14">
      <c r="A31" s="4" t="str">
        <f t="shared" si="0"/>
        <v>3034</v>
      </c>
      <c r="B31" s="4">
        <v>34</v>
      </c>
      <c r="C31" s="5" t="s">
        <v>187</v>
      </c>
      <c r="D31" s="4" t="s">
        <v>263</v>
      </c>
      <c r="E31" s="4" t="s">
        <v>1054</v>
      </c>
      <c r="F31" s="4">
        <v>0</v>
      </c>
      <c r="G31" s="4">
        <v>1</v>
      </c>
      <c r="H31" s="4">
        <v>0</v>
      </c>
      <c r="I31" s="4">
        <f>材值!D32</f>
        <v>5</v>
      </c>
      <c r="J31" s="4">
        <v>1</v>
      </c>
      <c r="K31" s="43">
        <f>材炼!AC15</f>
        <v>110</v>
      </c>
      <c r="L31" s="43">
        <v>1</v>
      </c>
      <c r="N31" s="2">
        <v>30</v>
      </c>
    </row>
    <row r="32" spans="1:14">
      <c r="A32" s="4" t="str">
        <f t="shared" si="0"/>
        <v>3134</v>
      </c>
      <c r="B32" s="4">
        <v>34</v>
      </c>
      <c r="C32" s="5" t="s">
        <v>188</v>
      </c>
      <c r="D32" s="4" t="s">
        <v>264</v>
      </c>
      <c r="E32" s="4" t="s">
        <v>1055</v>
      </c>
      <c r="F32" s="4">
        <v>0</v>
      </c>
      <c r="G32" s="4">
        <v>1</v>
      </c>
      <c r="H32" s="4">
        <v>0</v>
      </c>
      <c r="I32" s="4">
        <f>材值!D33</f>
        <v>5</v>
      </c>
      <c r="J32" s="4">
        <v>1</v>
      </c>
      <c r="K32" s="43">
        <f>材炼!AC16</f>
        <v>230</v>
      </c>
      <c r="L32" s="43">
        <v>1</v>
      </c>
      <c r="N32" s="2">
        <v>31</v>
      </c>
    </row>
    <row r="33" spans="1:14">
      <c r="A33" s="4" t="str">
        <f t="shared" si="0"/>
        <v>3234</v>
      </c>
      <c r="B33" s="4">
        <v>34</v>
      </c>
      <c r="C33" s="5" t="s">
        <v>190</v>
      </c>
      <c r="D33" s="4" t="s">
        <v>265</v>
      </c>
      <c r="E33" s="4" t="s">
        <v>1056</v>
      </c>
      <c r="F33" s="4">
        <v>0</v>
      </c>
      <c r="G33" s="4">
        <v>1</v>
      </c>
      <c r="H33" s="4">
        <v>0</v>
      </c>
      <c r="I33" s="4">
        <f>材值!D34</f>
        <v>5</v>
      </c>
      <c r="J33" s="4">
        <v>1</v>
      </c>
      <c r="K33" s="43">
        <f>材炼!AC17</f>
        <v>230</v>
      </c>
      <c r="L33" s="43">
        <v>1</v>
      </c>
      <c r="N33" s="2">
        <v>32</v>
      </c>
    </row>
    <row r="34" spans="1:14">
      <c r="A34" s="4" t="str">
        <f t="shared" si="0"/>
        <v>3334</v>
      </c>
      <c r="B34" s="4">
        <v>34</v>
      </c>
      <c r="C34" s="5" t="s">
        <v>226</v>
      </c>
      <c r="D34" s="4" t="s">
        <v>266</v>
      </c>
      <c r="E34" s="4" t="s">
        <v>1057</v>
      </c>
      <c r="F34" s="4">
        <v>0</v>
      </c>
      <c r="G34" s="4">
        <v>1</v>
      </c>
      <c r="H34" s="4">
        <v>0</v>
      </c>
      <c r="I34" s="4">
        <f>材值!D35</f>
        <v>1</v>
      </c>
      <c r="J34" s="4">
        <v>1</v>
      </c>
      <c r="K34" s="43">
        <v>0</v>
      </c>
      <c r="L34" s="43">
        <v>1</v>
      </c>
      <c r="N34" s="2">
        <v>33</v>
      </c>
    </row>
    <row r="35" spans="1:14">
      <c r="A35" s="4" t="str">
        <f t="shared" si="0"/>
        <v>3434</v>
      </c>
      <c r="B35" s="4">
        <v>34</v>
      </c>
      <c r="C35" s="5" t="s">
        <v>230</v>
      </c>
      <c r="D35" s="4" t="s">
        <v>267</v>
      </c>
      <c r="E35" s="4" t="s">
        <v>1058</v>
      </c>
      <c r="F35" s="4">
        <v>0</v>
      </c>
      <c r="G35" s="4">
        <v>1</v>
      </c>
      <c r="H35" s="4">
        <v>0</v>
      </c>
      <c r="I35" s="4">
        <f>材值!D36</f>
        <v>5</v>
      </c>
      <c r="J35" s="4">
        <v>1</v>
      </c>
      <c r="K35" s="43">
        <f>材炼!AC18</f>
        <v>230</v>
      </c>
      <c r="L35" s="43">
        <v>1</v>
      </c>
      <c r="N35" s="2">
        <v>34</v>
      </c>
    </row>
    <row r="36" spans="1:14">
      <c r="A36" s="4" t="str">
        <f t="shared" si="0"/>
        <v>3531</v>
      </c>
      <c r="B36" s="4">
        <v>31</v>
      </c>
      <c r="C36" s="5" t="s">
        <v>419</v>
      </c>
      <c r="D36" s="4" t="s">
        <v>420</v>
      </c>
      <c r="E36" s="4" t="s">
        <v>1059</v>
      </c>
      <c r="F36" s="4">
        <v>0</v>
      </c>
      <c r="G36" s="4">
        <v>1</v>
      </c>
      <c r="H36" s="4">
        <v>0</v>
      </c>
      <c r="I36" s="4">
        <f>材值!D37</f>
        <v>5</v>
      </c>
      <c r="J36" s="4">
        <v>2</v>
      </c>
      <c r="K36" s="43">
        <v>0</v>
      </c>
      <c r="L36" s="43">
        <v>1</v>
      </c>
      <c r="N36" s="2">
        <v>35</v>
      </c>
    </row>
    <row r="37" spans="1:14">
      <c r="A37" s="4" t="str">
        <f t="shared" si="0"/>
        <v>3634</v>
      </c>
      <c r="B37" s="4">
        <v>34</v>
      </c>
      <c r="C37" s="5" t="s">
        <v>428</v>
      </c>
      <c r="D37" s="4" t="s">
        <v>431</v>
      </c>
      <c r="E37" s="4" t="s">
        <v>1060</v>
      </c>
      <c r="F37" s="4">
        <v>0</v>
      </c>
      <c r="G37" s="4">
        <v>1</v>
      </c>
      <c r="H37" s="4">
        <v>0</v>
      </c>
      <c r="I37" s="4">
        <f>材值!D38</f>
        <v>4</v>
      </c>
      <c r="J37" s="4">
        <v>2</v>
      </c>
      <c r="K37" s="43">
        <f>材炼!AC19</f>
        <v>170</v>
      </c>
      <c r="L37" s="43">
        <v>1</v>
      </c>
      <c r="N37" s="2">
        <v>36</v>
      </c>
    </row>
    <row r="38" spans="1:14">
      <c r="A38" s="4" t="str">
        <f t="shared" si="0"/>
        <v>3734</v>
      </c>
      <c r="B38" s="4">
        <v>34</v>
      </c>
      <c r="C38" s="5" t="s">
        <v>429</v>
      </c>
      <c r="D38" s="4" t="s">
        <v>432</v>
      </c>
      <c r="E38" s="4" t="s">
        <v>1061</v>
      </c>
      <c r="F38" s="4">
        <v>0</v>
      </c>
      <c r="G38" s="4">
        <v>1</v>
      </c>
      <c r="H38" s="4">
        <v>0</v>
      </c>
      <c r="I38" s="4">
        <f>材值!D39</f>
        <v>4</v>
      </c>
      <c r="J38" s="4">
        <v>2</v>
      </c>
      <c r="K38" s="43">
        <f>材炼!AC20</f>
        <v>170</v>
      </c>
      <c r="L38" s="43">
        <v>1</v>
      </c>
      <c r="N38" s="2">
        <v>37</v>
      </c>
    </row>
    <row r="39" spans="1:14">
      <c r="A39" s="4" t="str">
        <f t="shared" si="0"/>
        <v>3833</v>
      </c>
      <c r="B39" s="4">
        <v>33</v>
      </c>
      <c r="C39" s="5" t="s">
        <v>434</v>
      </c>
      <c r="D39" s="4" t="s">
        <v>436</v>
      </c>
      <c r="E39" s="4" t="s">
        <v>1062</v>
      </c>
      <c r="F39" s="4">
        <v>0</v>
      </c>
      <c r="G39" s="4">
        <v>1</v>
      </c>
      <c r="H39" s="4">
        <v>0</v>
      </c>
      <c r="I39" s="4">
        <f>材值!D40</f>
        <v>4</v>
      </c>
      <c r="J39" s="4">
        <v>2</v>
      </c>
      <c r="K39" s="43">
        <f>材炼!AC21</f>
        <v>170</v>
      </c>
      <c r="L39" s="43">
        <v>1</v>
      </c>
      <c r="N39" s="2">
        <v>38</v>
      </c>
    </row>
    <row r="40" spans="1:14">
      <c r="A40" s="4" t="str">
        <f t="shared" si="0"/>
        <v>3933</v>
      </c>
      <c r="B40" s="4">
        <v>33</v>
      </c>
      <c r="C40" s="5" t="s">
        <v>435</v>
      </c>
      <c r="D40" s="4" t="s">
        <v>437</v>
      </c>
      <c r="E40" s="4" t="s">
        <v>1063</v>
      </c>
      <c r="F40" s="4">
        <v>0</v>
      </c>
      <c r="G40" s="4">
        <v>1</v>
      </c>
      <c r="H40" s="4">
        <v>0</v>
      </c>
      <c r="I40" s="4">
        <f>材值!D41</f>
        <v>4</v>
      </c>
      <c r="J40" s="4">
        <v>2</v>
      </c>
      <c r="K40" s="43">
        <f>材炼!AC22</f>
        <v>170</v>
      </c>
      <c r="L40" s="43">
        <v>1</v>
      </c>
      <c r="N40" s="2">
        <v>39</v>
      </c>
    </row>
    <row r="41" spans="1:14">
      <c r="A41" s="4" t="str">
        <f t="shared" si="0"/>
        <v>4033</v>
      </c>
      <c r="B41" s="4">
        <v>33</v>
      </c>
      <c r="C41" s="5" t="s">
        <v>438</v>
      </c>
      <c r="D41" s="4" t="s">
        <v>439</v>
      </c>
      <c r="E41" s="4" t="s">
        <v>1064</v>
      </c>
      <c r="F41" s="4">
        <v>0</v>
      </c>
      <c r="G41" s="4">
        <v>1</v>
      </c>
      <c r="H41" s="4">
        <v>0</v>
      </c>
      <c r="I41" s="4">
        <f>材值!D42</f>
        <v>5</v>
      </c>
      <c r="J41" s="4">
        <v>2</v>
      </c>
      <c r="K41" s="43">
        <f>材炼!AC23</f>
        <v>680</v>
      </c>
      <c r="L41" s="43">
        <v>1</v>
      </c>
      <c r="N41" s="2">
        <v>40</v>
      </c>
    </row>
    <row r="42" spans="1:14">
      <c r="A42" s="4" t="str">
        <f t="shared" si="0"/>
        <v>4132</v>
      </c>
      <c r="B42" s="4">
        <v>32</v>
      </c>
      <c r="C42" s="5" t="s">
        <v>443</v>
      </c>
      <c r="D42" s="4" t="s">
        <v>444</v>
      </c>
      <c r="E42" s="4" t="s">
        <v>1065</v>
      </c>
      <c r="F42" s="4">
        <v>0</v>
      </c>
      <c r="G42" s="4">
        <v>1</v>
      </c>
      <c r="H42" s="4">
        <v>0</v>
      </c>
      <c r="I42" s="4">
        <f>材值!D43</f>
        <v>4</v>
      </c>
      <c r="J42" s="4">
        <v>2</v>
      </c>
      <c r="K42" s="43">
        <f>材炼!AC24</f>
        <v>170</v>
      </c>
      <c r="L42" s="43">
        <v>1</v>
      </c>
      <c r="N42" s="2">
        <v>41</v>
      </c>
    </row>
    <row r="43" spans="1:14">
      <c r="A43" s="4" t="str">
        <f t="shared" si="0"/>
        <v>4232</v>
      </c>
      <c r="B43" s="4">
        <v>32</v>
      </c>
      <c r="C43" s="5" t="s">
        <v>445</v>
      </c>
      <c r="D43" s="4" t="s">
        <v>446</v>
      </c>
      <c r="E43" s="4" t="s">
        <v>1067</v>
      </c>
      <c r="F43" s="4">
        <v>0</v>
      </c>
      <c r="G43" s="4">
        <v>1</v>
      </c>
      <c r="H43" s="4">
        <v>0</v>
      </c>
      <c r="I43" s="4">
        <f>材值!D44</f>
        <v>5</v>
      </c>
      <c r="J43" s="4">
        <v>2</v>
      </c>
      <c r="K43" s="43">
        <f>材炼!AC25</f>
        <v>560</v>
      </c>
      <c r="L43" s="43">
        <v>1</v>
      </c>
      <c r="N43" s="2">
        <v>42</v>
      </c>
    </row>
    <row r="44" spans="1:14">
      <c r="A44" s="4" t="str">
        <f t="shared" si="0"/>
        <v>4332</v>
      </c>
      <c r="B44" s="4">
        <v>32</v>
      </c>
      <c r="C44" s="5" t="s">
        <v>450</v>
      </c>
      <c r="E44" s="4" t="s">
        <v>1068</v>
      </c>
      <c r="F44" s="4">
        <v>0</v>
      </c>
      <c r="G44" s="4">
        <v>1</v>
      </c>
      <c r="H44" s="4">
        <v>0</v>
      </c>
      <c r="I44" s="4">
        <f>材值!D45</f>
        <v>6</v>
      </c>
      <c r="J44" s="4">
        <v>2</v>
      </c>
      <c r="K44" s="2">
        <v>0</v>
      </c>
      <c r="L44" s="43">
        <v>1</v>
      </c>
      <c r="N44" s="2">
        <v>43</v>
      </c>
    </row>
    <row r="45" spans="1:14">
      <c r="A45" s="4" t="str">
        <f t="shared" si="0"/>
        <v>4432</v>
      </c>
      <c r="B45" s="4">
        <v>32</v>
      </c>
      <c r="C45" s="5" t="s">
        <v>451</v>
      </c>
      <c r="E45" s="4" t="s">
        <v>1069</v>
      </c>
      <c r="F45" s="4">
        <v>0</v>
      </c>
      <c r="G45" s="4">
        <v>1</v>
      </c>
      <c r="H45" s="4">
        <v>0</v>
      </c>
      <c r="I45" s="4">
        <f>材值!D46</f>
        <v>7</v>
      </c>
      <c r="J45" s="4">
        <v>2</v>
      </c>
      <c r="K45" s="2">
        <v>0</v>
      </c>
      <c r="L45" s="43">
        <v>1</v>
      </c>
      <c r="N45" s="2">
        <v>44</v>
      </c>
    </row>
    <row r="46" spans="1:14">
      <c r="A46" s="4" t="str">
        <f t="shared" si="0"/>
        <v>4532</v>
      </c>
      <c r="B46" s="4">
        <v>32</v>
      </c>
      <c r="C46" s="5" t="s">
        <v>452</v>
      </c>
      <c r="E46" s="4" t="s">
        <v>1070</v>
      </c>
      <c r="F46" s="4">
        <v>0</v>
      </c>
      <c r="G46" s="4">
        <v>1</v>
      </c>
      <c r="H46" s="4">
        <v>0</v>
      </c>
      <c r="I46" s="4">
        <f>材值!D47</f>
        <v>8</v>
      </c>
      <c r="J46" s="4">
        <v>2</v>
      </c>
      <c r="K46" s="2">
        <v>0</v>
      </c>
      <c r="L46" s="43">
        <v>1</v>
      </c>
      <c r="N46" s="2">
        <v>45</v>
      </c>
    </row>
    <row r="47" spans="1:14">
      <c r="A47" s="4" t="str">
        <f t="shared" si="0"/>
        <v>4632</v>
      </c>
      <c r="B47" s="4">
        <v>32</v>
      </c>
      <c r="C47" s="5" t="s">
        <v>453</v>
      </c>
      <c r="E47" s="4" t="s">
        <v>1071</v>
      </c>
      <c r="F47" s="4">
        <v>0</v>
      </c>
      <c r="G47" s="4">
        <v>1</v>
      </c>
      <c r="H47" s="4">
        <v>0</v>
      </c>
      <c r="I47" s="4">
        <f>材值!D48</f>
        <v>9</v>
      </c>
      <c r="J47" s="4">
        <v>2</v>
      </c>
      <c r="K47" s="2">
        <v>0</v>
      </c>
      <c r="L47" s="43">
        <v>1</v>
      </c>
      <c r="N47" s="2">
        <v>46</v>
      </c>
    </row>
    <row r="48" spans="1:14">
      <c r="A48" s="4" t="str">
        <f t="shared" si="0"/>
        <v>4732</v>
      </c>
      <c r="B48" s="4">
        <v>32</v>
      </c>
      <c r="C48" s="5" t="s">
        <v>454</v>
      </c>
      <c r="E48" s="4" t="s">
        <v>1072</v>
      </c>
      <c r="F48" s="4">
        <v>0</v>
      </c>
      <c r="G48" s="4">
        <v>1</v>
      </c>
      <c r="H48" s="4">
        <v>0</v>
      </c>
      <c r="I48" s="4">
        <f>材值!D49</f>
        <v>6</v>
      </c>
      <c r="J48" s="4">
        <v>2</v>
      </c>
      <c r="K48" s="2">
        <v>0</v>
      </c>
      <c r="L48" s="43">
        <v>1</v>
      </c>
      <c r="N48" s="2">
        <v>47</v>
      </c>
    </row>
  </sheetData>
  <autoFilter ref="A1:N39">
    <filterColumn colId="11"/>
  </autoFilter>
  <phoneticPr fontId="1" type="noConversion"/>
  <pageMargins left="0.7" right="0.7" top="0.75" bottom="0.75" header="0.3" footer="0.3"/>
  <pageSetup paperSize="9" orientation="portrait" horizontalDpi="200" verticalDpi="200" r:id="rId1"/>
  <drawing r:id="rId2"/>
</worksheet>
</file>

<file path=xl/worksheets/sheet20.xml><?xml version="1.0" encoding="utf-8"?>
<worksheet xmlns="http://schemas.openxmlformats.org/spreadsheetml/2006/main" xmlns:r="http://schemas.openxmlformats.org/officeDocument/2006/relationships">
  <dimension ref="A1:J93"/>
  <sheetViews>
    <sheetView topLeftCell="A24" workbookViewId="0">
      <selection activeCell="M47" sqref="M47"/>
    </sheetView>
  </sheetViews>
  <sheetFormatPr defaultRowHeight="13.5"/>
  <cols>
    <col min="1" max="1" width="13.25" customWidth="1"/>
  </cols>
  <sheetData>
    <row r="1" spans="1:10">
      <c r="A1" s="7" t="s">
        <v>393</v>
      </c>
      <c r="B1" s="7" t="s">
        <v>50</v>
      </c>
      <c r="C1" s="68" t="s">
        <v>80</v>
      </c>
      <c r="D1" s="68" t="s">
        <v>173</v>
      </c>
      <c r="E1" s="68" t="s">
        <v>82</v>
      </c>
      <c r="F1" s="8" t="s">
        <v>177</v>
      </c>
      <c r="G1" s="5" t="s">
        <v>434</v>
      </c>
      <c r="H1" s="5" t="s">
        <v>179</v>
      </c>
      <c r="I1" s="5" t="s">
        <v>185</v>
      </c>
      <c r="J1" s="5" t="s">
        <v>445</v>
      </c>
    </row>
    <row r="2" spans="1:10">
      <c r="A2" s="7" t="s">
        <v>45</v>
      </c>
      <c r="B2" s="7" t="s">
        <v>51</v>
      </c>
      <c r="C2" s="68" t="s">
        <v>81</v>
      </c>
      <c r="D2" s="68" t="s">
        <v>174</v>
      </c>
      <c r="E2" s="68" t="s">
        <v>83</v>
      </c>
      <c r="F2" s="5" t="s">
        <v>178</v>
      </c>
      <c r="G2" s="5" t="s">
        <v>435</v>
      </c>
      <c r="H2" s="5" t="s">
        <v>443</v>
      </c>
      <c r="I2" s="5" t="s">
        <v>438</v>
      </c>
    </row>
    <row r="3" spans="1:10">
      <c r="A3" s="7" t="s">
        <v>47</v>
      </c>
      <c r="B3" s="7" t="s">
        <v>52</v>
      </c>
      <c r="D3" s="5" t="s">
        <v>182</v>
      </c>
      <c r="E3" s="68" t="s">
        <v>84</v>
      </c>
    </row>
    <row r="4" spans="1:10">
      <c r="A4" s="68" t="s">
        <v>175</v>
      </c>
      <c r="D4" s="5" t="s">
        <v>184</v>
      </c>
      <c r="E4" s="5" t="s">
        <v>183</v>
      </c>
      <c r="H4" s="5"/>
    </row>
    <row r="5" spans="1:10">
      <c r="E5" s="5"/>
    </row>
    <row r="6" spans="1:10">
      <c r="A6" s="68"/>
    </row>
    <row r="14" spans="1:10">
      <c r="E14">
        <v>8001</v>
      </c>
      <c r="F14" t="s">
        <v>1592</v>
      </c>
      <c r="G14" t="str">
        <f>CONCATENATE(E14,F14)</f>
        <v>8001,</v>
      </c>
    </row>
    <row r="15" spans="1:10">
      <c r="E15">
        <v>8002</v>
      </c>
      <c r="F15" t="s">
        <v>1592</v>
      </c>
      <c r="G15" t="str">
        <f t="shared" ref="G15:G76" si="0">CONCATENATE(E15,F15)</f>
        <v>8002,</v>
      </c>
    </row>
    <row r="16" spans="1:10">
      <c r="E16">
        <v>8003</v>
      </c>
      <c r="F16" t="s">
        <v>1592</v>
      </c>
      <c r="G16" t="str">
        <f t="shared" si="0"/>
        <v>8003,</v>
      </c>
    </row>
    <row r="17" spans="5:7">
      <c r="E17">
        <v>8004</v>
      </c>
      <c r="F17" t="s">
        <v>1592</v>
      </c>
      <c r="G17" t="str">
        <f t="shared" si="0"/>
        <v>8004,</v>
      </c>
    </row>
    <row r="18" spans="5:7">
      <c r="E18">
        <v>8005</v>
      </c>
      <c r="F18" t="s">
        <v>1592</v>
      </c>
      <c r="G18" t="str">
        <f t="shared" si="0"/>
        <v>8005,</v>
      </c>
    </row>
    <row r="19" spans="5:7">
      <c r="E19">
        <v>8006</v>
      </c>
      <c r="F19" t="s">
        <v>1592</v>
      </c>
      <c r="G19" t="str">
        <f t="shared" si="0"/>
        <v>8006,</v>
      </c>
    </row>
    <row r="20" spans="5:7">
      <c r="E20">
        <v>8007</v>
      </c>
      <c r="F20" t="s">
        <v>1592</v>
      </c>
      <c r="G20" t="str">
        <f t="shared" si="0"/>
        <v>8007,</v>
      </c>
    </row>
    <row r="21" spans="5:7">
      <c r="E21">
        <v>8008</v>
      </c>
      <c r="F21" t="s">
        <v>1592</v>
      </c>
      <c r="G21" t="str">
        <f t="shared" si="0"/>
        <v>8008,</v>
      </c>
    </row>
    <row r="22" spans="5:7">
      <c r="E22">
        <v>8009</v>
      </c>
      <c r="F22" t="s">
        <v>1592</v>
      </c>
      <c r="G22" t="str">
        <f t="shared" si="0"/>
        <v>8009,</v>
      </c>
    </row>
    <row r="23" spans="5:7">
      <c r="E23">
        <v>8010</v>
      </c>
      <c r="F23" t="s">
        <v>1592</v>
      </c>
      <c r="G23" t="str">
        <f t="shared" si="0"/>
        <v>8010,</v>
      </c>
    </row>
    <row r="24" spans="5:7">
      <c r="E24">
        <v>8011</v>
      </c>
      <c r="F24" t="s">
        <v>1592</v>
      </c>
      <c r="G24" t="str">
        <f t="shared" si="0"/>
        <v>8011,</v>
      </c>
    </row>
    <row r="25" spans="5:7">
      <c r="E25">
        <v>8012</v>
      </c>
      <c r="F25" t="s">
        <v>1592</v>
      </c>
      <c r="G25" t="str">
        <f t="shared" si="0"/>
        <v>8012,</v>
      </c>
    </row>
    <row r="26" spans="5:7">
      <c r="E26">
        <v>8013</v>
      </c>
      <c r="F26" t="s">
        <v>1592</v>
      </c>
      <c r="G26" t="str">
        <f t="shared" si="0"/>
        <v>8013,</v>
      </c>
    </row>
    <row r="27" spans="5:7">
      <c r="E27">
        <v>8014</v>
      </c>
      <c r="F27" t="s">
        <v>1592</v>
      </c>
      <c r="G27" t="str">
        <f t="shared" si="0"/>
        <v>8014,</v>
      </c>
    </row>
    <row r="28" spans="5:7">
      <c r="E28">
        <v>8015</v>
      </c>
      <c r="F28" t="s">
        <v>1592</v>
      </c>
      <c r="G28" t="str">
        <f t="shared" si="0"/>
        <v>8015,</v>
      </c>
    </row>
    <row r="29" spans="5:7">
      <c r="E29">
        <v>6016</v>
      </c>
      <c r="F29" t="s">
        <v>1592</v>
      </c>
      <c r="G29" t="str">
        <f t="shared" si="0"/>
        <v>6016,</v>
      </c>
    </row>
    <row r="30" spans="5:7">
      <c r="E30">
        <v>6017</v>
      </c>
      <c r="F30" t="s">
        <v>1592</v>
      </c>
      <c r="G30" t="str">
        <f t="shared" si="0"/>
        <v>6017,</v>
      </c>
    </row>
    <row r="31" spans="5:7">
      <c r="E31">
        <v>6018</v>
      </c>
      <c r="F31" t="s">
        <v>1592</v>
      </c>
      <c r="G31" t="str">
        <f t="shared" si="0"/>
        <v>6018,</v>
      </c>
    </row>
    <row r="32" spans="5:7">
      <c r="E32">
        <v>6019</v>
      </c>
      <c r="F32" t="s">
        <v>1592</v>
      </c>
      <c r="G32" t="str">
        <f t="shared" si="0"/>
        <v>6019,</v>
      </c>
    </row>
    <row r="33" spans="5:7">
      <c r="E33">
        <v>6020</v>
      </c>
      <c r="F33" t="s">
        <v>1592</v>
      </c>
      <c r="G33" t="str">
        <f t="shared" si="0"/>
        <v>6020,</v>
      </c>
    </row>
    <row r="34" spans="5:7">
      <c r="E34">
        <v>6021</v>
      </c>
      <c r="F34" t="s">
        <v>1592</v>
      </c>
      <c r="G34" t="str">
        <f t="shared" si="0"/>
        <v>6021,</v>
      </c>
    </row>
    <row r="35" spans="5:7">
      <c r="E35">
        <v>6022</v>
      </c>
      <c r="F35" t="s">
        <v>1592</v>
      </c>
      <c r="G35" t="str">
        <f t="shared" si="0"/>
        <v>6022,</v>
      </c>
    </row>
    <row r="36" spans="5:7">
      <c r="E36">
        <v>6023</v>
      </c>
      <c r="F36" t="s">
        <v>1592</v>
      </c>
      <c r="G36" t="str">
        <f t="shared" si="0"/>
        <v>6023,</v>
      </c>
    </row>
    <row r="37" spans="5:7">
      <c r="E37">
        <v>6024</v>
      </c>
      <c r="F37" t="s">
        <v>1592</v>
      </c>
      <c r="G37" t="str">
        <f t="shared" si="0"/>
        <v>6024,</v>
      </c>
    </row>
    <row r="38" spans="5:7">
      <c r="E38">
        <v>6025</v>
      </c>
      <c r="F38" t="s">
        <v>1592</v>
      </c>
      <c r="G38" t="str">
        <f t="shared" si="0"/>
        <v>6025,</v>
      </c>
    </row>
    <row r="39" spans="5:7">
      <c r="E39">
        <v>6026</v>
      </c>
      <c r="F39" t="s">
        <v>1592</v>
      </c>
      <c r="G39" t="str">
        <f t="shared" si="0"/>
        <v>6026,</v>
      </c>
    </row>
    <row r="40" spans="5:7">
      <c r="E40">
        <v>6027</v>
      </c>
      <c r="F40" t="s">
        <v>1592</v>
      </c>
      <c r="G40" t="str">
        <f t="shared" si="0"/>
        <v>6027,</v>
      </c>
    </row>
    <row r="41" spans="5:7">
      <c r="E41">
        <v>6028</v>
      </c>
      <c r="F41" t="s">
        <v>1592</v>
      </c>
      <c r="G41" t="str">
        <f t="shared" si="0"/>
        <v>6028,</v>
      </c>
    </row>
    <row r="42" spans="5:7">
      <c r="E42">
        <v>6029</v>
      </c>
      <c r="F42" t="s">
        <v>1592</v>
      </c>
      <c r="G42" t="str">
        <f t="shared" si="0"/>
        <v>6029,</v>
      </c>
    </row>
    <row r="43" spans="5:7">
      <c r="E43">
        <v>6030</v>
      </c>
      <c r="F43" t="s">
        <v>1592</v>
      </c>
      <c r="G43" t="str">
        <f t="shared" si="0"/>
        <v>6030,</v>
      </c>
    </row>
    <row r="44" spans="5:7">
      <c r="E44">
        <v>6031</v>
      </c>
      <c r="F44" t="s">
        <v>1592</v>
      </c>
      <c r="G44" t="str">
        <f t="shared" si="0"/>
        <v>6031,</v>
      </c>
    </row>
    <row r="45" spans="5:7">
      <c r="E45">
        <v>6032</v>
      </c>
      <c r="F45" t="s">
        <v>1592</v>
      </c>
      <c r="G45" t="str">
        <f t="shared" si="0"/>
        <v>6032,</v>
      </c>
    </row>
    <row r="46" spans="5:7">
      <c r="E46">
        <v>6033</v>
      </c>
      <c r="F46" t="s">
        <v>1592</v>
      </c>
      <c r="G46" t="str">
        <f t="shared" si="0"/>
        <v>6033,</v>
      </c>
    </row>
    <row r="47" spans="5:7">
      <c r="E47">
        <v>6034</v>
      </c>
      <c r="F47" t="s">
        <v>1592</v>
      </c>
      <c r="G47" t="str">
        <f t="shared" si="0"/>
        <v>6034,</v>
      </c>
    </row>
    <row r="48" spans="5:7">
      <c r="E48">
        <v>6035</v>
      </c>
      <c r="F48" t="s">
        <v>1592</v>
      </c>
      <c r="G48" t="str">
        <f t="shared" si="0"/>
        <v>6035,</v>
      </c>
    </row>
    <row r="49" spans="5:7">
      <c r="E49">
        <v>6036</v>
      </c>
      <c r="F49" t="s">
        <v>1592</v>
      </c>
      <c r="G49" t="str">
        <f t="shared" si="0"/>
        <v>6036,</v>
      </c>
    </row>
    <row r="50" spans="5:7">
      <c r="E50">
        <v>6037</v>
      </c>
      <c r="F50" t="s">
        <v>1592</v>
      </c>
      <c r="G50" t="str">
        <f t="shared" si="0"/>
        <v>6037,</v>
      </c>
    </row>
    <row r="51" spans="5:7">
      <c r="E51">
        <v>6038</v>
      </c>
      <c r="F51" t="s">
        <v>1592</v>
      </c>
      <c r="G51" t="str">
        <f t="shared" si="0"/>
        <v>6038,</v>
      </c>
    </row>
    <row r="52" spans="5:7">
      <c r="E52">
        <v>6039</v>
      </c>
      <c r="F52" t="s">
        <v>1592</v>
      </c>
      <c r="G52" t="str">
        <f t="shared" si="0"/>
        <v>6039,</v>
      </c>
    </row>
    <row r="53" spans="5:7">
      <c r="E53">
        <v>6040</v>
      </c>
      <c r="F53" t="s">
        <v>1592</v>
      </c>
      <c r="G53" t="str">
        <f t="shared" si="0"/>
        <v>6040,</v>
      </c>
    </row>
    <row r="54" spans="5:7">
      <c r="E54">
        <v>6041</v>
      </c>
      <c r="F54" t="s">
        <v>1592</v>
      </c>
      <c r="G54" t="str">
        <f t="shared" si="0"/>
        <v>6041,</v>
      </c>
    </row>
    <row r="55" spans="5:7">
      <c r="E55">
        <v>6042</v>
      </c>
      <c r="F55" t="s">
        <v>1592</v>
      </c>
      <c r="G55" t="str">
        <f t="shared" si="0"/>
        <v>6042,</v>
      </c>
    </row>
    <row r="56" spans="5:7">
      <c r="E56">
        <v>6043</v>
      </c>
      <c r="F56" t="s">
        <v>1592</v>
      </c>
      <c r="G56" t="str">
        <f t="shared" si="0"/>
        <v>6043,</v>
      </c>
    </row>
    <row r="57" spans="5:7">
      <c r="E57">
        <v>6044</v>
      </c>
      <c r="F57" t="s">
        <v>1592</v>
      </c>
      <c r="G57" t="str">
        <f t="shared" si="0"/>
        <v>6044,</v>
      </c>
    </row>
    <row r="58" spans="5:7">
      <c r="E58">
        <v>6045</v>
      </c>
      <c r="F58" t="s">
        <v>1592</v>
      </c>
      <c r="G58" t="str">
        <f t="shared" si="0"/>
        <v>6045,</v>
      </c>
    </row>
    <row r="59" spans="5:7">
      <c r="E59">
        <v>6046</v>
      </c>
      <c r="F59" t="s">
        <v>1592</v>
      </c>
      <c r="G59" t="str">
        <f t="shared" si="0"/>
        <v>6046,</v>
      </c>
    </row>
    <row r="60" spans="5:7">
      <c r="E60">
        <v>6047</v>
      </c>
      <c r="F60" t="s">
        <v>1592</v>
      </c>
      <c r="G60" t="str">
        <f t="shared" si="0"/>
        <v>6047,</v>
      </c>
    </row>
    <row r="61" spans="5:7">
      <c r="E61">
        <v>6048</v>
      </c>
      <c r="F61" t="s">
        <v>1592</v>
      </c>
      <c r="G61" t="str">
        <f t="shared" si="0"/>
        <v>6048,</v>
      </c>
    </row>
    <row r="62" spans="5:7">
      <c r="E62" s="8">
        <v>5049</v>
      </c>
      <c r="F62" t="s">
        <v>1592</v>
      </c>
      <c r="G62" t="str">
        <f t="shared" si="0"/>
        <v>5049,</v>
      </c>
    </row>
    <row r="63" spans="5:7">
      <c r="E63" s="8">
        <v>5050</v>
      </c>
      <c r="F63" t="s">
        <v>1592</v>
      </c>
      <c r="G63" t="str">
        <f t="shared" si="0"/>
        <v>5050,</v>
      </c>
    </row>
    <row r="64" spans="5:7">
      <c r="E64" s="8">
        <v>5051</v>
      </c>
      <c r="F64" t="s">
        <v>1592</v>
      </c>
      <c r="G64" t="str">
        <f t="shared" si="0"/>
        <v>5051,</v>
      </c>
    </row>
    <row r="65" spans="5:7">
      <c r="E65" s="8">
        <v>5052</v>
      </c>
      <c r="F65" t="s">
        <v>1592</v>
      </c>
      <c r="G65" t="str">
        <f t="shared" si="0"/>
        <v>5052,</v>
      </c>
    </row>
    <row r="66" spans="5:7">
      <c r="E66" s="8">
        <v>5053</v>
      </c>
      <c r="F66" t="s">
        <v>1592</v>
      </c>
      <c r="G66" t="str">
        <f t="shared" si="0"/>
        <v>5053,</v>
      </c>
    </row>
    <row r="67" spans="5:7">
      <c r="E67" s="8">
        <v>5054</v>
      </c>
      <c r="F67" t="s">
        <v>1592</v>
      </c>
      <c r="G67" t="str">
        <f t="shared" si="0"/>
        <v>5054,</v>
      </c>
    </row>
    <row r="68" spans="5:7">
      <c r="E68" s="8">
        <v>5055</v>
      </c>
      <c r="F68" t="s">
        <v>1592</v>
      </c>
      <c r="G68" t="str">
        <f t="shared" si="0"/>
        <v>5055,</v>
      </c>
    </row>
    <row r="69" spans="5:7">
      <c r="E69" s="8">
        <v>5056</v>
      </c>
      <c r="F69" t="s">
        <v>1592</v>
      </c>
      <c r="G69" t="str">
        <f t="shared" si="0"/>
        <v>5056,</v>
      </c>
    </row>
    <row r="70" spans="5:7">
      <c r="E70" s="8">
        <v>5057</v>
      </c>
      <c r="F70" t="s">
        <v>1592</v>
      </c>
      <c r="G70" t="str">
        <f t="shared" si="0"/>
        <v>5057,</v>
      </c>
    </row>
    <row r="71" spans="5:7">
      <c r="E71" s="8">
        <v>5058</v>
      </c>
      <c r="F71" t="s">
        <v>1592</v>
      </c>
      <c r="G71" t="str">
        <f t="shared" si="0"/>
        <v>5058,</v>
      </c>
    </row>
    <row r="72" spans="5:7">
      <c r="E72" s="8">
        <v>5059</v>
      </c>
      <c r="F72" t="s">
        <v>1592</v>
      </c>
      <c r="G72" t="str">
        <f t="shared" si="0"/>
        <v>5059,</v>
      </c>
    </row>
    <row r="73" spans="5:7">
      <c r="E73" s="8">
        <v>5060</v>
      </c>
      <c r="F73" t="s">
        <v>1592</v>
      </c>
      <c r="G73" t="str">
        <f t="shared" si="0"/>
        <v>5060,</v>
      </c>
    </row>
    <row r="74" spans="5:7">
      <c r="E74" s="8">
        <v>5061</v>
      </c>
      <c r="F74" t="s">
        <v>1592</v>
      </c>
      <c r="G74" t="str">
        <f t="shared" si="0"/>
        <v>5061,</v>
      </c>
    </row>
    <row r="75" spans="5:7">
      <c r="E75" s="8">
        <v>5062</v>
      </c>
      <c r="F75" t="s">
        <v>1592</v>
      </c>
      <c r="G75" t="str">
        <f t="shared" si="0"/>
        <v>5062,</v>
      </c>
    </row>
    <row r="76" spans="5:7">
      <c r="E76" s="8">
        <v>5063</v>
      </c>
      <c r="F76" t="s">
        <v>1592</v>
      </c>
      <c r="G76" t="str">
        <f t="shared" si="0"/>
        <v>5063,</v>
      </c>
    </row>
    <row r="77" spans="5:7">
      <c r="E77" s="8">
        <v>5064</v>
      </c>
      <c r="F77" t="s">
        <v>1592</v>
      </c>
      <c r="G77" t="str">
        <f t="shared" ref="G77:G93" si="1">CONCATENATE(E77,F77)</f>
        <v>5064,</v>
      </c>
    </row>
    <row r="78" spans="5:7">
      <c r="E78" s="8">
        <v>5065</v>
      </c>
      <c r="F78" t="s">
        <v>1592</v>
      </c>
      <c r="G78" t="str">
        <f t="shared" si="1"/>
        <v>5065,</v>
      </c>
    </row>
    <row r="79" spans="5:7">
      <c r="E79" s="8">
        <v>5066</v>
      </c>
      <c r="F79" t="s">
        <v>1592</v>
      </c>
      <c r="G79" t="str">
        <f t="shared" si="1"/>
        <v>5066,</v>
      </c>
    </row>
    <row r="80" spans="5:7">
      <c r="E80" s="8">
        <v>5067</v>
      </c>
      <c r="F80" t="s">
        <v>1592</v>
      </c>
      <c r="G80" t="str">
        <f t="shared" si="1"/>
        <v>5067,</v>
      </c>
    </row>
    <row r="81" spans="5:7">
      <c r="E81" s="8">
        <v>5068</v>
      </c>
      <c r="F81" t="s">
        <v>1592</v>
      </c>
      <c r="G81" t="str">
        <f t="shared" si="1"/>
        <v>5068,</v>
      </c>
    </row>
    <row r="82" spans="5:7">
      <c r="E82" s="8">
        <v>5069</v>
      </c>
      <c r="F82" t="s">
        <v>1592</v>
      </c>
      <c r="G82" t="str">
        <f t="shared" si="1"/>
        <v>5069,</v>
      </c>
    </row>
    <row r="83" spans="5:7">
      <c r="E83" s="8">
        <v>5070</v>
      </c>
      <c r="F83" t="s">
        <v>1592</v>
      </c>
      <c r="G83" t="str">
        <f t="shared" si="1"/>
        <v>5070,</v>
      </c>
    </row>
    <row r="84" spans="5:7">
      <c r="E84" s="8">
        <v>5071</v>
      </c>
      <c r="F84" t="s">
        <v>1592</v>
      </c>
      <c r="G84" t="str">
        <f t="shared" si="1"/>
        <v>5071,</v>
      </c>
    </row>
    <row r="85" spans="5:7">
      <c r="E85" s="8">
        <v>5072</v>
      </c>
      <c r="F85" t="s">
        <v>1592</v>
      </c>
      <c r="G85" t="str">
        <f t="shared" si="1"/>
        <v>5072,</v>
      </c>
    </row>
    <row r="86" spans="5:7">
      <c r="E86" s="8">
        <v>5073</v>
      </c>
      <c r="F86" t="s">
        <v>1592</v>
      </c>
      <c r="G86" t="str">
        <f t="shared" si="1"/>
        <v>5073,</v>
      </c>
    </row>
    <row r="87" spans="5:7">
      <c r="E87" s="8">
        <v>5074</v>
      </c>
      <c r="F87" t="s">
        <v>1592</v>
      </c>
      <c r="G87" t="str">
        <f t="shared" si="1"/>
        <v>5074,</v>
      </c>
    </row>
    <row r="88" spans="5:7">
      <c r="E88" s="8">
        <v>5075</v>
      </c>
      <c r="F88" t="s">
        <v>1592</v>
      </c>
      <c r="G88" t="str">
        <f t="shared" si="1"/>
        <v>5075,</v>
      </c>
    </row>
    <row r="89" spans="5:7">
      <c r="E89" s="8">
        <v>5076</v>
      </c>
      <c r="F89" t="s">
        <v>1592</v>
      </c>
      <c r="G89" t="str">
        <f t="shared" si="1"/>
        <v>5076,</v>
      </c>
    </row>
    <row r="90" spans="5:7">
      <c r="E90" s="8">
        <v>5077</v>
      </c>
      <c r="F90" t="s">
        <v>1592</v>
      </c>
      <c r="G90" t="str">
        <f t="shared" si="1"/>
        <v>5077,</v>
      </c>
    </row>
    <row r="91" spans="5:7">
      <c r="E91" s="8">
        <v>5078</v>
      </c>
      <c r="F91" t="s">
        <v>1592</v>
      </c>
      <c r="G91" t="str">
        <f t="shared" si="1"/>
        <v>5078,</v>
      </c>
    </row>
    <row r="92" spans="5:7">
      <c r="E92" s="8">
        <v>5079</v>
      </c>
      <c r="F92" t="s">
        <v>1592</v>
      </c>
      <c r="G92" t="str">
        <f t="shared" si="1"/>
        <v>5079,</v>
      </c>
    </row>
    <row r="93" spans="5:7">
      <c r="E93" s="8">
        <v>5080</v>
      </c>
      <c r="F93" t="s">
        <v>1592</v>
      </c>
      <c r="G93" t="str">
        <f t="shared" si="1"/>
        <v>5080,</v>
      </c>
    </row>
  </sheetData>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E144"/>
  <sheetViews>
    <sheetView workbookViewId="0">
      <selection activeCell="J9" sqref="J9"/>
    </sheetView>
  </sheetViews>
  <sheetFormatPr defaultRowHeight="13.5"/>
  <cols>
    <col min="1" max="2" width="13.5" customWidth="1"/>
    <col min="3" max="3" width="13.75" customWidth="1"/>
    <col min="4" max="4" width="9.5" customWidth="1"/>
    <col min="5" max="5" width="10.875" customWidth="1"/>
  </cols>
  <sheetData>
    <row r="1" spans="1:5">
      <c r="A1" t="s">
        <v>1599</v>
      </c>
      <c r="B1" t="s">
        <v>1602</v>
      </c>
      <c r="C1" t="s">
        <v>1600</v>
      </c>
      <c r="D1" t="s">
        <v>13</v>
      </c>
      <c r="E1" t="s">
        <v>1601</v>
      </c>
    </row>
    <row r="2" spans="1:5">
      <c r="A2" t="str">
        <f>[1]怪物表!E13</f>
        <v>黑色史莱姆</v>
      </c>
      <c r="B2" t="str">
        <f>[1]怪物表!B13</f>
        <v>171</v>
      </c>
    </row>
    <row r="3" spans="1:5">
      <c r="A3" t="str">
        <f>[1]怪物表!E14</f>
        <v>黑色史莱姆</v>
      </c>
      <c r="B3" t="str">
        <f>[1]怪物表!B14</f>
        <v>271</v>
      </c>
    </row>
    <row r="4" spans="1:5">
      <c r="A4" t="str">
        <f>[1]怪物表!E15</f>
        <v>黑色史莱姆</v>
      </c>
      <c r="B4" t="str">
        <f>[1]怪物表!B15</f>
        <v>371</v>
      </c>
    </row>
    <row r="5" spans="1:5">
      <c r="A5" t="str">
        <f>[1]怪物表!E16</f>
        <v>黑色史莱姆</v>
      </c>
      <c r="B5" t="str">
        <f>[1]怪物表!B16</f>
        <v>471</v>
      </c>
    </row>
    <row r="6" spans="1:5">
      <c r="A6" t="str">
        <f>[1]怪物表!E17</f>
        <v>黑色史莱姆</v>
      </c>
      <c r="B6" t="str">
        <f>[1]怪物表!B17</f>
        <v>571</v>
      </c>
    </row>
    <row r="7" spans="1:5">
      <c r="A7" t="str">
        <f>[1]怪物表!E18</f>
        <v>盗贼</v>
      </c>
      <c r="B7" t="str">
        <f>[1]怪物表!B18</f>
        <v>671</v>
      </c>
    </row>
    <row r="8" spans="1:5">
      <c r="A8" t="str">
        <f>[1]怪物表!E19</f>
        <v>盗贼</v>
      </c>
      <c r="B8" t="str">
        <f>[1]怪物表!B19</f>
        <v>771</v>
      </c>
    </row>
    <row r="9" spans="1:5">
      <c r="A9" t="str">
        <f>[1]怪物表!E20</f>
        <v>盗贼</v>
      </c>
      <c r="B9" t="str">
        <f>[1]怪物表!B20</f>
        <v>871</v>
      </c>
    </row>
    <row r="10" spans="1:5">
      <c r="A10" t="str">
        <f>[1]怪物表!E21</f>
        <v>盗贼</v>
      </c>
      <c r="B10" t="str">
        <f>[1]怪物表!B21</f>
        <v>971</v>
      </c>
    </row>
    <row r="11" spans="1:5">
      <c r="A11" t="str">
        <f>[1]怪物表!E22</f>
        <v>盗贼</v>
      </c>
      <c r="B11" t="str">
        <f>[1]怪物表!B22</f>
        <v>1071</v>
      </c>
    </row>
    <row r="12" spans="1:5">
      <c r="A12" t="str">
        <f>[1]怪物表!E23</f>
        <v>三角石头怪</v>
      </c>
      <c r="B12" t="str">
        <f>[1]怪物表!B23</f>
        <v>1171</v>
      </c>
    </row>
    <row r="13" spans="1:5">
      <c r="A13" t="str">
        <f>[1]怪物表!E24</f>
        <v>三角石头怪</v>
      </c>
      <c r="B13" t="str">
        <f>[1]怪物表!B24</f>
        <v>1271</v>
      </c>
    </row>
    <row r="14" spans="1:5">
      <c r="A14" t="str">
        <f>[1]怪物表!E25</f>
        <v>三角石头怪</v>
      </c>
      <c r="B14" t="str">
        <f>[1]怪物表!B25</f>
        <v>1371</v>
      </c>
    </row>
    <row r="15" spans="1:5">
      <c r="A15" t="str">
        <f>[1]怪物表!E26</f>
        <v>三角石头怪</v>
      </c>
      <c r="B15" t="str">
        <f>[1]怪物表!B26</f>
        <v>1471</v>
      </c>
    </row>
    <row r="16" spans="1:5">
      <c r="A16" t="str">
        <f>[1]怪物表!E27</f>
        <v>三角石头怪</v>
      </c>
      <c r="B16" t="str">
        <f>[1]怪物表!B27</f>
        <v>1571</v>
      </c>
    </row>
    <row r="17" spans="1:2">
      <c r="A17" t="str">
        <f>[1]怪物表!E28</f>
        <v>矮人矿工</v>
      </c>
      <c r="B17" t="str">
        <f>[1]怪物表!B28</f>
        <v>1671</v>
      </c>
    </row>
    <row r="18" spans="1:2">
      <c r="A18" t="str">
        <f>[1]怪物表!E29</f>
        <v>小石头怪</v>
      </c>
      <c r="B18" t="str">
        <f>[1]怪物表!B29</f>
        <v>1771</v>
      </c>
    </row>
    <row r="19" spans="1:2">
      <c r="A19" t="str">
        <f>[1]怪物表!E30</f>
        <v>小石头怪</v>
      </c>
      <c r="B19" t="str">
        <f>[1]怪物表!B30</f>
        <v>1871</v>
      </c>
    </row>
    <row r="20" spans="1:2">
      <c r="A20" t="str">
        <f>[1]怪物表!E31</f>
        <v>小石头怪</v>
      </c>
      <c r="B20" t="str">
        <f>[1]怪物表!B31</f>
        <v>1971</v>
      </c>
    </row>
    <row r="21" spans="1:2">
      <c r="A21" t="str">
        <f>[1]怪物表!E32</f>
        <v>小石头怪</v>
      </c>
      <c r="B21" t="str">
        <f>[1]怪物表!B32</f>
        <v>2071</v>
      </c>
    </row>
    <row r="22" spans="1:2">
      <c r="A22" t="str">
        <f>[1]怪物表!E33</f>
        <v>小石头怪</v>
      </c>
      <c r="B22" t="str">
        <f>[1]怪物表!B33</f>
        <v>2171</v>
      </c>
    </row>
    <row r="23" spans="1:2">
      <c r="A23" t="str">
        <f>[1]怪物表!E34</f>
        <v>红色史莱姆</v>
      </c>
      <c r="B23" t="str">
        <f>[1]怪物表!B34</f>
        <v>2271</v>
      </c>
    </row>
    <row r="24" spans="1:2">
      <c r="A24" t="str">
        <f>[1]怪物表!E35</f>
        <v>红色史莱姆</v>
      </c>
      <c r="B24" t="str">
        <f>[1]怪物表!B35</f>
        <v>2371</v>
      </c>
    </row>
    <row r="25" spans="1:2">
      <c r="A25" t="str">
        <f>[1]怪物表!E36</f>
        <v>红色史莱姆</v>
      </c>
      <c r="B25" t="str">
        <f>[1]怪物表!B36</f>
        <v>2471</v>
      </c>
    </row>
    <row r="26" spans="1:2">
      <c r="A26" t="str">
        <f>[1]怪物表!E37</f>
        <v>红色史莱姆</v>
      </c>
      <c r="B26" t="str">
        <f>[1]怪物表!B37</f>
        <v>2571</v>
      </c>
    </row>
    <row r="27" spans="1:2">
      <c r="A27" t="str">
        <f>[1]怪物表!E38</f>
        <v>红色史莱姆</v>
      </c>
      <c r="B27" t="str">
        <f>[1]怪物表!B38</f>
        <v>2671</v>
      </c>
    </row>
    <row r="28" spans="1:2">
      <c r="A28" t="str">
        <f>[1]怪物表!E39</f>
        <v>盗贼艾斯</v>
      </c>
      <c r="B28" t="str">
        <f>[1]怪物表!B39</f>
        <v>2771</v>
      </c>
    </row>
    <row r="29" spans="1:2">
      <c r="A29" t="str">
        <f>[1]怪物表!E40</f>
        <v>绿色史莱姆</v>
      </c>
      <c r="B29" t="str">
        <f>[1]怪物表!B40</f>
        <v>2871</v>
      </c>
    </row>
    <row r="30" spans="1:2">
      <c r="A30" t="str">
        <f>[1]怪物表!E41</f>
        <v>绿色史莱姆</v>
      </c>
      <c r="B30" t="str">
        <f>[1]怪物表!B41</f>
        <v>2971</v>
      </c>
    </row>
    <row r="31" spans="1:2">
      <c r="A31" t="str">
        <f>[1]怪物表!E42</f>
        <v>绿色史莱姆</v>
      </c>
      <c r="B31" t="str">
        <f>[1]怪物表!B42</f>
        <v>3071</v>
      </c>
    </row>
    <row r="32" spans="1:2">
      <c r="A32" t="str">
        <f>[1]怪物表!E43</f>
        <v>绿色史莱姆</v>
      </c>
      <c r="B32" t="str">
        <f>[1]怪物表!B43</f>
        <v>3171</v>
      </c>
    </row>
    <row r="33" spans="1:2">
      <c r="A33" t="str">
        <f>[1]怪物表!E44</f>
        <v>绿色史莱姆</v>
      </c>
      <c r="B33" t="str">
        <f>[1]怪物表!B44</f>
        <v>3271</v>
      </c>
    </row>
    <row r="34" spans="1:2">
      <c r="A34" t="str">
        <f>[1]怪物表!E45</f>
        <v>野猴子</v>
      </c>
      <c r="B34" t="str">
        <f>[1]怪物表!B45</f>
        <v>3371</v>
      </c>
    </row>
    <row r="35" spans="1:2">
      <c r="A35" t="str">
        <f>[1]怪物表!E46</f>
        <v>野猴子</v>
      </c>
      <c r="B35" t="str">
        <f>[1]怪物表!B46</f>
        <v>3471</v>
      </c>
    </row>
    <row r="36" spans="1:2">
      <c r="A36" t="str">
        <f>[1]怪物表!E47</f>
        <v>野猴子</v>
      </c>
      <c r="B36" t="str">
        <f>[1]怪物表!B47</f>
        <v>3571</v>
      </c>
    </row>
    <row r="37" spans="1:2">
      <c r="A37" t="str">
        <f>[1]怪物表!E48</f>
        <v>野猴子</v>
      </c>
      <c r="B37" t="str">
        <f>[1]怪物表!B48</f>
        <v>3671</v>
      </c>
    </row>
    <row r="38" spans="1:2">
      <c r="A38" t="str">
        <f>[1]怪物表!E49</f>
        <v>野猴子</v>
      </c>
      <c r="B38" t="str">
        <f>[1]怪物表!B49</f>
        <v>3771</v>
      </c>
    </row>
    <row r="39" spans="1:2">
      <c r="A39" t="str">
        <f>[1]怪物表!E50</f>
        <v>小野猪</v>
      </c>
      <c r="B39" t="str">
        <f>[1]怪物表!B50</f>
        <v>3871</v>
      </c>
    </row>
    <row r="40" spans="1:2">
      <c r="A40" t="str">
        <f>[1]怪物表!E51</f>
        <v>小野猪</v>
      </c>
      <c r="B40" t="str">
        <f>[1]怪物表!B51</f>
        <v>3971</v>
      </c>
    </row>
    <row r="41" spans="1:2">
      <c r="A41" t="str">
        <f>[1]怪物表!E52</f>
        <v>小野猪</v>
      </c>
      <c r="B41" t="str">
        <f>[1]怪物表!B52</f>
        <v>4071</v>
      </c>
    </row>
    <row r="42" spans="1:2">
      <c r="A42" t="str">
        <f>[1]怪物表!E53</f>
        <v>小野猪</v>
      </c>
      <c r="B42" t="str">
        <f>[1]怪物表!B53</f>
        <v>4171</v>
      </c>
    </row>
    <row r="43" spans="1:2">
      <c r="A43" t="str">
        <f>[1]怪物表!E54</f>
        <v>小野猪</v>
      </c>
      <c r="B43" t="str">
        <f>[1]怪物表!B54</f>
        <v>4271</v>
      </c>
    </row>
    <row r="44" spans="1:2">
      <c r="A44" t="str">
        <f>[1]怪物表!E55</f>
        <v>狗熊霍克</v>
      </c>
      <c r="B44" t="str">
        <f>[1]怪物表!B55</f>
        <v>4371</v>
      </c>
    </row>
    <row r="45" spans="1:2">
      <c r="A45" t="str">
        <f>[1]怪物表!E56</f>
        <v>小野鸡</v>
      </c>
      <c r="B45" t="str">
        <f>[1]怪物表!B56</f>
        <v>4471</v>
      </c>
    </row>
    <row r="46" spans="1:2">
      <c r="A46" t="str">
        <f>[1]怪物表!E57</f>
        <v>小野鸡</v>
      </c>
      <c r="B46" t="str">
        <f>[1]怪物表!B57</f>
        <v>4571</v>
      </c>
    </row>
    <row r="47" spans="1:2">
      <c r="A47" t="str">
        <f>[1]怪物表!E58</f>
        <v>小野鸡</v>
      </c>
      <c r="B47" t="str">
        <f>[1]怪物表!B58</f>
        <v>4671</v>
      </c>
    </row>
    <row r="48" spans="1:2">
      <c r="A48" t="str">
        <f>[1]怪物表!E59</f>
        <v>小野鸡</v>
      </c>
      <c r="B48" t="str">
        <f>[1]怪物表!B59</f>
        <v>4771</v>
      </c>
    </row>
    <row r="49" spans="1:2">
      <c r="A49" t="str">
        <f>[1]怪物表!E60</f>
        <v>小野鸡</v>
      </c>
      <c r="B49" t="str">
        <f>[1]怪物表!B60</f>
        <v>4871</v>
      </c>
    </row>
    <row r="50" spans="1:2">
      <c r="A50" t="str">
        <f>[1]怪物表!E61</f>
        <v>蜘蛛</v>
      </c>
      <c r="B50" t="str">
        <f>[1]怪物表!B61</f>
        <v>4971</v>
      </c>
    </row>
    <row r="51" spans="1:2">
      <c r="A51" t="str">
        <f>[1]怪物表!E62</f>
        <v>蜘蛛</v>
      </c>
      <c r="B51" t="str">
        <f>[1]怪物表!B62</f>
        <v>5071</v>
      </c>
    </row>
    <row r="52" spans="1:2">
      <c r="A52" t="str">
        <f>[1]怪物表!E63</f>
        <v>蜘蛛</v>
      </c>
      <c r="B52" t="str">
        <f>[1]怪物表!B63</f>
        <v>5171</v>
      </c>
    </row>
    <row r="53" spans="1:2">
      <c r="A53" t="str">
        <f>[1]怪物表!E64</f>
        <v>蜘蛛</v>
      </c>
      <c r="B53" t="str">
        <f>[1]怪物表!B64</f>
        <v>5271</v>
      </c>
    </row>
    <row r="54" spans="1:2">
      <c r="A54" t="str">
        <f>[1]怪物表!E65</f>
        <v>蜘蛛</v>
      </c>
      <c r="B54" t="str">
        <f>[1]怪物表!B65</f>
        <v>5371</v>
      </c>
    </row>
    <row r="55" spans="1:2">
      <c r="A55" t="str">
        <f>[1]怪物表!E66</f>
        <v>虎王札特</v>
      </c>
      <c r="B55" t="str">
        <f>[1]怪物表!B66</f>
        <v>5471</v>
      </c>
    </row>
    <row r="56" spans="1:2">
      <c r="A56" t="str">
        <f>[1]怪物表!E67</f>
        <v>盗贼</v>
      </c>
      <c r="B56" t="str">
        <f>[1]怪物表!B67</f>
        <v>5571</v>
      </c>
    </row>
    <row r="57" spans="1:2">
      <c r="A57" t="str">
        <f>[1]怪物表!E68</f>
        <v>大三角石头怪</v>
      </c>
      <c r="B57" t="str">
        <f>[1]怪物表!B68</f>
        <v>5671</v>
      </c>
    </row>
    <row r="58" spans="1:2">
      <c r="A58" t="str">
        <f>[1]怪物表!E69</f>
        <v>黑士兵莱姆</v>
      </c>
      <c r="B58" t="str">
        <f>[1]怪物表!B69</f>
        <v>5771</v>
      </c>
    </row>
    <row r="59" spans="1:2">
      <c r="A59" t="str">
        <f>[1]怪物表!E70</f>
        <v>黑骑士汉克</v>
      </c>
      <c r="B59" t="str">
        <f>[1]怪物表!B70</f>
        <v>5871</v>
      </c>
    </row>
    <row r="60" spans="1:2">
      <c r="A60" t="str">
        <f>[1]怪物表!E71</f>
        <v>地狱犬道格</v>
      </c>
      <c r="B60" t="str">
        <f>[1]怪物表!B71</f>
        <v>5971</v>
      </c>
    </row>
    <row r="61" spans="1:2">
      <c r="A61" t="str">
        <f>[1]怪物表!E72</f>
        <v>警犬</v>
      </c>
      <c r="B61" t="str">
        <f>[1]怪物表!B72</f>
        <v>6071</v>
      </c>
    </row>
    <row r="62" spans="1:2">
      <c r="A62" t="str">
        <f>[1]怪物表!E73</f>
        <v>警犬</v>
      </c>
      <c r="B62" t="str">
        <f>[1]怪物表!B73</f>
        <v>6171</v>
      </c>
    </row>
    <row r="63" spans="1:2">
      <c r="A63" t="str">
        <f>[1]怪物表!E74</f>
        <v>警犬</v>
      </c>
      <c r="B63" t="str">
        <f>[1]怪物表!B74</f>
        <v>6271</v>
      </c>
    </row>
    <row r="64" spans="1:2">
      <c r="A64" t="str">
        <f>[1]怪物表!E75</f>
        <v>警犬</v>
      </c>
      <c r="B64" t="str">
        <f>[1]怪物表!B75</f>
        <v>6371</v>
      </c>
    </row>
    <row r="65" spans="1:2">
      <c r="A65" t="str">
        <f>[1]怪物表!E76</f>
        <v>警犬</v>
      </c>
      <c r="B65" t="str">
        <f>[1]怪物表!B76</f>
        <v>6471</v>
      </c>
    </row>
    <row r="66" spans="1:2">
      <c r="A66" t="str">
        <f>[1]怪物表!E77</f>
        <v>警犬</v>
      </c>
      <c r="B66" t="str">
        <f>[1]怪物表!B77</f>
        <v>6571</v>
      </c>
    </row>
    <row r="67" spans="1:2">
      <c r="A67" t="str">
        <f>[1]怪物表!E78</f>
        <v>警犬</v>
      </c>
      <c r="B67" t="str">
        <f>[1]怪物表!B78</f>
        <v>6671</v>
      </c>
    </row>
    <row r="68" spans="1:2">
      <c r="A68" t="str">
        <f>[1]怪物表!E79</f>
        <v>警犬</v>
      </c>
      <c r="B68" t="str">
        <f>[1]怪物表!B79</f>
        <v>6771</v>
      </c>
    </row>
    <row r="69" spans="1:2">
      <c r="A69" t="str">
        <f>[1]怪物表!E80</f>
        <v>警犬</v>
      </c>
      <c r="B69" t="str">
        <f>[1]怪物表!B80</f>
        <v>6871</v>
      </c>
    </row>
    <row r="70" spans="1:2">
      <c r="A70" t="str">
        <f>[1]怪物表!E81</f>
        <v>警犬</v>
      </c>
      <c r="B70" t="str">
        <f>[1]怪物表!B81</f>
        <v>6971</v>
      </c>
    </row>
    <row r="71" spans="1:2">
      <c r="A71" t="str">
        <f>[1]怪物表!E82</f>
        <v>警犬</v>
      </c>
      <c r="B71" t="str">
        <f>[1]怪物表!B82</f>
        <v>7071</v>
      </c>
    </row>
    <row r="72" spans="1:2">
      <c r="A72" t="str">
        <f>[1]怪物表!E83</f>
        <v>警犬</v>
      </c>
      <c r="B72" t="str">
        <f>[1]怪物表!B83</f>
        <v>7171</v>
      </c>
    </row>
    <row r="73" spans="1:2">
      <c r="A73" t="str">
        <f>[1]怪物表!E84</f>
        <v>警犬</v>
      </c>
      <c r="B73" t="str">
        <f>[1]怪物表!B84</f>
        <v>7271</v>
      </c>
    </row>
    <row r="74" spans="1:2">
      <c r="A74" t="str">
        <f>[1]怪物表!E85</f>
        <v>警犬</v>
      </c>
      <c r="B74" t="str">
        <f>[1]怪物表!B85</f>
        <v>7371</v>
      </c>
    </row>
    <row r="75" spans="1:2">
      <c r="A75" t="str">
        <f>[1]怪物表!E86</f>
        <v>警犬</v>
      </c>
      <c r="B75" t="str">
        <f>[1]怪物表!B86</f>
        <v>7471</v>
      </c>
    </row>
    <row r="76" spans="1:2">
      <c r="A76" t="str">
        <f>[1]怪物表!E87</f>
        <v>警犬</v>
      </c>
      <c r="B76" t="str">
        <f>[1]怪物表!B87</f>
        <v>7571</v>
      </c>
    </row>
    <row r="77" spans="1:2">
      <c r="A77" t="str">
        <f>[1]怪物表!E88</f>
        <v>士兵</v>
      </c>
      <c r="B77" t="str">
        <f>[1]怪物表!B88</f>
        <v>7671</v>
      </c>
    </row>
    <row r="78" spans="1:2">
      <c r="A78" t="str">
        <f>[1]怪物表!E89</f>
        <v>士兵</v>
      </c>
      <c r="B78" t="str">
        <f>[1]怪物表!B89</f>
        <v>7771</v>
      </c>
    </row>
    <row r="79" spans="1:2">
      <c r="A79" t="str">
        <f>[1]怪物表!E90</f>
        <v>士兵</v>
      </c>
      <c r="B79" t="str">
        <f>[1]怪物表!B90</f>
        <v>7871</v>
      </c>
    </row>
    <row r="80" spans="1:2">
      <c r="A80" t="str">
        <f>[1]怪物表!E91</f>
        <v>士兵</v>
      </c>
      <c r="B80" t="str">
        <f>[1]怪物表!B91</f>
        <v>7971</v>
      </c>
    </row>
    <row r="81" spans="1:2">
      <c r="A81" t="str">
        <f>[1]怪物表!E92</f>
        <v>士兵</v>
      </c>
      <c r="B81" t="str">
        <f>[1]怪物表!B92</f>
        <v>8071</v>
      </c>
    </row>
    <row r="82" spans="1:2">
      <c r="A82" t="str">
        <f>[1]怪物表!E93</f>
        <v>士兵</v>
      </c>
      <c r="B82" t="str">
        <f>[1]怪物表!B93</f>
        <v>8171</v>
      </c>
    </row>
    <row r="83" spans="1:2">
      <c r="A83" t="str">
        <f>[1]怪物表!E94</f>
        <v>士兵</v>
      </c>
      <c r="B83" t="str">
        <f>[1]怪物表!B94</f>
        <v>8271</v>
      </c>
    </row>
    <row r="84" spans="1:2">
      <c r="A84" t="str">
        <f>[1]怪物表!E95</f>
        <v>士兵</v>
      </c>
      <c r="B84" t="str">
        <f>[1]怪物表!B95</f>
        <v>8371</v>
      </c>
    </row>
    <row r="85" spans="1:2">
      <c r="A85" t="str">
        <f>[1]怪物表!E96</f>
        <v>士兵</v>
      </c>
      <c r="B85" t="str">
        <f>[1]怪物表!B96</f>
        <v>8471</v>
      </c>
    </row>
    <row r="86" spans="1:2">
      <c r="A86" t="str">
        <f>[1]怪物表!E97</f>
        <v>士兵</v>
      </c>
      <c r="B86" t="str">
        <f>[1]怪物表!B97</f>
        <v>8571</v>
      </c>
    </row>
    <row r="87" spans="1:2">
      <c r="A87" t="str">
        <f>[1]怪物表!E98</f>
        <v>士兵</v>
      </c>
      <c r="B87" t="str">
        <f>[1]怪物表!B98</f>
        <v>8671</v>
      </c>
    </row>
    <row r="88" spans="1:2">
      <c r="A88" t="str">
        <f>[1]怪物表!E99</f>
        <v>士兵</v>
      </c>
      <c r="B88" t="str">
        <f>[1]怪物表!B99</f>
        <v>8771</v>
      </c>
    </row>
    <row r="89" spans="1:2">
      <c r="A89" t="str">
        <f>[1]怪物表!E100</f>
        <v>士兵</v>
      </c>
      <c r="B89" t="str">
        <f>[1]怪物表!B100</f>
        <v>8871</v>
      </c>
    </row>
    <row r="90" spans="1:2">
      <c r="A90" t="str">
        <f>[1]怪物表!E101</f>
        <v>士兵</v>
      </c>
      <c r="B90" t="str">
        <f>[1]怪物表!B101</f>
        <v>8971</v>
      </c>
    </row>
    <row r="91" spans="1:2">
      <c r="A91" t="str">
        <f>[1]怪物表!E102</f>
        <v>士兵</v>
      </c>
      <c r="B91" t="str">
        <f>[1]怪物表!B102</f>
        <v>9071</v>
      </c>
    </row>
    <row r="92" spans="1:2">
      <c r="A92" t="str">
        <f>[1]怪物表!E103</f>
        <v>士兵</v>
      </c>
      <c r="B92" t="str">
        <f>[1]怪物表!B103</f>
        <v>9171</v>
      </c>
    </row>
    <row r="93" spans="1:2">
      <c r="A93" t="str">
        <f>[1]怪物表!E104</f>
        <v>屠夫瓦力瓦斯</v>
      </c>
      <c r="B93" t="str">
        <f>[1]怪物表!B104</f>
        <v>9271</v>
      </c>
    </row>
    <row r="94" spans="1:2">
      <c r="A94" t="str">
        <f>[1]怪物表!E105</f>
        <v>卫兵队长</v>
      </c>
      <c r="B94" t="str">
        <f>[1]怪物表!B105</f>
        <v>9371</v>
      </c>
    </row>
    <row r="95" spans="1:2">
      <c r="A95" t="str">
        <f>[1]怪物表!E106</f>
        <v>卫兵队长</v>
      </c>
      <c r="B95" t="str">
        <f>[1]怪物表!B106</f>
        <v>9471</v>
      </c>
    </row>
    <row r="96" spans="1:2">
      <c r="A96" t="str">
        <f>[1]怪物表!E107</f>
        <v>卫兵队长</v>
      </c>
      <c r="B96" t="str">
        <f>[1]怪物表!B107</f>
        <v>9571</v>
      </c>
    </row>
    <row r="97" spans="1:2">
      <c r="A97" t="str">
        <f>[1]怪物表!E108</f>
        <v>卫兵队长</v>
      </c>
      <c r="B97" t="str">
        <f>[1]怪物表!B108</f>
        <v>9671</v>
      </c>
    </row>
    <row r="98" spans="1:2">
      <c r="A98" t="str">
        <f>[1]怪物表!E109</f>
        <v>卫兵队长</v>
      </c>
      <c r="B98" t="str">
        <f>[1]怪物表!B109</f>
        <v>9771</v>
      </c>
    </row>
    <row r="99" spans="1:2">
      <c r="A99" t="str">
        <f>[1]怪物表!E110</f>
        <v>卫兵队长</v>
      </c>
      <c r="B99" t="str">
        <f>[1]怪物表!B110</f>
        <v>9871</v>
      </c>
    </row>
    <row r="100" spans="1:2">
      <c r="A100" t="str">
        <f>[1]怪物表!E111</f>
        <v>卫兵队长</v>
      </c>
      <c r="B100" t="str">
        <f>[1]怪物表!B111</f>
        <v>9971</v>
      </c>
    </row>
    <row r="101" spans="1:2">
      <c r="A101" t="str">
        <f>[1]怪物表!E112</f>
        <v>卫兵队长</v>
      </c>
      <c r="B101" t="str">
        <f>[1]怪物表!B112</f>
        <v>10071</v>
      </c>
    </row>
    <row r="102" spans="1:2">
      <c r="A102" t="str">
        <f>[1]怪物表!E113</f>
        <v>卫兵队长</v>
      </c>
      <c r="B102" t="str">
        <f>[1]怪物表!B113</f>
        <v>10171</v>
      </c>
    </row>
    <row r="103" spans="1:2">
      <c r="A103" t="str">
        <f>[1]怪物表!E114</f>
        <v>卫兵队长</v>
      </c>
      <c r="B103" t="str">
        <f>[1]怪物表!B114</f>
        <v>10271</v>
      </c>
    </row>
    <row r="104" spans="1:2">
      <c r="A104" t="str">
        <f>[1]怪物表!E115</f>
        <v>卫兵队长</v>
      </c>
      <c r="B104" t="str">
        <f>[1]怪物表!B115</f>
        <v>10371</v>
      </c>
    </row>
    <row r="105" spans="1:2">
      <c r="A105" t="str">
        <f>[1]怪物表!E116</f>
        <v>卫兵队长</v>
      </c>
      <c r="B105" t="str">
        <f>[1]怪物表!B116</f>
        <v>10471</v>
      </c>
    </row>
    <row r="106" spans="1:2">
      <c r="A106" t="str">
        <f>[1]怪物表!E117</f>
        <v>卫兵队长</v>
      </c>
      <c r="B106" t="str">
        <f>[1]怪物表!B117</f>
        <v>10571</v>
      </c>
    </row>
    <row r="107" spans="1:2">
      <c r="A107" t="str">
        <f>[1]怪物表!E118</f>
        <v>卫兵队长</v>
      </c>
      <c r="B107" t="str">
        <f>[1]怪物表!B118</f>
        <v>10671</v>
      </c>
    </row>
    <row r="108" spans="1:2">
      <c r="A108" t="str">
        <f>[1]怪物表!E119</f>
        <v>卫兵队长</v>
      </c>
      <c r="B108" t="str">
        <f>[1]怪物表!B119</f>
        <v>10771</v>
      </c>
    </row>
    <row r="109" spans="1:2">
      <c r="A109" t="str">
        <f>[1]怪物表!E120</f>
        <v>卫兵队长</v>
      </c>
      <c r="B109" t="str">
        <f>[1]怪物表!B120</f>
        <v>10871</v>
      </c>
    </row>
    <row r="110" spans="1:2">
      <c r="A110" t="str">
        <f>[1]怪物表!E121</f>
        <v>叛军首领牧师瓦尔</v>
      </c>
      <c r="B110" t="str">
        <f>[1]怪物表!B121</f>
        <v>10971</v>
      </c>
    </row>
    <row r="111" spans="1:2">
      <c r="A111" t="str">
        <f>[1]怪物表!E122</f>
        <v>污水怪</v>
      </c>
      <c r="B111" t="str">
        <f>[1]怪物表!B122</f>
        <v>6271</v>
      </c>
    </row>
    <row r="112" spans="1:2">
      <c r="A112" t="str">
        <f>[1]怪物表!E123</f>
        <v>污水怪</v>
      </c>
      <c r="B112" t="str">
        <f>[1]怪物表!B123</f>
        <v>9471</v>
      </c>
    </row>
    <row r="113" spans="1:2">
      <c r="A113" t="str">
        <f>[1]怪物表!E124</f>
        <v>污水怪</v>
      </c>
      <c r="B113" t="str">
        <f>[1]怪物表!B124</f>
        <v>9571</v>
      </c>
    </row>
    <row r="114" spans="1:2">
      <c r="A114" t="str">
        <f>[1]怪物表!E125</f>
        <v>污水怪</v>
      </c>
      <c r="B114" t="str">
        <f>[1]怪物表!B125</f>
        <v>9671</v>
      </c>
    </row>
    <row r="115" spans="1:2">
      <c r="A115" t="str">
        <f>[1]怪物表!E126</f>
        <v>污水怪</v>
      </c>
      <c r="B115" t="str">
        <f>[1]怪物表!B126</f>
        <v>9771</v>
      </c>
    </row>
    <row r="116" spans="1:2">
      <c r="A116" t="str">
        <f>[1]怪物表!E127</f>
        <v>污水怪</v>
      </c>
      <c r="B116" t="str">
        <f>[1]怪物表!B127</f>
        <v>9871</v>
      </c>
    </row>
    <row r="117" spans="1:2">
      <c r="A117" t="str">
        <f>[1]怪物表!E128</f>
        <v>污水怪</v>
      </c>
      <c r="B117" t="str">
        <f>[1]怪物表!B128</f>
        <v>9971</v>
      </c>
    </row>
    <row r="118" spans="1:2">
      <c r="A118" t="str">
        <f>[1]怪物表!E129</f>
        <v>污水怪</v>
      </c>
      <c r="B118" t="str">
        <f>[1]怪物表!B129</f>
        <v>10071</v>
      </c>
    </row>
    <row r="119" spans="1:2">
      <c r="A119" t="str">
        <f>[1]怪物表!E130</f>
        <v>污水怪</v>
      </c>
      <c r="B119" t="str">
        <f>[1]怪物表!B130</f>
        <v>10171</v>
      </c>
    </row>
    <row r="120" spans="1:2">
      <c r="A120" t="str">
        <f>[1]怪物表!E131</f>
        <v>污水怪</v>
      </c>
      <c r="B120" t="str">
        <f>[1]怪物表!B131</f>
        <v>10271</v>
      </c>
    </row>
    <row r="121" spans="1:2">
      <c r="A121" t="str">
        <f>[1]怪物表!E132</f>
        <v>污水怪</v>
      </c>
      <c r="B121" t="str">
        <f>[1]怪物表!B132</f>
        <v>10371</v>
      </c>
    </row>
    <row r="122" spans="1:2">
      <c r="A122" t="str">
        <f>[1]怪物表!E133</f>
        <v>污水怪</v>
      </c>
      <c r="B122" t="str">
        <f>[1]怪物表!B133</f>
        <v>10471</v>
      </c>
    </row>
    <row r="123" spans="1:2">
      <c r="A123" t="str">
        <f>[1]怪物表!E134</f>
        <v>污水怪</v>
      </c>
      <c r="B123" t="str">
        <f>[1]怪物表!B134</f>
        <v>10571</v>
      </c>
    </row>
    <row r="124" spans="1:2">
      <c r="A124" t="str">
        <f>[1]怪物表!E135</f>
        <v>污水怪</v>
      </c>
      <c r="B124" t="str">
        <f>[1]怪物表!B135</f>
        <v>10671</v>
      </c>
    </row>
    <row r="125" spans="1:2">
      <c r="A125" t="str">
        <f>[1]怪物表!E136</f>
        <v>污水怪</v>
      </c>
      <c r="B125" t="str">
        <f>[1]怪物表!B136</f>
        <v>10771</v>
      </c>
    </row>
    <row r="126" spans="1:2">
      <c r="A126" t="str">
        <f>[1]怪物表!E137</f>
        <v>污水怪</v>
      </c>
      <c r="B126" t="str">
        <f>[1]怪物表!B137</f>
        <v>10871</v>
      </c>
    </row>
    <row r="127" spans="1:2">
      <c r="A127" t="str">
        <f>[1]怪物表!E138</f>
        <v>泥人</v>
      </c>
      <c r="B127" t="str">
        <f>[1]怪物表!B138</f>
        <v>6371</v>
      </c>
    </row>
    <row r="128" spans="1:2">
      <c r="A128" t="str">
        <f>[1]怪物表!E139</f>
        <v>泥人</v>
      </c>
      <c r="B128" t="str">
        <f>[1]怪物表!B139</f>
        <v>9471</v>
      </c>
    </row>
    <row r="129" spans="1:2">
      <c r="A129" t="str">
        <f>[1]怪物表!E140</f>
        <v>泥人</v>
      </c>
      <c r="B129" t="str">
        <f>[1]怪物表!B140</f>
        <v>9571</v>
      </c>
    </row>
    <row r="130" spans="1:2">
      <c r="A130" t="str">
        <f>[1]怪物表!E141</f>
        <v>泥人</v>
      </c>
      <c r="B130" t="str">
        <f>[1]怪物表!B141</f>
        <v>9671</v>
      </c>
    </row>
    <row r="131" spans="1:2">
      <c r="A131" t="str">
        <f>[1]怪物表!E142</f>
        <v>泥人</v>
      </c>
      <c r="B131" t="str">
        <f>[1]怪物表!B142</f>
        <v>9771</v>
      </c>
    </row>
    <row r="132" spans="1:2">
      <c r="A132" t="str">
        <f>[1]怪物表!E143</f>
        <v>泥人</v>
      </c>
      <c r="B132" t="str">
        <f>[1]怪物表!B143</f>
        <v>9871</v>
      </c>
    </row>
    <row r="133" spans="1:2">
      <c r="A133" t="str">
        <f>[1]怪物表!E144</f>
        <v>泥人</v>
      </c>
      <c r="B133" t="str">
        <f>[1]怪物表!B144</f>
        <v>9971</v>
      </c>
    </row>
    <row r="134" spans="1:2">
      <c r="A134" t="str">
        <f>[1]怪物表!E145</f>
        <v>泥人</v>
      </c>
      <c r="B134" t="str">
        <f>[1]怪物表!B145</f>
        <v>10071</v>
      </c>
    </row>
    <row r="135" spans="1:2">
      <c r="A135" t="str">
        <f>[1]怪物表!E146</f>
        <v>泥人</v>
      </c>
      <c r="B135" t="str">
        <f>[1]怪物表!B146</f>
        <v>10171</v>
      </c>
    </row>
    <row r="136" spans="1:2">
      <c r="A136" t="str">
        <f>[1]怪物表!E147</f>
        <v>泥人</v>
      </c>
      <c r="B136" t="str">
        <f>[1]怪物表!B147</f>
        <v>10271</v>
      </c>
    </row>
    <row r="137" spans="1:2">
      <c r="A137" t="str">
        <f>[1]怪物表!E148</f>
        <v>泥人</v>
      </c>
      <c r="B137" t="str">
        <f>[1]怪物表!B148</f>
        <v>10371</v>
      </c>
    </row>
    <row r="138" spans="1:2">
      <c r="A138" t="str">
        <f>[1]怪物表!E149</f>
        <v>泥人</v>
      </c>
      <c r="B138" t="str">
        <f>[1]怪物表!B149</f>
        <v>10471</v>
      </c>
    </row>
    <row r="139" spans="1:2">
      <c r="A139" t="str">
        <f>[1]怪物表!E150</f>
        <v>泥人</v>
      </c>
      <c r="B139" t="str">
        <f>[1]怪物表!B150</f>
        <v>10571</v>
      </c>
    </row>
    <row r="140" spans="1:2">
      <c r="A140" t="str">
        <f>[1]怪物表!E151</f>
        <v>泥人</v>
      </c>
      <c r="B140" t="str">
        <f>[1]怪物表!B151</f>
        <v>10671</v>
      </c>
    </row>
    <row r="141" spans="1:2">
      <c r="A141" t="str">
        <f>[1]怪物表!E152</f>
        <v>泥人</v>
      </c>
      <c r="B141" t="str">
        <f>[1]怪物表!B152</f>
        <v>10771</v>
      </c>
    </row>
    <row r="142" spans="1:2">
      <c r="A142" t="str">
        <f>[1]怪物表!E153</f>
        <v>泥人</v>
      </c>
      <c r="B142" t="str">
        <f>[1]怪物表!B153</f>
        <v>10871</v>
      </c>
    </row>
    <row r="143" spans="1:2">
      <c r="A143" t="str">
        <f>[1]怪物表!E154</f>
        <v>史莱姆王（BOSS）</v>
      </c>
      <c r="B143" t="str">
        <f>[1]怪物表!B154</f>
        <v>10971</v>
      </c>
    </row>
    <row r="144" spans="1:2">
      <c r="A144" t="str">
        <f>[1]怪物表!E155</f>
        <v>史莱姆后（BOSS）</v>
      </c>
      <c r="B144" t="str">
        <f>[1]怪物表!B155</f>
        <v>11071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92D050"/>
  </sheetPr>
  <dimension ref="A1:AJ30"/>
  <sheetViews>
    <sheetView zoomScale="90" zoomScaleNormal="90" workbookViewId="0">
      <pane ySplit="1" topLeftCell="A2" activePane="bottomLeft" state="frozen"/>
      <selection pane="bottomLeft" activeCell="A26" sqref="A4:A26"/>
    </sheetView>
  </sheetViews>
  <sheetFormatPr defaultRowHeight="13.5"/>
  <cols>
    <col min="1" max="1" width="5.625" customWidth="1"/>
    <col min="2" max="2" width="8.875" customWidth="1"/>
    <col min="3" max="3" width="7.625" customWidth="1"/>
    <col min="4" max="4" width="10.375" customWidth="1"/>
    <col min="5" max="5" width="24" customWidth="1"/>
    <col min="6" max="6" width="8.125" customWidth="1"/>
    <col min="7" max="7" width="3.875" customWidth="1"/>
    <col min="8" max="8" width="4.625" customWidth="1"/>
    <col min="9" max="9" width="5.375" customWidth="1"/>
    <col min="10" max="10" width="6.625" customWidth="1"/>
    <col min="11" max="11" width="6.375" customWidth="1"/>
    <col min="12" max="12" width="11.25" customWidth="1"/>
    <col min="13" max="13" width="6" customWidth="1"/>
    <col min="14" max="14" width="5.25" customWidth="1"/>
    <col min="15" max="15" width="5" customWidth="1"/>
    <col min="16" max="17" width="4.75" customWidth="1"/>
    <col min="18" max="18" width="5" customWidth="1"/>
    <col min="19" max="19" width="4.75" customWidth="1"/>
    <col min="20" max="20" width="5.875" customWidth="1"/>
    <col min="21" max="21" width="6.625" customWidth="1"/>
    <col min="22" max="22" width="6" customWidth="1"/>
    <col min="23" max="23" width="7.125" customWidth="1"/>
    <col min="24" max="26" width="5.5" customWidth="1"/>
    <col min="27" max="27" width="7.75" customWidth="1"/>
    <col min="28" max="28" width="8.125" customWidth="1"/>
    <col min="29" max="29" width="7.875" customWidth="1"/>
    <col min="30" max="30" width="13.875" customWidth="1"/>
    <col min="31" max="31" width="2.625" customWidth="1"/>
    <col min="32" max="32" width="16.25" customWidth="1"/>
    <col min="33" max="33" width="13.875" customWidth="1"/>
  </cols>
  <sheetData>
    <row r="1" spans="1:36">
      <c r="A1" s="6" t="s">
        <v>0</v>
      </c>
      <c r="B1" s="14" t="s">
        <v>216</v>
      </c>
      <c r="C1" s="6" t="s">
        <v>21</v>
      </c>
      <c r="D1" s="14" t="s">
        <v>217</v>
      </c>
      <c r="E1" s="14" t="s">
        <v>220</v>
      </c>
      <c r="F1" s="14" t="s">
        <v>224</v>
      </c>
      <c r="G1" s="14" t="s">
        <v>223</v>
      </c>
      <c r="H1" s="14" t="s">
        <v>222</v>
      </c>
      <c r="I1" s="14" t="s">
        <v>225</v>
      </c>
      <c r="J1" s="14" t="s">
        <v>221</v>
      </c>
      <c r="K1" s="14" t="s">
        <v>218</v>
      </c>
      <c r="L1" s="14" t="s">
        <v>219</v>
      </c>
      <c r="M1" s="15" t="str">
        <f>材表!C18</f>
        <v>史莱姆液体</v>
      </c>
      <c r="N1" s="17" t="str">
        <f>材表!C2</f>
        <v>木头</v>
      </c>
      <c r="O1" s="15" t="str">
        <f>材表!C3</f>
        <v>石头</v>
      </c>
      <c r="P1" s="15" t="str">
        <f>材表!C4</f>
        <v>小麦</v>
      </c>
      <c r="Q1" s="15" t="str">
        <f>材表!C5</f>
        <v>杂草</v>
      </c>
      <c r="R1" s="15" t="str">
        <f>材表!C10</f>
        <v>铁矿</v>
      </c>
      <c r="S1" s="15" t="str">
        <f>材表!C11</f>
        <v>沙子</v>
      </c>
      <c r="T1" s="15" t="str">
        <f>材表!C12</f>
        <v>动物皮</v>
      </c>
      <c r="U1" s="15" t="str">
        <f>材表!C13</f>
        <v>动物毛</v>
      </c>
      <c r="V1" s="15" t="str">
        <f>材表!C23</f>
        <v>污水</v>
      </c>
      <c r="W1" s="15" t="str">
        <f>材表!C24</f>
        <v>泥人之血</v>
      </c>
      <c r="X1" s="15" t="str">
        <f>材表!C27</f>
        <v>玻璃</v>
      </c>
      <c r="Y1" s="15" t="s">
        <v>231</v>
      </c>
      <c r="Z1" s="15" t="str">
        <f>材表!C29</f>
        <v>银矿</v>
      </c>
      <c r="AA1" s="19" t="s">
        <v>228</v>
      </c>
      <c r="AB1" s="19" t="s">
        <v>406</v>
      </c>
      <c r="AC1" s="19" t="s">
        <v>229</v>
      </c>
      <c r="AD1" s="8" t="s">
        <v>418</v>
      </c>
      <c r="AE1" s="8"/>
      <c r="AF1" s="8"/>
      <c r="AG1" s="8"/>
      <c r="AH1" s="8"/>
      <c r="AI1" s="8"/>
      <c r="AJ1" s="8"/>
    </row>
    <row r="2" spans="1:36">
      <c r="A2" s="6"/>
      <c r="B2" s="14"/>
      <c r="C2" s="6"/>
      <c r="D2" s="14"/>
      <c r="F2" s="14"/>
      <c r="G2" s="14"/>
      <c r="H2" s="14"/>
      <c r="I2" s="14"/>
      <c r="J2" s="14"/>
      <c r="K2" s="14"/>
      <c r="L2" s="14"/>
      <c r="M2" s="18" t="str">
        <f>材表!A18</f>
        <v>1733</v>
      </c>
      <c r="N2" s="16" t="str">
        <f>材表!A2</f>
        <v>131</v>
      </c>
      <c r="O2" s="16" t="str">
        <f>材表!A3</f>
        <v>232</v>
      </c>
      <c r="P2" s="16" t="str">
        <f>材表!A4</f>
        <v>331</v>
      </c>
      <c r="Q2" s="16" t="str">
        <f>材表!A5</f>
        <v>431</v>
      </c>
      <c r="R2" s="18" t="str">
        <f>材表!A10</f>
        <v>932</v>
      </c>
      <c r="S2" s="18" t="str">
        <f>材表!A11</f>
        <v>1032</v>
      </c>
      <c r="T2" s="18" t="str">
        <f>材表!A12</f>
        <v>1133</v>
      </c>
      <c r="U2" s="18" t="str">
        <f>材表!A13</f>
        <v>1233</v>
      </c>
      <c r="V2" s="18" t="str">
        <f>材表!A23</f>
        <v>2233</v>
      </c>
      <c r="W2" s="18" t="str">
        <f>材表!A24</f>
        <v>2333</v>
      </c>
      <c r="X2" s="18" t="str">
        <f>材表!A27</f>
        <v>2634</v>
      </c>
      <c r="Y2" s="18" t="str">
        <f>材表!A35</f>
        <v>3434</v>
      </c>
      <c r="Z2" s="18" t="str">
        <f>材表!A29</f>
        <v>2832</v>
      </c>
      <c r="AA2" s="19"/>
      <c r="AB2" s="19"/>
      <c r="AC2" s="19"/>
      <c r="AD2" s="8">
        <v>1</v>
      </c>
      <c r="AF2" s="19"/>
      <c r="AG2" s="19"/>
      <c r="AH2" s="19"/>
      <c r="AI2" s="19"/>
    </row>
    <row r="3" spans="1:36">
      <c r="A3" s="6"/>
      <c r="B3" s="14"/>
      <c r="C3" s="6"/>
      <c r="D3" s="14"/>
      <c r="E3" t="str">
        <f>IF(M4=0,"","["&amp;M2&amp;","&amp;ROUND(M4,0)&amp;"]")</f>
        <v>[1733,1]</v>
      </c>
      <c r="F3" s="14"/>
      <c r="G3" s="14"/>
      <c r="H3" s="14"/>
      <c r="I3" s="14"/>
      <c r="J3" s="14"/>
      <c r="K3" s="14"/>
      <c r="L3" s="14"/>
      <c r="AD3" s="8"/>
      <c r="AF3" t="s">
        <v>1158</v>
      </c>
    </row>
    <row r="4" spans="1:36">
      <c r="A4">
        <v>1001</v>
      </c>
      <c r="B4">
        <v>141</v>
      </c>
      <c r="C4" t="str">
        <f>材表!A6</f>
        <v>531</v>
      </c>
      <c r="D4" s="22" t="s">
        <v>227</v>
      </c>
      <c r="E4" s="20" t="str">
        <f>CONCATENATE("[",IF(M4=0,"","["&amp;$M$2&amp;","&amp;ROUND(M4,0)&amp;"]"),IF(N4=0,"",","&amp;"["&amp;$N$2&amp;","&amp;ROUND(N4,0)&amp;"]"),IF(O4=0,"",","&amp;"["&amp;$O$2&amp;","&amp;ROUND(O4,0)&amp;"]"),IF(P4=0,"",","&amp;"["&amp;$P$2&amp;","&amp;ROUND(P4,0)&amp;"]"),IF(Q4=0,"",","&amp;"["&amp;$Q$2&amp;","&amp;ROUND(Q4,0)&amp;"]"),IF(R4=0,"",","&amp;"["&amp;$R$2&amp;","&amp;ROUND(R4,0)&amp;"]"),IF(S4=0,"",","&amp;"["&amp;$S$2&amp;","&amp;ROUND(S4,0)&amp;"]"),IF(T4=0,"",","&amp;"["&amp;$T$2&amp;","&amp;ROUND(T4,0)&amp;"]"),IF(U4=0,"",","&amp;"["&amp;$U$2&amp;","&amp;ROUND(U4,0)&amp;"]"),IF(V4=0,"",","&amp;"["&amp;$V$2&amp;","&amp;ROUND(V4,0)&amp;"]"),IF(W4=0,"",","&amp;"["&amp;$W$2&amp;","&amp;ROUND(W4,0)&amp;"]"),IF(X4=0,"",","&amp;"["&amp;$X$2&amp;","&amp;ROUND(X4,0)&amp;"]"),IF(Y4=0,"",","&amp;"["&amp;$Y$2&amp;","&amp;ROUND(Y4,0)&amp;"]"),IF(Z4=0,"",","&amp;"["&amp;$Z$2&amp;","&amp;ROUND(Z4,0)&amp;"]"),"]")</f>
        <v>[[1733,1],[131,2]]</v>
      </c>
      <c r="F4">
        <v>86400</v>
      </c>
      <c r="G4" s="8">
        <v>1</v>
      </c>
      <c r="H4" s="8">
        <v>5</v>
      </c>
      <c r="I4" s="8">
        <f>材值!F7</f>
        <v>30</v>
      </c>
      <c r="J4" s="8">
        <f>材值!E7</f>
        <v>100</v>
      </c>
      <c r="K4" t="str">
        <f>材表!C6</f>
        <v>木材</v>
      </c>
      <c r="L4" s="8">
        <v>1</v>
      </c>
      <c r="M4" s="8">
        <v>1</v>
      </c>
      <c r="N4" s="8">
        <f>AD2*AE4</f>
        <v>2</v>
      </c>
      <c r="O4" s="8">
        <v>0</v>
      </c>
      <c r="P4" s="8">
        <v>0</v>
      </c>
      <c r="Q4" s="8">
        <v>0</v>
      </c>
      <c r="R4" s="8">
        <v>0</v>
      </c>
      <c r="S4" s="8">
        <v>0</v>
      </c>
      <c r="T4" s="8">
        <v>0</v>
      </c>
      <c r="U4" s="8">
        <v>0</v>
      </c>
      <c r="V4" s="8">
        <v>0</v>
      </c>
      <c r="W4" s="8">
        <v>0</v>
      </c>
      <c r="X4" s="8">
        <v>0</v>
      </c>
      <c r="Y4" s="8">
        <v>0</v>
      </c>
      <c r="Z4" s="8">
        <v>0</v>
      </c>
      <c r="AA4" s="8">
        <f>N4+O4+P4+Q4++R4+S4+T4+U4+V4+W4+X4+Y4+Z4</f>
        <v>2</v>
      </c>
      <c r="AB4" s="8">
        <f>材值!C7</f>
        <v>1</v>
      </c>
      <c r="AC4" s="21">
        <v>10</v>
      </c>
      <c r="AD4" s="8"/>
      <c r="AE4" s="8">
        <v>2</v>
      </c>
      <c r="AF4">
        <v>0.1</v>
      </c>
    </row>
    <row r="5" spans="1:36">
      <c r="A5">
        <v>1002</v>
      </c>
      <c r="B5">
        <v>141</v>
      </c>
      <c r="C5" t="str">
        <f>材表!A7</f>
        <v>632</v>
      </c>
      <c r="D5" t="s">
        <v>227</v>
      </c>
      <c r="E5" s="20" t="str">
        <f t="shared" ref="E5:E26" si="0">CONCATENATE("[",IF(M5=0,"","["&amp;$M$2&amp;","&amp;ROUND(M5,0)&amp;"]"),IF(N5=0,"",","&amp;"["&amp;$N$2&amp;","&amp;ROUND(N5,0)&amp;"]"),IF(O5=0,"",","&amp;"["&amp;$O$2&amp;","&amp;ROUND(O5,0)&amp;"]"),IF(P5=0,"",","&amp;"["&amp;$P$2&amp;","&amp;ROUND(P5,0)&amp;"]"),IF(Q5=0,"",","&amp;"["&amp;$Q$2&amp;","&amp;ROUND(Q5,0)&amp;"]"),IF(R5=0,"",","&amp;"["&amp;$R$2&amp;","&amp;ROUND(R5,0)&amp;"]"),IF(S5=0,"",","&amp;"["&amp;$S$2&amp;","&amp;ROUND(S5,0)&amp;"]"),IF(T5=0,"",","&amp;"["&amp;$T$2&amp;","&amp;ROUND(T5,0)&amp;"]"),IF(U5=0,"",","&amp;"["&amp;$U$2&amp;","&amp;ROUND(U5,0)&amp;"]"),IF(V5=0,"",","&amp;"["&amp;$V$2&amp;","&amp;ROUND(V5,0)&amp;"]"),IF(W5=0,"",","&amp;"["&amp;$W$2&amp;","&amp;ROUND(W5,0)&amp;"]"),IF(X5=0,"",","&amp;"["&amp;$X$2&amp;","&amp;ROUND(X5,0)&amp;"]"),IF(Y5=0,"",","&amp;"["&amp;$Y$2&amp;","&amp;ROUND(Y5,0)&amp;"]"),IF(Z5=0,"",","&amp;"["&amp;$Z$2&amp;","&amp;ROUND(Z5,0)&amp;"]"),"]")</f>
        <v>[[1733,1],[232,4]]</v>
      </c>
      <c r="F5">
        <v>86400</v>
      </c>
      <c r="G5" s="8">
        <v>1</v>
      </c>
      <c r="H5" s="8">
        <v>5</v>
      </c>
      <c r="I5" s="8">
        <f>材值!F8</f>
        <v>30</v>
      </c>
      <c r="J5" s="8">
        <f>材值!E8</f>
        <v>100</v>
      </c>
      <c r="K5" t="str">
        <f>材表!C7</f>
        <v>砖头</v>
      </c>
      <c r="L5" s="8">
        <v>1</v>
      </c>
      <c r="M5" s="8">
        <v>1</v>
      </c>
      <c r="N5" s="8">
        <v>0</v>
      </c>
      <c r="O5" s="8">
        <f>AD2*AE5</f>
        <v>4</v>
      </c>
      <c r="P5" s="8">
        <f t="shared" ref="P5:U5" si="1">AE2*AF5</f>
        <v>0</v>
      </c>
      <c r="Q5" s="8">
        <f t="shared" si="1"/>
        <v>0</v>
      </c>
      <c r="R5" s="8">
        <f t="shared" si="1"/>
        <v>0</v>
      </c>
      <c r="S5" s="8">
        <f t="shared" si="1"/>
        <v>0</v>
      </c>
      <c r="T5" s="8">
        <f t="shared" si="1"/>
        <v>0</v>
      </c>
      <c r="U5" s="8">
        <f t="shared" si="1"/>
        <v>0</v>
      </c>
      <c r="V5" s="8">
        <v>0</v>
      </c>
      <c r="W5" s="8">
        <v>0</v>
      </c>
      <c r="X5" s="8">
        <v>0</v>
      </c>
      <c r="Y5" s="8">
        <v>0</v>
      </c>
      <c r="Z5" s="8">
        <v>0</v>
      </c>
      <c r="AA5" s="8">
        <f t="shared" ref="AA5:AA26" si="2">N5+O5+P5+Q5++R5+S5+T5+U5+V5+W5+X5+Y5+Z5</f>
        <v>4</v>
      </c>
      <c r="AB5" s="8">
        <f>材值!C8</f>
        <v>1</v>
      </c>
      <c r="AC5" s="21">
        <v>10</v>
      </c>
      <c r="AD5" s="8"/>
      <c r="AE5" s="8">
        <v>4</v>
      </c>
    </row>
    <row r="6" spans="1:36">
      <c r="A6">
        <v>1003</v>
      </c>
      <c r="B6">
        <v>141</v>
      </c>
      <c r="C6" t="str">
        <f>材表!A8</f>
        <v>731</v>
      </c>
      <c r="D6" t="s">
        <v>227</v>
      </c>
      <c r="E6" s="20" t="str">
        <f t="shared" si="0"/>
        <v>[[1733,1],[331,4]]</v>
      </c>
      <c r="F6">
        <v>86400</v>
      </c>
      <c r="G6" s="8">
        <v>1</v>
      </c>
      <c r="H6" s="8">
        <v>5</v>
      </c>
      <c r="I6" s="8">
        <f>材值!F9</f>
        <v>30</v>
      </c>
      <c r="J6" s="8">
        <f>材值!E9</f>
        <v>100</v>
      </c>
      <c r="K6" t="str">
        <f>材表!C8</f>
        <v>面粉</v>
      </c>
      <c r="L6" s="8">
        <v>1</v>
      </c>
      <c r="M6" s="8">
        <v>1</v>
      </c>
      <c r="N6" s="8">
        <v>0</v>
      </c>
      <c r="O6" s="8">
        <v>0</v>
      </c>
      <c r="P6" s="8">
        <f>AD2*AE6</f>
        <v>4</v>
      </c>
      <c r="Q6" s="8">
        <v>0</v>
      </c>
      <c r="R6" s="8">
        <v>0</v>
      </c>
      <c r="S6" s="8">
        <v>0</v>
      </c>
      <c r="T6" s="8">
        <v>0</v>
      </c>
      <c r="U6" s="8">
        <v>0</v>
      </c>
      <c r="V6" s="8">
        <v>0</v>
      </c>
      <c r="W6" s="8">
        <v>0</v>
      </c>
      <c r="X6" s="8">
        <v>0</v>
      </c>
      <c r="Y6" s="8">
        <v>0</v>
      </c>
      <c r="Z6" s="8">
        <v>0</v>
      </c>
      <c r="AA6" s="8">
        <f t="shared" si="2"/>
        <v>4</v>
      </c>
      <c r="AB6" s="8">
        <f>材值!C9</f>
        <v>1</v>
      </c>
      <c r="AC6" s="21">
        <v>10</v>
      </c>
      <c r="AD6" s="8"/>
      <c r="AE6" s="8">
        <v>4</v>
      </c>
    </row>
    <row r="7" spans="1:36">
      <c r="A7">
        <v>1004</v>
      </c>
      <c r="B7">
        <v>141</v>
      </c>
      <c r="C7" t="str">
        <f>材表!A9</f>
        <v>831</v>
      </c>
      <c r="D7" t="s">
        <v>227</v>
      </c>
      <c r="E7" s="20" t="str">
        <f t="shared" si="0"/>
        <v>[[1733,1],[431,4]]</v>
      </c>
      <c r="F7">
        <v>86400</v>
      </c>
      <c r="G7" s="8">
        <v>1</v>
      </c>
      <c r="H7" s="8">
        <v>5</v>
      </c>
      <c r="I7" s="8">
        <f>材值!F10</f>
        <v>30</v>
      </c>
      <c r="J7" s="8">
        <f>材值!E10</f>
        <v>100</v>
      </c>
      <c r="K7" t="str">
        <f>材表!C9</f>
        <v>麻绳</v>
      </c>
      <c r="L7" s="8">
        <v>1</v>
      </c>
      <c r="M7" s="8">
        <v>1</v>
      </c>
      <c r="N7" s="8">
        <v>0</v>
      </c>
      <c r="O7" s="8">
        <v>0</v>
      </c>
      <c r="P7" s="8">
        <v>0</v>
      </c>
      <c r="Q7" s="8">
        <f>AD2*AE7</f>
        <v>4</v>
      </c>
      <c r="R7" s="8">
        <v>0</v>
      </c>
      <c r="S7" s="8">
        <v>0</v>
      </c>
      <c r="T7" s="8">
        <v>0</v>
      </c>
      <c r="U7" s="8">
        <v>0</v>
      </c>
      <c r="V7" s="8">
        <v>0</v>
      </c>
      <c r="W7" s="8">
        <v>0</v>
      </c>
      <c r="X7" s="8">
        <v>0</v>
      </c>
      <c r="Y7" s="8">
        <v>0</v>
      </c>
      <c r="Z7" s="8">
        <v>0</v>
      </c>
      <c r="AA7" s="8">
        <f t="shared" si="2"/>
        <v>4</v>
      </c>
      <c r="AB7" s="8">
        <f>材值!C10</f>
        <v>1</v>
      </c>
      <c r="AC7" s="21">
        <v>10</v>
      </c>
      <c r="AD7" s="8"/>
      <c r="AE7" s="8">
        <v>4</v>
      </c>
    </row>
    <row r="8" spans="1:36">
      <c r="A8">
        <v>1005</v>
      </c>
      <c r="B8">
        <v>141</v>
      </c>
      <c r="C8" t="str">
        <f>材表!A16</f>
        <v>1534</v>
      </c>
      <c r="D8" t="s">
        <v>227</v>
      </c>
      <c r="E8" s="20" t="str">
        <f t="shared" si="0"/>
        <v>[[1733,1],[431,4]]</v>
      </c>
      <c r="F8">
        <v>86400</v>
      </c>
      <c r="G8" s="8">
        <v>1</v>
      </c>
      <c r="H8" s="8">
        <v>5</v>
      </c>
      <c r="I8" s="8">
        <f>材值!F17</f>
        <v>300</v>
      </c>
      <c r="J8" s="8">
        <f>材值!E17</f>
        <v>95</v>
      </c>
      <c r="K8" t="str">
        <f>材表!C16</f>
        <v>粗布</v>
      </c>
      <c r="L8" s="8">
        <f>AC8*$AF$4</f>
        <v>3</v>
      </c>
      <c r="M8" s="8">
        <v>1</v>
      </c>
      <c r="N8" s="8">
        <v>0</v>
      </c>
      <c r="O8" s="8">
        <v>0</v>
      </c>
      <c r="P8" s="8">
        <v>0</v>
      </c>
      <c r="Q8" s="8">
        <f>AD2*AE8</f>
        <v>4</v>
      </c>
      <c r="R8" s="8">
        <v>0</v>
      </c>
      <c r="S8" s="8">
        <v>0</v>
      </c>
      <c r="T8" s="8">
        <v>0</v>
      </c>
      <c r="U8" s="8">
        <v>0</v>
      </c>
      <c r="V8" s="8">
        <v>0</v>
      </c>
      <c r="W8" s="8">
        <v>0</v>
      </c>
      <c r="X8" s="8">
        <v>0</v>
      </c>
      <c r="Y8" s="8">
        <v>0</v>
      </c>
      <c r="Z8" s="8">
        <v>0</v>
      </c>
      <c r="AA8" s="8">
        <f t="shared" si="2"/>
        <v>4</v>
      </c>
      <c r="AB8" s="8">
        <f>材值!C17</f>
        <v>2</v>
      </c>
      <c r="AC8" s="21">
        <f t="shared" ref="AC8:AC26" si="3">ROUND(AA8*AB8*I8/J8,-1)</f>
        <v>30</v>
      </c>
      <c r="AD8" s="8"/>
      <c r="AE8" s="8">
        <v>4</v>
      </c>
    </row>
    <row r="9" spans="1:36">
      <c r="A9">
        <v>1006</v>
      </c>
      <c r="B9">
        <v>141</v>
      </c>
      <c r="C9" t="str">
        <f>材表!A17</f>
        <v>1634</v>
      </c>
      <c r="D9" t="s">
        <v>227</v>
      </c>
      <c r="E9" s="20" t="str">
        <f t="shared" si="0"/>
        <v>[[1733,1],[431,4]]</v>
      </c>
      <c r="F9">
        <v>86400</v>
      </c>
      <c r="G9" s="8">
        <v>1</v>
      </c>
      <c r="H9" s="8">
        <v>5</v>
      </c>
      <c r="I9" s="8">
        <f>材值!F18</f>
        <v>300</v>
      </c>
      <c r="J9" s="8">
        <f>材值!E18</f>
        <v>95</v>
      </c>
      <c r="K9" t="str">
        <f>材表!C17</f>
        <v>粗线</v>
      </c>
      <c r="L9" s="8">
        <f t="shared" ref="L9:L26" si="4">AC9*$AF$4</f>
        <v>3</v>
      </c>
      <c r="M9" s="8">
        <v>1</v>
      </c>
      <c r="N9" s="8">
        <v>0</v>
      </c>
      <c r="O9" s="8">
        <v>0</v>
      </c>
      <c r="P9" s="8">
        <v>0</v>
      </c>
      <c r="Q9" s="8">
        <f>AD2*AE9</f>
        <v>4</v>
      </c>
      <c r="R9" s="8">
        <v>0</v>
      </c>
      <c r="S9" s="8">
        <v>0</v>
      </c>
      <c r="T9" s="8">
        <v>0</v>
      </c>
      <c r="U9" s="8">
        <v>0</v>
      </c>
      <c r="V9" s="8">
        <v>0</v>
      </c>
      <c r="W9" s="8">
        <v>0</v>
      </c>
      <c r="X9" s="8">
        <v>0</v>
      </c>
      <c r="Y9" s="8">
        <v>0</v>
      </c>
      <c r="Z9" s="8">
        <v>0</v>
      </c>
      <c r="AA9" s="8">
        <f t="shared" si="2"/>
        <v>4</v>
      </c>
      <c r="AB9" s="8">
        <f>材值!C18</f>
        <v>2</v>
      </c>
      <c r="AC9" s="21">
        <f t="shared" si="3"/>
        <v>30</v>
      </c>
      <c r="AD9" s="8"/>
      <c r="AE9" s="8">
        <v>4</v>
      </c>
    </row>
    <row r="10" spans="1:36">
      <c r="A10">
        <v>1007</v>
      </c>
      <c r="B10">
        <v>141</v>
      </c>
      <c r="C10" t="str">
        <f>材表!A20</f>
        <v>1933</v>
      </c>
      <c r="D10" t="s">
        <v>227</v>
      </c>
      <c r="E10" s="20" t="str">
        <f t="shared" si="0"/>
        <v>[[1733,1],[1133,2]]</v>
      </c>
      <c r="F10">
        <v>86400</v>
      </c>
      <c r="G10" s="8">
        <v>1</v>
      </c>
      <c r="H10" s="8">
        <v>5</v>
      </c>
      <c r="I10" s="8">
        <f>材值!F21</f>
        <v>900</v>
      </c>
      <c r="J10" s="8">
        <f>材值!E21</f>
        <v>85</v>
      </c>
      <c r="K10" t="str">
        <f>材表!C20</f>
        <v>皮带</v>
      </c>
      <c r="L10" s="8">
        <f t="shared" si="4"/>
        <v>8</v>
      </c>
      <c r="M10" s="8">
        <v>1</v>
      </c>
      <c r="N10" s="8">
        <v>0</v>
      </c>
      <c r="O10" s="8">
        <v>0</v>
      </c>
      <c r="P10" s="8">
        <v>0</v>
      </c>
      <c r="Q10" s="8">
        <v>0</v>
      </c>
      <c r="R10" s="8">
        <v>0</v>
      </c>
      <c r="S10" s="8">
        <v>0</v>
      </c>
      <c r="T10" s="8">
        <f>AD2*AE10</f>
        <v>2</v>
      </c>
      <c r="U10" s="8">
        <v>0</v>
      </c>
      <c r="V10" s="8">
        <v>0</v>
      </c>
      <c r="W10" s="8">
        <v>0</v>
      </c>
      <c r="X10" s="8">
        <v>0</v>
      </c>
      <c r="Y10" s="8">
        <v>0</v>
      </c>
      <c r="Z10" s="8">
        <v>0</v>
      </c>
      <c r="AA10" s="8">
        <f t="shared" si="2"/>
        <v>2</v>
      </c>
      <c r="AB10" s="8">
        <f>材值!C21</f>
        <v>4</v>
      </c>
      <c r="AC10" s="21">
        <f t="shared" si="3"/>
        <v>80</v>
      </c>
      <c r="AD10" s="8"/>
      <c r="AE10" s="8">
        <v>2</v>
      </c>
    </row>
    <row r="11" spans="1:36">
      <c r="A11">
        <v>1008</v>
      </c>
      <c r="B11">
        <v>141</v>
      </c>
      <c r="C11" t="str">
        <f>材表!A21</f>
        <v>2033</v>
      </c>
      <c r="D11" t="s">
        <v>227</v>
      </c>
      <c r="E11" s="20" t="str">
        <f t="shared" si="0"/>
        <v>[[1733,1],[1133,2]]</v>
      </c>
      <c r="F11">
        <v>86400</v>
      </c>
      <c r="G11" s="8">
        <v>1</v>
      </c>
      <c r="H11" s="8">
        <v>5</v>
      </c>
      <c r="I11" s="8">
        <f>材值!F22</f>
        <v>900</v>
      </c>
      <c r="J11" s="8">
        <f>材值!E22</f>
        <v>85</v>
      </c>
      <c r="K11" t="str">
        <f>材表!C21</f>
        <v>皮革</v>
      </c>
      <c r="L11" s="8">
        <f t="shared" si="4"/>
        <v>8</v>
      </c>
      <c r="M11" s="8">
        <v>1</v>
      </c>
      <c r="N11" s="8">
        <v>0</v>
      </c>
      <c r="O11" s="8">
        <v>0</v>
      </c>
      <c r="P11" s="8">
        <v>0</v>
      </c>
      <c r="Q11" s="8">
        <v>0</v>
      </c>
      <c r="R11" s="8">
        <v>0</v>
      </c>
      <c r="S11" s="8">
        <v>0</v>
      </c>
      <c r="T11" s="8">
        <f>AD2*AE11</f>
        <v>2</v>
      </c>
      <c r="U11" s="8">
        <v>0</v>
      </c>
      <c r="V11" s="8">
        <v>0</v>
      </c>
      <c r="W11" s="8">
        <v>0</v>
      </c>
      <c r="X11" s="8">
        <v>0</v>
      </c>
      <c r="Y11" s="8">
        <v>0</v>
      </c>
      <c r="Z11" s="8">
        <v>0</v>
      </c>
      <c r="AA11" s="8">
        <f t="shared" si="2"/>
        <v>2</v>
      </c>
      <c r="AB11" s="8">
        <f>材值!C22</f>
        <v>4</v>
      </c>
      <c r="AC11" s="21">
        <f t="shared" si="3"/>
        <v>80</v>
      </c>
      <c r="AE11" s="8">
        <v>2</v>
      </c>
    </row>
    <row r="12" spans="1:36">
      <c r="A12">
        <v>1009</v>
      </c>
      <c r="B12">
        <v>141</v>
      </c>
      <c r="C12" t="str">
        <f>材表!A26</f>
        <v>2532</v>
      </c>
      <c r="D12" t="s">
        <v>227</v>
      </c>
      <c r="E12" s="20" t="str">
        <f t="shared" si="0"/>
        <v>[[1733,1],[932,5]]</v>
      </c>
      <c r="F12">
        <v>86400</v>
      </c>
      <c r="G12" s="8">
        <v>1</v>
      </c>
      <c r="H12" s="8">
        <v>5</v>
      </c>
      <c r="I12" s="8">
        <f>材值!F27</f>
        <v>300</v>
      </c>
      <c r="J12" s="8">
        <f>材值!E27</f>
        <v>95</v>
      </c>
      <c r="K12" t="str">
        <f>材表!C26</f>
        <v>铁锭</v>
      </c>
      <c r="L12" s="8">
        <f t="shared" si="4"/>
        <v>3</v>
      </c>
      <c r="M12" s="8">
        <v>1</v>
      </c>
      <c r="N12" s="8">
        <v>0</v>
      </c>
      <c r="O12" s="8">
        <v>0</v>
      </c>
      <c r="P12" s="8">
        <v>0</v>
      </c>
      <c r="Q12" s="8">
        <v>0</v>
      </c>
      <c r="R12" s="8">
        <f>AD2*AE12</f>
        <v>5</v>
      </c>
      <c r="S12" s="8">
        <v>0</v>
      </c>
      <c r="T12" s="8">
        <v>0</v>
      </c>
      <c r="U12" s="8">
        <v>0</v>
      </c>
      <c r="V12" s="8">
        <v>0</v>
      </c>
      <c r="W12" s="8">
        <v>0</v>
      </c>
      <c r="X12" s="8">
        <v>0</v>
      </c>
      <c r="Y12" s="8">
        <v>0</v>
      </c>
      <c r="Z12" s="8">
        <v>0</v>
      </c>
      <c r="AA12" s="8">
        <f t="shared" si="2"/>
        <v>5</v>
      </c>
      <c r="AB12" s="8">
        <f>材值!C27</f>
        <v>2</v>
      </c>
      <c r="AC12" s="21">
        <f t="shared" si="3"/>
        <v>30</v>
      </c>
      <c r="AE12" s="8">
        <v>5</v>
      </c>
    </row>
    <row r="13" spans="1:36">
      <c r="A13">
        <v>1010</v>
      </c>
      <c r="B13">
        <v>141</v>
      </c>
      <c r="C13" t="str">
        <f>材表!A27</f>
        <v>2634</v>
      </c>
      <c r="D13" t="s">
        <v>227</v>
      </c>
      <c r="E13" s="20" t="str">
        <f t="shared" si="0"/>
        <v>[[1733,1],[232,2],[1032,2]]</v>
      </c>
      <c r="F13">
        <v>86400</v>
      </c>
      <c r="G13" s="8">
        <v>1</v>
      </c>
      <c r="H13" s="8">
        <v>5</v>
      </c>
      <c r="I13" s="8">
        <f>材值!F28</f>
        <v>900</v>
      </c>
      <c r="J13" s="8">
        <f>材值!E28</f>
        <v>85</v>
      </c>
      <c r="K13" t="str">
        <f>材表!C27</f>
        <v>玻璃</v>
      </c>
      <c r="L13" s="8">
        <f t="shared" si="4"/>
        <v>17</v>
      </c>
      <c r="M13" s="8">
        <v>1</v>
      </c>
      <c r="N13" s="8">
        <v>0</v>
      </c>
      <c r="O13" s="8">
        <f>AD2*AE13</f>
        <v>2</v>
      </c>
      <c r="P13" s="8">
        <v>0</v>
      </c>
      <c r="Q13" s="8">
        <v>0</v>
      </c>
      <c r="R13" s="8">
        <v>0</v>
      </c>
      <c r="S13" s="8">
        <f>AD2*AE13</f>
        <v>2</v>
      </c>
      <c r="T13" s="8">
        <v>0</v>
      </c>
      <c r="U13" s="8">
        <v>0</v>
      </c>
      <c r="V13" s="8">
        <v>0</v>
      </c>
      <c r="W13" s="8">
        <v>0</v>
      </c>
      <c r="X13" s="8">
        <v>0</v>
      </c>
      <c r="Y13" s="8">
        <v>0</v>
      </c>
      <c r="Z13" s="8">
        <v>0</v>
      </c>
      <c r="AA13" s="8">
        <f t="shared" si="2"/>
        <v>4</v>
      </c>
      <c r="AB13" s="8">
        <f>材值!C28</f>
        <v>4</v>
      </c>
      <c r="AC13" s="21">
        <f t="shared" si="3"/>
        <v>170</v>
      </c>
      <c r="AE13" s="8">
        <v>2</v>
      </c>
    </row>
    <row r="14" spans="1:36">
      <c r="A14">
        <v>1011</v>
      </c>
      <c r="B14">
        <v>141</v>
      </c>
      <c r="C14" t="str">
        <f>材表!A28</f>
        <v>2732</v>
      </c>
      <c r="D14" t="s">
        <v>227</v>
      </c>
      <c r="E14" s="20" t="str">
        <f t="shared" si="0"/>
        <v>[[1733,1],[932,2]]</v>
      </c>
      <c r="F14">
        <v>86400</v>
      </c>
      <c r="G14" s="8">
        <v>1</v>
      </c>
      <c r="H14" s="8">
        <v>5</v>
      </c>
      <c r="I14" s="8">
        <f>材值!F29</f>
        <v>600</v>
      </c>
      <c r="J14" s="8">
        <f>材值!E29</f>
        <v>90</v>
      </c>
      <c r="K14" t="str">
        <f>材表!C28</f>
        <v>铁钉</v>
      </c>
      <c r="L14" s="8">
        <f t="shared" si="4"/>
        <v>4</v>
      </c>
      <c r="M14" s="8">
        <v>1</v>
      </c>
      <c r="N14" s="8">
        <v>0</v>
      </c>
      <c r="O14" s="8">
        <v>0</v>
      </c>
      <c r="P14" s="8">
        <v>0</v>
      </c>
      <c r="Q14" s="8">
        <v>0</v>
      </c>
      <c r="R14" s="8">
        <f>AD2*AE14</f>
        <v>2</v>
      </c>
      <c r="S14" s="8">
        <v>0</v>
      </c>
      <c r="T14" s="8">
        <v>0</v>
      </c>
      <c r="U14" s="8">
        <v>0</v>
      </c>
      <c r="V14" s="8">
        <v>0</v>
      </c>
      <c r="W14" s="8">
        <v>0</v>
      </c>
      <c r="X14" s="8">
        <v>0</v>
      </c>
      <c r="Y14" s="8">
        <v>0</v>
      </c>
      <c r="Z14" s="8">
        <v>0</v>
      </c>
      <c r="AA14" s="8">
        <f t="shared" si="2"/>
        <v>2</v>
      </c>
      <c r="AB14" s="8">
        <f>材值!C29</f>
        <v>3</v>
      </c>
      <c r="AC14" s="21">
        <f t="shared" si="3"/>
        <v>40</v>
      </c>
      <c r="AE14" s="8">
        <v>2</v>
      </c>
    </row>
    <row r="15" spans="1:36">
      <c r="A15">
        <v>1012</v>
      </c>
      <c r="B15">
        <v>141</v>
      </c>
      <c r="C15" t="str">
        <f>材表!A31</f>
        <v>3034</v>
      </c>
      <c r="D15" t="s">
        <v>227</v>
      </c>
      <c r="E15" s="20" t="str">
        <f t="shared" si="0"/>
        <v>[[1733,1],[2634,1]]</v>
      </c>
      <c r="F15">
        <v>86400</v>
      </c>
      <c r="G15" s="8">
        <v>1</v>
      </c>
      <c r="H15" s="8">
        <v>5</v>
      </c>
      <c r="I15" s="8">
        <f>材值!F32</f>
        <v>1800</v>
      </c>
      <c r="J15" s="8">
        <f>材值!E32</f>
        <v>80</v>
      </c>
      <c r="K15" t="str">
        <f>材表!C31</f>
        <v>空瓶子</v>
      </c>
      <c r="L15" s="8">
        <f t="shared" si="4"/>
        <v>11</v>
      </c>
      <c r="M15" s="8">
        <v>1</v>
      </c>
      <c r="N15" s="8">
        <v>0</v>
      </c>
      <c r="O15" s="8">
        <v>0</v>
      </c>
      <c r="P15" s="8">
        <v>0</v>
      </c>
      <c r="Q15" s="8">
        <v>0</v>
      </c>
      <c r="R15" s="8">
        <v>0</v>
      </c>
      <c r="S15" s="8">
        <v>0</v>
      </c>
      <c r="T15" s="8">
        <v>0</v>
      </c>
      <c r="U15" s="8">
        <v>0</v>
      </c>
      <c r="V15" s="8">
        <v>0</v>
      </c>
      <c r="W15" s="8">
        <v>0</v>
      </c>
      <c r="X15" s="8">
        <f>AD2*AE15</f>
        <v>1</v>
      </c>
      <c r="Y15" s="8">
        <v>0</v>
      </c>
      <c r="Z15" s="8">
        <v>0</v>
      </c>
      <c r="AA15" s="8">
        <f t="shared" si="2"/>
        <v>1</v>
      </c>
      <c r="AB15" s="8">
        <f>材值!C32</f>
        <v>5</v>
      </c>
      <c r="AC15" s="21">
        <f t="shared" si="3"/>
        <v>110</v>
      </c>
      <c r="AE15" s="8">
        <v>1</v>
      </c>
    </row>
    <row r="16" spans="1:36">
      <c r="A16">
        <v>1013</v>
      </c>
      <c r="B16">
        <v>141</v>
      </c>
      <c r="C16" t="str">
        <f>材表!A32</f>
        <v>3134</v>
      </c>
      <c r="D16" t="s">
        <v>227</v>
      </c>
      <c r="E16" s="20" t="str">
        <f t="shared" si="0"/>
        <v>[[1733,1],[2233,1],[2333,1]]</v>
      </c>
      <c r="F16">
        <v>86400</v>
      </c>
      <c r="G16" s="8">
        <v>1</v>
      </c>
      <c r="H16" s="8">
        <v>5</v>
      </c>
      <c r="I16" s="8">
        <f>材值!F33</f>
        <v>1800</v>
      </c>
      <c r="J16" s="8">
        <f>材值!E33</f>
        <v>80</v>
      </c>
      <c r="K16" t="str">
        <f>材表!C32</f>
        <v>墨水</v>
      </c>
      <c r="L16" s="8">
        <f t="shared" si="4"/>
        <v>23</v>
      </c>
      <c r="M16" s="8">
        <v>1</v>
      </c>
      <c r="N16" s="8">
        <v>0</v>
      </c>
      <c r="O16" s="8">
        <v>0</v>
      </c>
      <c r="P16" s="8">
        <v>0</v>
      </c>
      <c r="Q16" s="8">
        <v>0</v>
      </c>
      <c r="R16" s="8">
        <v>0</v>
      </c>
      <c r="S16" s="8">
        <v>0</v>
      </c>
      <c r="T16" s="8">
        <v>0</v>
      </c>
      <c r="U16" s="8">
        <v>0</v>
      </c>
      <c r="V16" s="8">
        <f>AD2*AE16</f>
        <v>1</v>
      </c>
      <c r="W16" s="8">
        <f>AD2*AE16</f>
        <v>1</v>
      </c>
      <c r="X16" s="8">
        <v>0</v>
      </c>
      <c r="Y16" s="8">
        <v>0</v>
      </c>
      <c r="Z16" s="8">
        <v>0</v>
      </c>
      <c r="AA16" s="8">
        <f t="shared" si="2"/>
        <v>2</v>
      </c>
      <c r="AB16" s="8">
        <f>材值!C33</f>
        <v>5</v>
      </c>
      <c r="AC16" s="21">
        <f t="shared" si="3"/>
        <v>230</v>
      </c>
      <c r="AE16" s="8">
        <v>1</v>
      </c>
    </row>
    <row r="17" spans="1:31">
      <c r="A17">
        <v>1014</v>
      </c>
      <c r="B17">
        <v>141</v>
      </c>
      <c r="C17" t="str">
        <f>材表!A33</f>
        <v>3234</v>
      </c>
      <c r="D17" t="s">
        <v>227</v>
      </c>
      <c r="E17" s="20" t="str">
        <f t="shared" si="0"/>
        <v>[[1733,1],[1233,2]]</v>
      </c>
      <c r="F17">
        <v>86400</v>
      </c>
      <c r="G17" s="8">
        <v>1</v>
      </c>
      <c r="H17" s="8">
        <v>5</v>
      </c>
      <c r="I17" s="8">
        <f>材值!F34</f>
        <v>1800</v>
      </c>
      <c r="J17" s="8">
        <f>材值!E34</f>
        <v>80</v>
      </c>
      <c r="K17" t="str">
        <f>材表!C33</f>
        <v>细线</v>
      </c>
      <c r="L17" s="8">
        <f t="shared" si="4"/>
        <v>23</v>
      </c>
      <c r="M17" s="8">
        <v>1</v>
      </c>
      <c r="N17" s="8">
        <v>0</v>
      </c>
      <c r="O17" s="8">
        <v>0</v>
      </c>
      <c r="P17" s="8">
        <v>0</v>
      </c>
      <c r="Q17" s="8">
        <v>0</v>
      </c>
      <c r="R17" s="8">
        <v>0</v>
      </c>
      <c r="S17" s="8">
        <v>0</v>
      </c>
      <c r="T17" s="8">
        <v>0</v>
      </c>
      <c r="U17" s="8">
        <f>AD2*AE17</f>
        <v>2</v>
      </c>
      <c r="V17" s="8">
        <v>0</v>
      </c>
      <c r="W17" s="8">
        <v>0</v>
      </c>
      <c r="X17" s="8">
        <v>0</v>
      </c>
      <c r="Y17" s="8">
        <v>0</v>
      </c>
      <c r="Z17" s="8">
        <v>0</v>
      </c>
      <c r="AA17" s="8">
        <f t="shared" si="2"/>
        <v>2</v>
      </c>
      <c r="AB17" s="8">
        <f>材值!C34</f>
        <v>5</v>
      </c>
      <c r="AC17" s="21">
        <f t="shared" si="3"/>
        <v>230</v>
      </c>
      <c r="AE17" s="8">
        <v>2</v>
      </c>
    </row>
    <row r="18" spans="1:31">
      <c r="A18">
        <v>1015</v>
      </c>
      <c r="B18">
        <v>141</v>
      </c>
      <c r="C18" t="str">
        <f>材表!A35</f>
        <v>3434</v>
      </c>
      <c r="D18" t="s">
        <v>227</v>
      </c>
      <c r="E18" s="20" t="str">
        <f t="shared" si="0"/>
        <v>[[1733,1],[3434,2]]</v>
      </c>
      <c r="F18">
        <v>86400</v>
      </c>
      <c r="G18" s="8">
        <v>1</v>
      </c>
      <c r="H18" s="8">
        <v>5</v>
      </c>
      <c r="I18" s="8">
        <f>材值!F36</f>
        <v>1800</v>
      </c>
      <c r="J18" s="8">
        <f>材值!E36</f>
        <v>80</v>
      </c>
      <c r="K18" t="str">
        <f>材表!C35</f>
        <v>丝绸</v>
      </c>
      <c r="L18" s="8">
        <f t="shared" si="4"/>
        <v>23</v>
      </c>
      <c r="M18" s="8">
        <v>1</v>
      </c>
      <c r="N18" s="8">
        <v>0</v>
      </c>
      <c r="O18" s="8">
        <v>0</v>
      </c>
      <c r="P18" s="8">
        <v>0</v>
      </c>
      <c r="Q18" s="8">
        <v>0</v>
      </c>
      <c r="R18" s="8">
        <v>0</v>
      </c>
      <c r="S18" s="8">
        <v>0</v>
      </c>
      <c r="T18" s="8">
        <v>0</v>
      </c>
      <c r="U18" s="8">
        <f>AD3*AE18</f>
        <v>0</v>
      </c>
      <c r="V18" s="8">
        <v>0</v>
      </c>
      <c r="W18" s="8">
        <v>0</v>
      </c>
      <c r="X18" s="8">
        <v>0</v>
      </c>
      <c r="Y18" s="8">
        <f>AD2*AE18</f>
        <v>2</v>
      </c>
      <c r="Z18" s="8">
        <v>0</v>
      </c>
      <c r="AA18" s="8">
        <f t="shared" si="2"/>
        <v>2</v>
      </c>
      <c r="AB18" s="8">
        <f>材值!C36</f>
        <v>5</v>
      </c>
      <c r="AC18" s="21">
        <f t="shared" si="3"/>
        <v>230</v>
      </c>
      <c r="AE18" s="8">
        <v>2</v>
      </c>
    </row>
    <row r="19" spans="1:31">
      <c r="A19">
        <v>1016</v>
      </c>
      <c r="B19">
        <v>141</v>
      </c>
      <c r="C19" t="str">
        <f>材表!A37</f>
        <v>3634</v>
      </c>
      <c r="D19" t="s">
        <v>227</v>
      </c>
      <c r="E19" s="20" t="str">
        <f t="shared" si="0"/>
        <v>[[1733,1],[431,2],[1233,2]]</v>
      </c>
      <c r="F19">
        <v>86400</v>
      </c>
      <c r="G19" s="8">
        <v>1</v>
      </c>
      <c r="H19" s="8">
        <v>5</v>
      </c>
      <c r="I19" s="8">
        <f>材值!F38</f>
        <v>900</v>
      </c>
      <c r="J19" s="8">
        <f>材值!E38</f>
        <v>85</v>
      </c>
      <c r="K19" t="str">
        <f>材表!C37</f>
        <v>麻布</v>
      </c>
      <c r="L19" s="8">
        <f t="shared" si="4"/>
        <v>17</v>
      </c>
      <c r="M19" s="8">
        <v>1</v>
      </c>
      <c r="N19" s="8">
        <v>0</v>
      </c>
      <c r="O19" s="8">
        <v>0</v>
      </c>
      <c r="P19" s="8">
        <v>0</v>
      </c>
      <c r="Q19" s="8">
        <f t="shared" ref="Q19:Q20" si="5">$AD$2*AE19</f>
        <v>2</v>
      </c>
      <c r="R19" s="8">
        <v>0</v>
      </c>
      <c r="S19" s="8">
        <v>0</v>
      </c>
      <c r="T19" s="8">
        <v>0</v>
      </c>
      <c r="U19" s="8">
        <f t="shared" ref="U19:U20" si="6">$AD$2*AE19</f>
        <v>2</v>
      </c>
      <c r="V19" s="8">
        <v>0</v>
      </c>
      <c r="W19" s="8">
        <v>0</v>
      </c>
      <c r="X19" s="8">
        <v>0</v>
      </c>
      <c r="Y19" s="8">
        <v>0</v>
      </c>
      <c r="Z19" s="8">
        <v>0</v>
      </c>
      <c r="AA19" s="8">
        <f t="shared" si="2"/>
        <v>4</v>
      </c>
      <c r="AB19" s="8">
        <f>材值!C38</f>
        <v>4</v>
      </c>
      <c r="AC19" s="21">
        <f t="shared" si="3"/>
        <v>170</v>
      </c>
      <c r="AE19" s="8">
        <v>2</v>
      </c>
    </row>
    <row r="20" spans="1:31">
      <c r="A20">
        <v>1017</v>
      </c>
      <c r="B20">
        <v>141</v>
      </c>
      <c r="C20" t="str">
        <f>材表!A38</f>
        <v>3734</v>
      </c>
      <c r="D20" t="s">
        <v>227</v>
      </c>
      <c r="E20" s="20" t="str">
        <f t="shared" si="0"/>
        <v>[[1733,1],[431,2],[1233,2]]</v>
      </c>
      <c r="F20">
        <v>86400</v>
      </c>
      <c r="G20" s="8">
        <v>1</v>
      </c>
      <c r="H20" s="8">
        <v>5</v>
      </c>
      <c r="I20" s="8">
        <f>材值!F39</f>
        <v>900</v>
      </c>
      <c r="J20" s="8">
        <f>材值!E39</f>
        <v>85</v>
      </c>
      <c r="K20" t="str">
        <f>材表!C38</f>
        <v>麻线</v>
      </c>
      <c r="L20" s="8">
        <f t="shared" si="4"/>
        <v>17</v>
      </c>
      <c r="M20" s="8">
        <v>1</v>
      </c>
      <c r="N20" s="8">
        <v>0</v>
      </c>
      <c r="O20" s="8">
        <v>0</v>
      </c>
      <c r="P20" s="8">
        <v>0</v>
      </c>
      <c r="Q20" s="8">
        <f t="shared" si="5"/>
        <v>2</v>
      </c>
      <c r="R20" s="8">
        <v>0</v>
      </c>
      <c r="S20" s="8">
        <v>0</v>
      </c>
      <c r="T20" s="8">
        <v>0</v>
      </c>
      <c r="U20" s="8">
        <f t="shared" si="6"/>
        <v>2</v>
      </c>
      <c r="V20" s="8">
        <v>0</v>
      </c>
      <c r="W20" s="8">
        <v>0</v>
      </c>
      <c r="X20" s="8">
        <v>0</v>
      </c>
      <c r="Y20" s="8">
        <v>0</v>
      </c>
      <c r="Z20" s="8">
        <v>0</v>
      </c>
      <c r="AA20" s="8">
        <f t="shared" si="2"/>
        <v>4</v>
      </c>
      <c r="AB20" s="8">
        <f>材值!C39</f>
        <v>4</v>
      </c>
      <c r="AC20" s="21">
        <f t="shared" si="3"/>
        <v>170</v>
      </c>
      <c r="AE20" s="8">
        <v>2</v>
      </c>
    </row>
    <row r="21" spans="1:31">
      <c r="A21">
        <v>1018</v>
      </c>
      <c r="B21">
        <v>141</v>
      </c>
      <c r="C21" t="str">
        <f>材表!A39</f>
        <v>3833</v>
      </c>
      <c r="D21" t="s">
        <v>227</v>
      </c>
      <c r="E21" s="20" t="str">
        <f t="shared" si="0"/>
        <v>[[1733,1],[1133,4]]</v>
      </c>
      <c r="F21">
        <v>86400</v>
      </c>
      <c r="G21" s="8">
        <v>1</v>
      </c>
      <c r="H21" s="8">
        <v>5</v>
      </c>
      <c r="I21" s="8">
        <f>材值!F40</f>
        <v>900</v>
      </c>
      <c r="J21" s="8">
        <f>材值!E40</f>
        <v>85</v>
      </c>
      <c r="K21" t="str">
        <f>材表!C39</f>
        <v>厚皮革</v>
      </c>
      <c r="L21" s="8">
        <f t="shared" si="4"/>
        <v>17</v>
      </c>
      <c r="M21" s="8">
        <v>1</v>
      </c>
      <c r="N21" s="8">
        <v>0</v>
      </c>
      <c r="O21" s="8">
        <v>0</v>
      </c>
      <c r="P21" s="8">
        <v>0</v>
      </c>
      <c r="Q21" s="8">
        <v>0</v>
      </c>
      <c r="R21" s="8">
        <v>0</v>
      </c>
      <c r="S21" s="8">
        <v>0</v>
      </c>
      <c r="T21" s="8">
        <f t="shared" ref="T21:T22" si="7">$AD$2*AE21</f>
        <v>4</v>
      </c>
      <c r="U21" s="8">
        <v>0</v>
      </c>
      <c r="V21" s="8">
        <v>0</v>
      </c>
      <c r="W21" s="8">
        <v>0</v>
      </c>
      <c r="X21" s="8">
        <v>0</v>
      </c>
      <c r="Y21" s="8">
        <v>0</v>
      </c>
      <c r="Z21" s="8">
        <v>0</v>
      </c>
      <c r="AA21" s="8">
        <f t="shared" si="2"/>
        <v>4</v>
      </c>
      <c r="AB21" s="8">
        <f>材值!C40</f>
        <v>4</v>
      </c>
      <c r="AC21" s="21">
        <f t="shared" si="3"/>
        <v>170</v>
      </c>
      <c r="AE21" s="8">
        <v>4</v>
      </c>
    </row>
    <row r="22" spans="1:31">
      <c r="A22">
        <v>1019</v>
      </c>
      <c r="B22">
        <v>141</v>
      </c>
      <c r="C22" t="str">
        <f>材表!A40</f>
        <v>3933</v>
      </c>
      <c r="D22" t="s">
        <v>227</v>
      </c>
      <c r="E22" s="20" t="str">
        <f t="shared" si="0"/>
        <v>[[1733,1],[1133,4]]</v>
      </c>
      <c r="F22">
        <v>86400</v>
      </c>
      <c r="G22" s="8">
        <v>1</v>
      </c>
      <c r="H22" s="8">
        <v>5</v>
      </c>
      <c r="I22" s="8">
        <f>材值!F41</f>
        <v>900</v>
      </c>
      <c r="J22" s="8">
        <f>材值!E41</f>
        <v>85</v>
      </c>
      <c r="K22" t="str">
        <f>材表!C40</f>
        <v>厚皮带</v>
      </c>
      <c r="L22" s="8">
        <f t="shared" si="4"/>
        <v>17</v>
      </c>
      <c r="M22" s="8">
        <v>1</v>
      </c>
      <c r="N22" s="8">
        <v>0</v>
      </c>
      <c r="O22" s="8">
        <v>0</v>
      </c>
      <c r="P22" s="8">
        <v>0</v>
      </c>
      <c r="Q22" s="8">
        <v>0</v>
      </c>
      <c r="R22" s="8">
        <v>0</v>
      </c>
      <c r="S22" s="8">
        <v>0</v>
      </c>
      <c r="T22" s="8">
        <f t="shared" si="7"/>
        <v>4</v>
      </c>
      <c r="U22" s="8">
        <v>0</v>
      </c>
      <c r="V22" s="8">
        <v>0</v>
      </c>
      <c r="W22" s="8">
        <v>0</v>
      </c>
      <c r="X22" s="8">
        <v>0</v>
      </c>
      <c r="Y22" s="8">
        <v>0</v>
      </c>
      <c r="Z22" s="8">
        <v>0</v>
      </c>
      <c r="AA22" s="8">
        <f t="shared" si="2"/>
        <v>4</v>
      </c>
      <c r="AB22" s="8">
        <f>材值!C41</f>
        <v>4</v>
      </c>
      <c r="AC22" s="21">
        <f t="shared" si="3"/>
        <v>170</v>
      </c>
      <c r="AE22" s="8">
        <v>4</v>
      </c>
    </row>
    <row r="23" spans="1:31">
      <c r="A23">
        <v>1020</v>
      </c>
      <c r="B23">
        <v>141</v>
      </c>
      <c r="C23" t="str">
        <f>材表!A41</f>
        <v>4033</v>
      </c>
      <c r="D23" t="s">
        <v>227</v>
      </c>
      <c r="E23" s="20" t="str">
        <f t="shared" si="0"/>
        <v>[[1733,1],[1133,6]]</v>
      </c>
      <c r="F23">
        <v>86400</v>
      </c>
      <c r="G23" s="8">
        <v>1</v>
      </c>
      <c r="H23" s="8">
        <v>5</v>
      </c>
      <c r="I23" s="8">
        <f>材值!F42</f>
        <v>1800</v>
      </c>
      <c r="J23" s="8">
        <f>材值!E42</f>
        <v>80</v>
      </c>
      <c r="K23" t="str">
        <f>材表!C41</f>
        <v>重皮</v>
      </c>
      <c r="L23" s="8">
        <f t="shared" si="4"/>
        <v>68</v>
      </c>
      <c r="M23" s="8">
        <v>1</v>
      </c>
      <c r="N23" s="8">
        <v>0</v>
      </c>
      <c r="O23" s="8">
        <v>0</v>
      </c>
      <c r="P23" s="8">
        <v>0</v>
      </c>
      <c r="Q23" s="8">
        <v>0</v>
      </c>
      <c r="R23" s="8">
        <v>0</v>
      </c>
      <c r="S23" s="8">
        <v>0</v>
      </c>
      <c r="T23" s="8">
        <f>$AD$2*AE23</f>
        <v>6</v>
      </c>
      <c r="U23" s="8">
        <v>0</v>
      </c>
      <c r="V23" s="8">
        <v>0</v>
      </c>
      <c r="W23" s="8">
        <v>0</v>
      </c>
      <c r="X23" s="8">
        <v>0</v>
      </c>
      <c r="Y23" s="8">
        <v>0</v>
      </c>
      <c r="Z23" s="8">
        <v>0</v>
      </c>
      <c r="AA23" s="8">
        <f t="shared" si="2"/>
        <v>6</v>
      </c>
      <c r="AB23" s="8">
        <f>材值!C42</f>
        <v>5</v>
      </c>
      <c r="AC23" s="21">
        <f t="shared" si="3"/>
        <v>680</v>
      </c>
      <c r="AE23" s="8">
        <v>6</v>
      </c>
    </row>
    <row r="24" spans="1:31">
      <c r="A24">
        <v>1021</v>
      </c>
      <c r="B24">
        <v>141</v>
      </c>
      <c r="C24" t="str">
        <f>材表!A42</f>
        <v>4132</v>
      </c>
      <c r="D24" t="s">
        <v>447</v>
      </c>
      <c r="E24" s="20" t="str">
        <f t="shared" si="0"/>
        <v>[[1733,1],[932,4]]</v>
      </c>
      <c r="F24">
        <v>86400</v>
      </c>
      <c r="G24" s="8">
        <v>1</v>
      </c>
      <c r="H24" s="8">
        <v>5</v>
      </c>
      <c r="I24" s="8">
        <f>材值!F43</f>
        <v>900</v>
      </c>
      <c r="J24" s="8">
        <f>材值!E43</f>
        <v>85</v>
      </c>
      <c r="K24" t="str">
        <f>材表!C42</f>
        <v>钢锭</v>
      </c>
      <c r="L24" s="8">
        <f t="shared" si="4"/>
        <v>17</v>
      </c>
      <c r="M24" s="8">
        <v>1</v>
      </c>
      <c r="N24" s="8">
        <v>0</v>
      </c>
      <c r="O24" s="8">
        <v>0</v>
      </c>
      <c r="P24" s="8">
        <v>0</v>
      </c>
      <c r="Q24" s="8">
        <v>0</v>
      </c>
      <c r="R24" s="8">
        <f>$AD$2*AE24</f>
        <v>4</v>
      </c>
      <c r="S24" s="8">
        <v>0</v>
      </c>
      <c r="T24" s="8">
        <v>0</v>
      </c>
      <c r="U24" s="8">
        <v>0</v>
      </c>
      <c r="V24" s="8">
        <v>0</v>
      </c>
      <c r="W24" s="8">
        <v>0</v>
      </c>
      <c r="X24" s="8">
        <v>0</v>
      </c>
      <c r="Y24" s="8">
        <v>0</v>
      </c>
      <c r="Z24" s="8">
        <v>0</v>
      </c>
      <c r="AA24" s="8">
        <f t="shared" si="2"/>
        <v>4</v>
      </c>
      <c r="AB24" s="8">
        <f>材值!C43</f>
        <v>4</v>
      </c>
      <c r="AC24" s="21">
        <f t="shared" si="3"/>
        <v>170</v>
      </c>
      <c r="AE24" s="8">
        <v>4</v>
      </c>
    </row>
    <row r="25" spans="1:31">
      <c r="A25">
        <v>1022</v>
      </c>
      <c r="B25">
        <v>141</v>
      </c>
      <c r="C25" t="str">
        <f>材表!A43</f>
        <v>4232</v>
      </c>
      <c r="D25" t="s">
        <v>447</v>
      </c>
      <c r="E25" s="20" t="str">
        <f t="shared" si="0"/>
        <v>[[1733,1],[2832,5]]</v>
      </c>
      <c r="F25">
        <v>86400</v>
      </c>
      <c r="G25" s="8">
        <v>1</v>
      </c>
      <c r="H25" s="8">
        <v>5</v>
      </c>
      <c r="I25" s="8">
        <f>材值!F44</f>
        <v>1800</v>
      </c>
      <c r="J25" s="8">
        <f>材值!E44</f>
        <v>80</v>
      </c>
      <c r="K25" t="str">
        <f>材表!C43</f>
        <v>银锭</v>
      </c>
      <c r="L25" s="8">
        <f t="shared" si="4"/>
        <v>56</v>
      </c>
      <c r="M25" s="8">
        <v>1</v>
      </c>
      <c r="N25" s="8">
        <v>0</v>
      </c>
      <c r="O25" s="8">
        <v>0</v>
      </c>
      <c r="P25" s="8">
        <v>0</v>
      </c>
      <c r="Q25" s="8">
        <v>0</v>
      </c>
      <c r="R25" s="8">
        <v>0</v>
      </c>
      <c r="S25" s="8">
        <v>0</v>
      </c>
      <c r="T25" s="8">
        <v>0</v>
      </c>
      <c r="U25" s="8">
        <v>0</v>
      </c>
      <c r="V25" s="8">
        <v>0</v>
      </c>
      <c r="W25" s="8">
        <v>0</v>
      </c>
      <c r="X25" s="8">
        <v>0</v>
      </c>
      <c r="Y25" s="8">
        <v>0</v>
      </c>
      <c r="Z25" s="8">
        <f>$AD$2*AE25</f>
        <v>5</v>
      </c>
      <c r="AA25" s="8">
        <f t="shared" si="2"/>
        <v>5</v>
      </c>
      <c r="AB25" s="8">
        <f>材值!C44</f>
        <v>5</v>
      </c>
      <c r="AC25" s="21">
        <f t="shared" si="3"/>
        <v>560</v>
      </c>
      <c r="AE25" s="8">
        <v>5</v>
      </c>
    </row>
    <row r="26" spans="1:31">
      <c r="A26">
        <v>1023</v>
      </c>
      <c r="B26">
        <v>141</v>
      </c>
      <c r="C26" t="str">
        <f>材表!A48</f>
        <v>4732</v>
      </c>
      <c r="D26" t="s">
        <v>447</v>
      </c>
      <c r="E26" s="20" t="str">
        <f t="shared" si="0"/>
        <v>[[1733,1],[2832,3]]</v>
      </c>
      <c r="F26">
        <v>86400</v>
      </c>
      <c r="G26" s="8">
        <v>1</v>
      </c>
      <c r="H26" s="8">
        <v>5</v>
      </c>
      <c r="I26" s="8">
        <f>材值!F49</f>
        <v>2700</v>
      </c>
      <c r="J26" s="8">
        <f>材值!E49</f>
        <v>75</v>
      </c>
      <c r="K26" t="str">
        <f>材表!C48</f>
        <v>银线</v>
      </c>
      <c r="L26" s="8">
        <f t="shared" si="4"/>
        <v>65</v>
      </c>
      <c r="M26" s="8">
        <v>1</v>
      </c>
      <c r="N26" s="8">
        <v>0</v>
      </c>
      <c r="O26" s="8">
        <v>0</v>
      </c>
      <c r="P26" s="8">
        <v>0</v>
      </c>
      <c r="Q26" s="8">
        <v>0</v>
      </c>
      <c r="R26" s="8">
        <v>0</v>
      </c>
      <c r="S26" s="8">
        <v>0</v>
      </c>
      <c r="T26" s="8">
        <v>0</v>
      </c>
      <c r="U26" s="8">
        <v>0</v>
      </c>
      <c r="V26" s="8">
        <v>0</v>
      </c>
      <c r="W26" s="8">
        <v>0</v>
      </c>
      <c r="X26" s="8">
        <v>0</v>
      </c>
      <c r="Y26" s="8">
        <v>0</v>
      </c>
      <c r="Z26" s="8">
        <f>$AD$2*AE26</f>
        <v>3</v>
      </c>
      <c r="AA26" s="8">
        <f t="shared" si="2"/>
        <v>3</v>
      </c>
      <c r="AB26" s="8">
        <f>材值!C45</f>
        <v>6</v>
      </c>
      <c r="AC26" s="21">
        <f t="shared" si="3"/>
        <v>650</v>
      </c>
      <c r="AE26" s="8">
        <v>3</v>
      </c>
    </row>
    <row r="27" spans="1:31">
      <c r="E27" s="20"/>
      <c r="G27" s="8"/>
      <c r="H27" s="8"/>
      <c r="I27" s="8"/>
      <c r="J27" s="8"/>
      <c r="L27" s="8"/>
      <c r="M27" s="8"/>
      <c r="N27" s="8">
        <f t="shared" ref="N27" si="8">$AD$2*AE27</f>
        <v>0</v>
      </c>
      <c r="O27" s="8">
        <f t="shared" ref="O27" si="9">$AD$2*AE27</f>
        <v>0</v>
      </c>
      <c r="P27" s="8">
        <f t="shared" ref="P27" si="10">$AD$2*AE27</f>
        <v>0</v>
      </c>
      <c r="Q27" s="8">
        <f t="shared" ref="Q27" si="11">$AD$2*AE27</f>
        <v>0</v>
      </c>
      <c r="R27" s="8">
        <f t="shared" ref="R27" si="12">$AD$2*AE27</f>
        <v>0</v>
      </c>
      <c r="S27" s="8">
        <f t="shared" ref="S27" si="13">$AD$2*AE27</f>
        <v>0</v>
      </c>
      <c r="T27" s="8">
        <f t="shared" ref="T27" si="14">$AD$2*AE27</f>
        <v>0</v>
      </c>
      <c r="U27" s="8">
        <f t="shared" ref="U27" si="15">$AD$2*AE27</f>
        <v>0</v>
      </c>
      <c r="V27" s="8">
        <f t="shared" ref="V27" si="16">$AD$2*AE27</f>
        <v>0</v>
      </c>
      <c r="W27" s="8">
        <f t="shared" ref="W27" si="17">$AD$2*AE27</f>
        <v>0</v>
      </c>
      <c r="X27" s="8">
        <f t="shared" ref="X27" si="18">$AD$2*AE27</f>
        <v>0</v>
      </c>
      <c r="Y27" s="8">
        <f t="shared" ref="Y27" si="19">$AD$2*AE27</f>
        <v>0</v>
      </c>
      <c r="Z27" s="8">
        <f>$AD$2*AE27</f>
        <v>0</v>
      </c>
    </row>
    <row r="28" spans="1:31">
      <c r="E28" s="20"/>
      <c r="G28" s="8"/>
      <c r="H28" s="8"/>
      <c r="I28" s="8"/>
      <c r="J28" s="8"/>
      <c r="L28" s="8"/>
      <c r="M28" s="8"/>
    </row>
    <row r="29" spans="1:31">
      <c r="E29" s="20"/>
      <c r="G29" s="8"/>
      <c r="H29" s="8"/>
      <c r="I29" s="8"/>
      <c r="J29" s="8"/>
      <c r="L29" s="8"/>
      <c r="M29" s="8"/>
    </row>
    <row r="30" spans="1:31">
      <c r="M30" s="8"/>
    </row>
  </sheetData>
  <phoneticPr fontId="1"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dimension ref="A1:M123"/>
  <sheetViews>
    <sheetView zoomScale="90" zoomScaleNormal="90" workbookViewId="0">
      <pane ySplit="1" topLeftCell="A2" activePane="bottomLeft" state="frozen"/>
      <selection pane="bottomLeft" activeCell="I66" sqref="I66"/>
    </sheetView>
  </sheetViews>
  <sheetFormatPr defaultRowHeight="13.5"/>
  <cols>
    <col min="1" max="1" width="17" customWidth="1"/>
    <col min="2" max="2" width="9.125" customWidth="1"/>
    <col min="7" max="7" width="10.75" customWidth="1"/>
    <col min="9" max="9" width="12.25" customWidth="1"/>
    <col min="10" max="10" width="11.875" customWidth="1"/>
  </cols>
  <sheetData>
    <row r="1" spans="1:13">
      <c r="A1" t="s">
        <v>412</v>
      </c>
      <c r="B1" t="s">
        <v>417</v>
      </c>
      <c r="C1" t="s">
        <v>404</v>
      </c>
      <c r="D1" t="s">
        <v>406</v>
      </c>
      <c r="E1" t="s">
        <v>413</v>
      </c>
      <c r="F1" t="s">
        <v>414</v>
      </c>
      <c r="G1" t="s">
        <v>415</v>
      </c>
      <c r="H1" s="33" t="s">
        <v>416</v>
      </c>
      <c r="I1" s="33" t="s">
        <v>403</v>
      </c>
      <c r="J1" s="33" t="s">
        <v>405</v>
      </c>
      <c r="K1" s="36" t="s">
        <v>408</v>
      </c>
      <c r="L1" s="36" t="s">
        <v>410</v>
      </c>
      <c r="M1" s="33" t="s">
        <v>411</v>
      </c>
    </row>
    <row r="2" spans="1:13">
      <c r="H2" s="31">
        <v>1</v>
      </c>
      <c r="I2" s="31">
        <v>1</v>
      </c>
      <c r="J2" s="40">
        <v>1</v>
      </c>
      <c r="K2" s="39">
        <v>100</v>
      </c>
      <c r="L2" s="39">
        <v>30</v>
      </c>
      <c r="M2" s="39">
        <f>(L2/60)</f>
        <v>0.5</v>
      </c>
    </row>
    <row r="3" spans="1:13">
      <c r="A3" t="str">
        <f>物表!D2</f>
        <v>生命药水（小）</v>
      </c>
      <c r="B3">
        <v>1</v>
      </c>
      <c r="C3">
        <f>H7</f>
        <v>6</v>
      </c>
      <c r="D3">
        <f>IF(C3=$H$2,$I$2,IF(C3=$H$3,$I$3,IF(C3=$H$4,$I$4,IF(C3=$H$5,$I$5,IF(C3=$H$6,$I$6,IF(C3=$H$7,$I$7,IF(C3=$H$8,$I$8,IF(C3=$H$9,$I$9,IF(C3=$H$10,$I$10,IF(C3=$H$11,$I$11,IF(C3=$H$12,$I$12,IF(C3=$H$13,$I$13,IF(C3=$H$14,$I$14,IF(C3=$H$15,$I$15,IF(C3=$H$16,$I$16,IF(C3=$H$17,$I$17,IF(C3=$H$18,$I$18,IF(C3=$H$19,$I$19,IF(C3=$H$20,$I$20,IF(C3=$H$21,$I$21,IF(C3=$H$22,$I$22)))))))))))))))))))))</f>
        <v>6</v>
      </c>
      <c r="E3">
        <v>1</v>
      </c>
      <c r="F3">
        <f>IF(C3=$H$2,$K$2,IF(C3=$H$3,$K$3,IF(C3=$H$4,$K$4,IF(C3=$H$5,$K$5,IF(C3=$H$6,$K$6,IF(C3=$H$7,$K$7,IF(C3=$H$8,$K$8,IF(C3=$H$9,$K$9,IF(C3=$H$10,$K$10,IF(C3=$H$11,$K$11,IF(C3=$H$12,$K$12,IF(C3=$H$13,$K$13,IF(C3=$H$14,$K$14,IF(C3=$H$15,$K$15,IF(C3=$H$16,$K$16,IF(C3=$H$17,$K$17,IF(C3=$H$18,$K$18,IF(C3=$H$19,$K$19,IF(C3=$H$20,$K$20,IF(C3=$H$21,$K$21,IF(C3=$H$22,$K$22)))))))))))))))))))))</f>
        <v>75</v>
      </c>
      <c r="H3" s="31">
        <v>2</v>
      </c>
      <c r="I3" s="31">
        <v>2</v>
      </c>
      <c r="J3" s="40">
        <v>2</v>
      </c>
      <c r="K3" s="37">
        <v>95</v>
      </c>
      <c r="L3" s="37">
        <v>300</v>
      </c>
      <c r="M3" s="37">
        <f>(L3/60)</f>
        <v>5</v>
      </c>
    </row>
    <row r="4" spans="1:13">
      <c r="A4" t="str">
        <f>物表!D3</f>
        <v>面包</v>
      </c>
      <c r="B4">
        <v>1</v>
      </c>
      <c r="C4">
        <f>H5</f>
        <v>4</v>
      </c>
      <c r="D4">
        <f t="shared" ref="D4:D67" si="0">IF(C4=$H$2,$I$2,IF(C4=$H$3,$I$3,IF(C4=$H$4,$I$4,IF(C4=$H$5,$I$5,IF(C4=$H$6,$I$6,IF(C4=$H$7,$I$7,IF(C4=$H$8,$I$8,IF(C4=$H$9,$I$9,IF(C4=$H$10,$I$10,IF(C4=$H$11,$I$11,IF(C4=$H$12,$I$12,IF(C4=$H$13,$I$13,IF(C4=$H$14,$I$14,IF(C4=$H$15,$I$15,IF(C4=$H$16,$I$16,IF(C4=$H$17,$I$17,IF(C4=$H$18,$I$18,IF(C4=$H$19,$I$19,IF(C4=$H$20,$I$20,IF(C4=$H$21,$I$21,IF(C4=$H$22,$I$22)))))))))))))))))))))</f>
        <v>4</v>
      </c>
      <c r="E4">
        <v>0</v>
      </c>
      <c r="F4">
        <f t="shared" ref="F4:F67" si="1">IF(C4=$H$2,$K$2,IF(C4=$H$3,$K$3,IF(C4=$H$4,$K$4,IF(C4=$H$5,$K$5,IF(C4=$H$6,$K$6,IF(C4=$H$7,$K$7,IF(C4=$H$8,$K$8,IF(C4=$H$9,$K$9,IF(C4=$H$10,$K$10,IF(C4=$H$11,$K$11,IF(C4=$H$12,$K$12,IF(C4=$H$13,$K$13,IF(C4=$H$14,$K$14,IF(C4=$H$15,$K$15,IF(C4=$H$16,$K$16,IF(C4=$H$17,$K$17,IF(C4=$H$18,$K$18,IF(C4=$H$19,$K$19,IF(C4=$H$20,$K$20,IF(C4=$H$21,$K$21,IF(C4=$H$22,$K$22)))))))))))))))))))))</f>
        <v>85</v>
      </c>
      <c r="G4">
        <f t="shared" ref="G4:G67" si="2">IF(C4=$H$2,$L$2,IF(C4=$H$3,$L$3,IF(C4=$H$4,$L$4,IF(C4=$H$5,$L$5,IF(C4=$H$6,$L$6,IF(C4=$H$7,$L$7,IF(C4=$H$8,$L$8,IF(C4=$H$9,$L$9,IF(C4=$H$10,$L$10,IF(C4=$H$11,$L$11,IF(C4=$H$12,$L$12,IF(C4=$H$13,$L$13,IF(C4=$H$14,$L$14,IF(C4=$H$15,$L$15,IF(C4=$H$16,$L$16,IF(C4=$H$17,$L$17,IF(C4=$H$18,$L$18,IF(C4=$H$19,$L$19,IF(C4=$H$20,$L$20,IF(C4=$H$21,$L$21,IF(C4=$H$22,$L$22)))))))))))))))))))))</f>
        <v>900</v>
      </c>
      <c r="H4" s="31">
        <v>3</v>
      </c>
      <c r="I4" s="31">
        <v>3</v>
      </c>
      <c r="J4" s="40">
        <v>3</v>
      </c>
      <c r="K4" s="37">
        <v>90</v>
      </c>
      <c r="L4" s="37">
        <v>600</v>
      </c>
      <c r="M4" s="37">
        <f t="shared" ref="M4:M23" si="3">(L4/60)</f>
        <v>10</v>
      </c>
    </row>
    <row r="5" spans="1:13">
      <c r="A5" t="str">
        <f>物表!D4</f>
        <v>铁镐</v>
      </c>
      <c r="B5">
        <v>1</v>
      </c>
      <c r="C5">
        <f>H4</f>
        <v>3</v>
      </c>
      <c r="D5">
        <f t="shared" si="0"/>
        <v>3</v>
      </c>
      <c r="E5">
        <v>0</v>
      </c>
      <c r="F5">
        <f t="shared" si="1"/>
        <v>90</v>
      </c>
      <c r="G5">
        <f t="shared" si="2"/>
        <v>600</v>
      </c>
      <c r="H5" s="31">
        <v>4</v>
      </c>
      <c r="I5" s="31">
        <v>4</v>
      </c>
      <c r="J5" s="41">
        <v>4</v>
      </c>
      <c r="K5" s="37">
        <v>85</v>
      </c>
      <c r="L5" s="37">
        <v>900</v>
      </c>
      <c r="M5" s="37">
        <f t="shared" si="3"/>
        <v>15</v>
      </c>
    </row>
    <row r="6" spans="1:13">
      <c r="A6" t="str">
        <f>物表!D5</f>
        <v>木钥匙</v>
      </c>
      <c r="B6">
        <v>1</v>
      </c>
      <c r="C6">
        <f>H4</f>
        <v>3</v>
      </c>
      <c r="D6">
        <f t="shared" si="0"/>
        <v>3</v>
      </c>
      <c r="E6">
        <v>0</v>
      </c>
      <c r="F6">
        <f t="shared" si="1"/>
        <v>90</v>
      </c>
      <c r="G6">
        <f t="shared" si="2"/>
        <v>600</v>
      </c>
      <c r="H6" s="31">
        <v>5</v>
      </c>
      <c r="I6" s="31">
        <v>5</v>
      </c>
      <c r="J6" s="41">
        <v>5</v>
      </c>
      <c r="K6" s="37">
        <v>80</v>
      </c>
      <c r="L6" s="37">
        <v>1800</v>
      </c>
      <c r="M6" s="37">
        <f t="shared" si="3"/>
        <v>30</v>
      </c>
    </row>
    <row r="7" spans="1:13">
      <c r="A7" t="str">
        <f>物表!D6</f>
        <v>行动力药剂（小）</v>
      </c>
      <c r="B7">
        <v>2</v>
      </c>
      <c r="C7">
        <v>0</v>
      </c>
      <c r="D7">
        <v>0</v>
      </c>
      <c r="E7">
        <v>1</v>
      </c>
      <c r="F7">
        <v>0</v>
      </c>
      <c r="G7">
        <v>0</v>
      </c>
      <c r="H7" s="31">
        <v>6</v>
      </c>
      <c r="I7" s="31">
        <v>6</v>
      </c>
      <c r="J7" s="40">
        <v>6</v>
      </c>
      <c r="K7" s="37">
        <v>75</v>
      </c>
      <c r="L7" s="37">
        <v>2700</v>
      </c>
      <c r="M7" s="37">
        <f t="shared" si="3"/>
        <v>45</v>
      </c>
    </row>
    <row r="8" spans="1:13">
      <c r="A8" t="str">
        <f>物表!D7</f>
        <v>行动力药剂（中）</v>
      </c>
      <c r="B8">
        <v>2</v>
      </c>
      <c r="C8">
        <f t="shared" ref="C8:C17" si="4">H24</f>
        <v>0</v>
      </c>
      <c r="D8">
        <v>0</v>
      </c>
      <c r="E8">
        <v>3</v>
      </c>
      <c r="F8">
        <v>0</v>
      </c>
      <c r="G8">
        <v>0</v>
      </c>
      <c r="H8" s="31">
        <v>7</v>
      </c>
      <c r="I8" s="31">
        <v>7</v>
      </c>
      <c r="J8" s="40">
        <v>7</v>
      </c>
      <c r="K8" s="37">
        <v>70</v>
      </c>
      <c r="L8" s="37">
        <v>3600</v>
      </c>
      <c r="M8" s="37">
        <f t="shared" si="3"/>
        <v>60</v>
      </c>
    </row>
    <row r="9" spans="1:13">
      <c r="A9" t="str">
        <f>物表!D8</f>
        <v>行动力药剂（大）</v>
      </c>
      <c r="B9">
        <v>2</v>
      </c>
      <c r="C9">
        <f t="shared" si="4"/>
        <v>0</v>
      </c>
      <c r="D9">
        <v>0</v>
      </c>
      <c r="E9">
        <v>5</v>
      </c>
      <c r="F9">
        <v>0</v>
      </c>
      <c r="G9">
        <v>0</v>
      </c>
      <c r="H9" s="31">
        <v>8</v>
      </c>
      <c r="I9" s="31">
        <v>8</v>
      </c>
      <c r="J9" s="40">
        <v>8</v>
      </c>
      <c r="K9" s="37">
        <v>65</v>
      </c>
      <c r="L9" s="37">
        <v>4500</v>
      </c>
      <c r="M9" s="37">
        <f t="shared" si="3"/>
        <v>75</v>
      </c>
    </row>
    <row r="10" spans="1:13">
      <c r="A10" t="str">
        <f>物表!D9</f>
        <v>行动力药剂（max）</v>
      </c>
      <c r="B10">
        <v>2</v>
      </c>
      <c r="C10">
        <f t="shared" si="4"/>
        <v>0</v>
      </c>
      <c r="D10">
        <v>0</v>
      </c>
      <c r="E10">
        <v>10</v>
      </c>
      <c r="F10">
        <v>0</v>
      </c>
      <c r="G10">
        <v>0</v>
      </c>
      <c r="H10" s="31">
        <v>9</v>
      </c>
      <c r="I10" s="31">
        <v>9</v>
      </c>
      <c r="J10" s="41">
        <v>9</v>
      </c>
      <c r="K10" s="37">
        <v>60</v>
      </c>
      <c r="L10" s="37">
        <v>5400</v>
      </c>
      <c r="M10" s="37">
        <f t="shared" si="3"/>
        <v>90</v>
      </c>
    </row>
    <row r="11" spans="1:13">
      <c r="A11" t="str">
        <f>物表!D10</f>
        <v>幸运草</v>
      </c>
      <c r="B11">
        <v>2</v>
      </c>
      <c r="C11">
        <f t="shared" si="4"/>
        <v>0</v>
      </c>
      <c r="D11">
        <v>0</v>
      </c>
      <c r="E11">
        <v>5</v>
      </c>
      <c r="F11">
        <v>0</v>
      </c>
      <c r="G11">
        <v>0</v>
      </c>
      <c r="H11" s="31">
        <v>10</v>
      </c>
      <c r="I11" s="31">
        <v>10</v>
      </c>
      <c r="J11" s="41">
        <v>10</v>
      </c>
      <c r="K11" s="37">
        <v>55</v>
      </c>
      <c r="L11" s="37">
        <v>6300</v>
      </c>
      <c r="M11" s="37">
        <f t="shared" si="3"/>
        <v>105</v>
      </c>
    </row>
    <row r="12" spans="1:13">
      <c r="A12" t="str">
        <f>物表!D11</f>
        <v>强化石</v>
      </c>
      <c r="B12">
        <v>2</v>
      </c>
      <c r="C12">
        <f t="shared" si="4"/>
        <v>0</v>
      </c>
      <c r="D12">
        <v>0</v>
      </c>
      <c r="E12">
        <v>5</v>
      </c>
      <c r="F12">
        <v>0</v>
      </c>
      <c r="G12">
        <v>0</v>
      </c>
      <c r="H12" s="31">
        <v>11</v>
      </c>
      <c r="I12" s="31">
        <v>11</v>
      </c>
      <c r="J12" s="40">
        <v>11</v>
      </c>
      <c r="K12" s="37">
        <v>50</v>
      </c>
      <c r="L12" s="37">
        <v>7200</v>
      </c>
      <c r="M12" s="37">
        <f t="shared" si="3"/>
        <v>120</v>
      </c>
    </row>
    <row r="13" spans="1:13">
      <c r="A13" t="str">
        <f>物表!D12</f>
        <v>美酒</v>
      </c>
      <c r="B13">
        <v>2</v>
      </c>
      <c r="C13">
        <f t="shared" si="4"/>
        <v>0</v>
      </c>
      <c r="D13">
        <v>0</v>
      </c>
      <c r="E13">
        <v>5</v>
      </c>
      <c r="F13">
        <v>0</v>
      </c>
      <c r="G13">
        <v>0</v>
      </c>
      <c r="H13" s="31">
        <v>12</v>
      </c>
      <c r="I13" s="31">
        <v>12</v>
      </c>
      <c r="J13" s="40">
        <v>12</v>
      </c>
      <c r="K13" s="37">
        <v>45</v>
      </c>
      <c r="L13" s="37">
        <v>8100</v>
      </c>
      <c r="M13" s="37">
        <f t="shared" si="3"/>
        <v>135</v>
      </c>
    </row>
    <row r="14" spans="1:13">
      <c r="A14" t="str">
        <f>物表!D13</f>
        <v>天使之羽</v>
      </c>
      <c r="B14">
        <v>2</v>
      </c>
      <c r="C14">
        <f t="shared" si="4"/>
        <v>0</v>
      </c>
      <c r="D14">
        <v>0</v>
      </c>
      <c r="E14">
        <v>1</v>
      </c>
      <c r="F14">
        <v>0</v>
      </c>
      <c r="G14">
        <v>0</v>
      </c>
      <c r="H14" s="31">
        <v>13</v>
      </c>
      <c r="I14" s="31">
        <v>13</v>
      </c>
      <c r="J14" s="40">
        <v>13</v>
      </c>
      <c r="K14" s="37">
        <v>40</v>
      </c>
      <c r="L14" s="37">
        <v>9000</v>
      </c>
      <c r="M14" s="37">
        <f t="shared" si="3"/>
        <v>150</v>
      </c>
    </row>
    <row r="15" spans="1:13">
      <c r="A15" t="str">
        <f>物表!D14</f>
        <v>竞技入场卷</v>
      </c>
      <c r="B15">
        <v>2</v>
      </c>
      <c r="C15">
        <f t="shared" si="4"/>
        <v>0</v>
      </c>
      <c r="D15">
        <v>0</v>
      </c>
      <c r="E15">
        <v>1</v>
      </c>
      <c r="F15">
        <v>0</v>
      </c>
      <c r="G15">
        <v>0</v>
      </c>
      <c r="H15" s="31">
        <v>14</v>
      </c>
      <c r="I15" s="31">
        <v>14</v>
      </c>
      <c r="J15" s="41">
        <v>14</v>
      </c>
      <c r="K15" s="37">
        <v>35</v>
      </c>
      <c r="L15" s="37">
        <v>9900</v>
      </c>
      <c r="M15" s="37">
        <f t="shared" si="3"/>
        <v>165</v>
      </c>
    </row>
    <row r="16" spans="1:13">
      <c r="A16" t="str">
        <f>物表!D15</f>
        <v>经验卷（小）</v>
      </c>
      <c r="B16">
        <v>2</v>
      </c>
      <c r="C16">
        <f t="shared" si="4"/>
        <v>0</v>
      </c>
      <c r="D16">
        <v>0</v>
      </c>
      <c r="E16">
        <v>1</v>
      </c>
      <c r="F16">
        <v>0</v>
      </c>
      <c r="G16">
        <v>0</v>
      </c>
      <c r="H16" s="31">
        <v>15</v>
      </c>
      <c r="I16" s="31">
        <v>15</v>
      </c>
      <c r="J16" s="41">
        <v>15</v>
      </c>
      <c r="K16" s="37">
        <v>30</v>
      </c>
      <c r="L16" s="37">
        <v>10800</v>
      </c>
      <c r="M16" s="37">
        <f t="shared" si="3"/>
        <v>180</v>
      </c>
    </row>
    <row r="17" spans="1:13">
      <c r="A17" t="str">
        <f>物表!D16</f>
        <v>经验卷（大）</v>
      </c>
      <c r="B17">
        <v>2</v>
      </c>
      <c r="C17">
        <f t="shared" si="4"/>
        <v>0</v>
      </c>
      <c r="D17">
        <v>0</v>
      </c>
      <c r="E17">
        <v>2</v>
      </c>
      <c r="F17">
        <v>0</v>
      </c>
      <c r="G17">
        <v>0</v>
      </c>
      <c r="H17" s="31">
        <v>16</v>
      </c>
      <c r="I17" s="31">
        <v>16</v>
      </c>
      <c r="J17" s="40">
        <v>16</v>
      </c>
      <c r="K17" s="37">
        <v>25</v>
      </c>
      <c r="L17" s="37">
        <v>11700</v>
      </c>
      <c r="M17" s="37">
        <f t="shared" si="3"/>
        <v>195</v>
      </c>
    </row>
    <row r="18" spans="1:13">
      <c r="A18" t="str">
        <f>物表!D17</f>
        <v>魔法药水（小）</v>
      </c>
      <c r="B18">
        <v>1</v>
      </c>
      <c r="C18">
        <f>H7</f>
        <v>6</v>
      </c>
      <c r="D18">
        <f t="shared" si="0"/>
        <v>6</v>
      </c>
      <c r="E18">
        <v>1</v>
      </c>
      <c r="F18">
        <f t="shared" si="1"/>
        <v>75</v>
      </c>
      <c r="G18">
        <f t="shared" si="2"/>
        <v>2700</v>
      </c>
      <c r="H18" s="31">
        <v>17</v>
      </c>
      <c r="I18" s="31">
        <v>17</v>
      </c>
      <c r="J18" s="40">
        <v>17</v>
      </c>
      <c r="K18" s="37">
        <v>20</v>
      </c>
      <c r="L18" s="37">
        <v>12600</v>
      </c>
      <c r="M18" s="37">
        <f t="shared" si="3"/>
        <v>210</v>
      </c>
    </row>
    <row r="19" spans="1:13">
      <c r="A19" t="str">
        <f>物表!D18</f>
        <v>葡萄酒</v>
      </c>
      <c r="B19">
        <v>1</v>
      </c>
      <c r="C19">
        <f>H7</f>
        <v>6</v>
      </c>
      <c r="D19">
        <f t="shared" si="0"/>
        <v>6</v>
      </c>
      <c r="E19">
        <v>0</v>
      </c>
      <c r="F19">
        <f t="shared" si="1"/>
        <v>75</v>
      </c>
      <c r="G19">
        <f t="shared" si="2"/>
        <v>2700</v>
      </c>
      <c r="H19" s="31">
        <v>18</v>
      </c>
      <c r="I19" s="31">
        <v>18</v>
      </c>
      <c r="J19" s="40">
        <v>18</v>
      </c>
      <c r="K19" s="37">
        <v>15</v>
      </c>
      <c r="L19" s="37">
        <v>13500</v>
      </c>
      <c r="M19" s="37">
        <f t="shared" si="3"/>
        <v>225</v>
      </c>
    </row>
    <row r="20" spans="1:13">
      <c r="A20" t="str">
        <f>物表!D19</f>
        <v>酸酸乳</v>
      </c>
      <c r="B20">
        <v>1</v>
      </c>
      <c r="C20">
        <f>H4</f>
        <v>3</v>
      </c>
      <c r="D20">
        <f t="shared" si="0"/>
        <v>3</v>
      </c>
      <c r="E20">
        <v>0</v>
      </c>
      <c r="F20">
        <f t="shared" si="1"/>
        <v>90</v>
      </c>
      <c r="G20">
        <f t="shared" si="2"/>
        <v>600</v>
      </c>
      <c r="H20" s="31">
        <v>19</v>
      </c>
      <c r="I20" s="31">
        <v>19</v>
      </c>
      <c r="J20" s="41">
        <v>19</v>
      </c>
      <c r="K20" s="37">
        <v>10</v>
      </c>
      <c r="L20" s="37">
        <v>14400</v>
      </c>
      <c r="M20" s="37">
        <f t="shared" si="3"/>
        <v>240</v>
      </c>
    </row>
    <row r="21" spans="1:13">
      <c r="A21" t="str">
        <f>物表!D20</f>
        <v>果冻三明治</v>
      </c>
      <c r="B21">
        <v>1</v>
      </c>
      <c r="C21">
        <f>H6</f>
        <v>5</v>
      </c>
      <c r="D21">
        <f t="shared" si="0"/>
        <v>5</v>
      </c>
      <c r="E21">
        <v>0</v>
      </c>
      <c r="F21">
        <f t="shared" si="1"/>
        <v>80</v>
      </c>
      <c r="G21">
        <f t="shared" si="2"/>
        <v>1800</v>
      </c>
      <c r="H21" s="31">
        <v>20</v>
      </c>
      <c r="I21" s="31">
        <v>20</v>
      </c>
      <c r="J21" s="41">
        <v>20</v>
      </c>
      <c r="K21" s="37">
        <v>5</v>
      </c>
      <c r="L21" s="37">
        <v>15300</v>
      </c>
      <c r="M21" s="37">
        <f t="shared" si="3"/>
        <v>255</v>
      </c>
    </row>
    <row r="22" spans="1:13">
      <c r="A22" t="str">
        <f>物表!D21</f>
        <v>石头弹丸</v>
      </c>
      <c r="B22">
        <v>1</v>
      </c>
      <c r="C22">
        <f>H3</f>
        <v>2</v>
      </c>
      <c r="D22">
        <f t="shared" si="0"/>
        <v>2</v>
      </c>
      <c r="E22">
        <v>0</v>
      </c>
      <c r="F22">
        <f t="shared" si="1"/>
        <v>95</v>
      </c>
      <c r="G22">
        <f t="shared" si="2"/>
        <v>300</v>
      </c>
      <c r="H22" s="31">
        <v>21</v>
      </c>
      <c r="I22" s="31">
        <v>21</v>
      </c>
      <c r="J22" s="40">
        <v>21</v>
      </c>
      <c r="K22" s="37">
        <v>1</v>
      </c>
      <c r="L22" s="37">
        <v>16200</v>
      </c>
      <c r="M22" s="37">
        <f t="shared" si="3"/>
        <v>270</v>
      </c>
    </row>
    <row r="23" spans="1:13">
      <c r="A23" t="str">
        <f>物表!D22</f>
        <v>烧肉</v>
      </c>
      <c r="B23">
        <v>1</v>
      </c>
      <c r="C23">
        <f>H6</f>
        <v>5</v>
      </c>
      <c r="D23">
        <f t="shared" si="0"/>
        <v>5</v>
      </c>
      <c r="E23">
        <v>0</v>
      </c>
      <c r="F23">
        <f t="shared" si="1"/>
        <v>80</v>
      </c>
      <c r="G23">
        <f t="shared" si="2"/>
        <v>1800</v>
      </c>
      <c r="H23" s="35">
        <v>22</v>
      </c>
      <c r="I23" s="32">
        <v>22</v>
      </c>
      <c r="J23" s="42">
        <v>22</v>
      </c>
      <c r="K23" s="38">
        <v>1</v>
      </c>
      <c r="L23" s="38">
        <v>17100</v>
      </c>
      <c r="M23" s="38">
        <f t="shared" si="3"/>
        <v>285</v>
      </c>
    </row>
    <row r="24" spans="1:13">
      <c r="A24" t="str">
        <f>物表!D23</f>
        <v>骨头汤</v>
      </c>
      <c r="B24">
        <v>1</v>
      </c>
      <c r="C24">
        <f>H6</f>
        <v>5</v>
      </c>
      <c r="D24">
        <f t="shared" si="0"/>
        <v>5</v>
      </c>
      <c r="E24">
        <v>0</v>
      </c>
      <c r="F24">
        <f t="shared" si="1"/>
        <v>80</v>
      </c>
      <c r="G24">
        <f t="shared" si="2"/>
        <v>1800</v>
      </c>
    </row>
    <row r="25" spans="1:13">
      <c r="A25" t="str">
        <f>物表!D24</f>
        <v>铁质钥匙</v>
      </c>
      <c r="B25">
        <v>1</v>
      </c>
      <c r="C25">
        <f>H4</f>
        <v>3</v>
      </c>
      <c r="D25">
        <f t="shared" si="0"/>
        <v>3</v>
      </c>
      <c r="E25">
        <v>0</v>
      </c>
      <c r="F25">
        <f t="shared" si="1"/>
        <v>90</v>
      </c>
      <c r="G25">
        <f t="shared" si="2"/>
        <v>600</v>
      </c>
    </row>
    <row r="26" spans="1:13">
      <c r="A26" t="str">
        <f>物表!D25</f>
        <v>解毒药剂</v>
      </c>
      <c r="B26">
        <v>1</v>
      </c>
      <c r="C26">
        <f>H6</f>
        <v>5</v>
      </c>
      <c r="D26">
        <f t="shared" si="0"/>
        <v>5</v>
      </c>
      <c r="E26">
        <v>0</v>
      </c>
      <c r="F26">
        <f t="shared" si="1"/>
        <v>80</v>
      </c>
      <c r="G26">
        <f t="shared" si="2"/>
        <v>1800</v>
      </c>
    </row>
    <row r="27" spans="1:13">
      <c r="A27" t="str">
        <f>物表!D26</f>
        <v>软石药剂</v>
      </c>
      <c r="B27">
        <v>1</v>
      </c>
      <c r="C27">
        <f>H6</f>
        <v>5</v>
      </c>
      <c r="D27">
        <f t="shared" si="0"/>
        <v>5</v>
      </c>
      <c r="E27">
        <v>0</v>
      </c>
      <c r="F27">
        <f t="shared" si="1"/>
        <v>80</v>
      </c>
      <c r="G27">
        <f t="shared" si="2"/>
        <v>1800</v>
      </c>
    </row>
    <row r="28" spans="1:13">
      <c r="A28" t="str">
        <f>物表!D27</f>
        <v>万能药剂</v>
      </c>
      <c r="B28">
        <v>1</v>
      </c>
      <c r="C28">
        <f>H7</f>
        <v>6</v>
      </c>
      <c r="D28">
        <f t="shared" si="0"/>
        <v>6</v>
      </c>
      <c r="E28">
        <v>0</v>
      </c>
      <c r="F28">
        <f t="shared" si="1"/>
        <v>75</v>
      </c>
      <c r="G28">
        <f t="shared" si="2"/>
        <v>2700</v>
      </c>
    </row>
    <row r="29" spans="1:13">
      <c r="A29" t="str">
        <f>物表!D28</f>
        <v>沙漏</v>
      </c>
      <c r="B29">
        <v>2</v>
      </c>
      <c r="C29">
        <v>0</v>
      </c>
      <c r="D29">
        <v>0</v>
      </c>
      <c r="E29">
        <v>3</v>
      </c>
      <c r="F29">
        <v>0</v>
      </c>
      <c r="G29">
        <v>0</v>
      </c>
    </row>
    <row r="30" spans="1:13">
      <c r="A30" t="str">
        <f>饰表!E2</f>
        <v>木头地板</v>
      </c>
      <c r="B30">
        <v>1</v>
      </c>
      <c r="C30">
        <f>H4</f>
        <v>3</v>
      </c>
      <c r="D30">
        <f t="shared" si="0"/>
        <v>3</v>
      </c>
      <c r="E30">
        <v>0</v>
      </c>
      <c r="F30">
        <f t="shared" si="1"/>
        <v>90</v>
      </c>
      <c r="G30">
        <f t="shared" si="2"/>
        <v>600</v>
      </c>
    </row>
    <row r="31" spans="1:13">
      <c r="A31" t="str">
        <f>饰表!E3</f>
        <v>红砖墙纸</v>
      </c>
      <c r="B31">
        <v>1</v>
      </c>
      <c r="C31">
        <f>H4</f>
        <v>3</v>
      </c>
      <c r="D31">
        <f t="shared" si="0"/>
        <v>3</v>
      </c>
      <c r="E31">
        <v>0</v>
      </c>
      <c r="F31">
        <f t="shared" si="1"/>
        <v>90</v>
      </c>
      <c r="G31">
        <f t="shared" si="2"/>
        <v>600</v>
      </c>
    </row>
    <row r="32" spans="1:13">
      <c r="A32" t="str">
        <f>饰表!E4</f>
        <v>木质床</v>
      </c>
      <c r="B32">
        <v>1</v>
      </c>
      <c r="C32">
        <f>H4</f>
        <v>3</v>
      </c>
      <c r="D32">
        <f t="shared" si="0"/>
        <v>3</v>
      </c>
      <c r="E32">
        <v>0</v>
      </c>
      <c r="F32">
        <f t="shared" si="1"/>
        <v>90</v>
      </c>
      <c r="G32">
        <f t="shared" si="2"/>
        <v>600</v>
      </c>
    </row>
    <row r="33" spans="1:7">
      <c r="A33" t="str">
        <f>饰表!E5</f>
        <v>挂钟</v>
      </c>
      <c r="B33">
        <v>1</v>
      </c>
      <c r="C33">
        <f>H4</f>
        <v>3</v>
      </c>
      <c r="D33">
        <f t="shared" si="0"/>
        <v>3</v>
      </c>
      <c r="E33">
        <v>0</v>
      </c>
      <c r="F33">
        <f t="shared" si="1"/>
        <v>90</v>
      </c>
      <c r="G33">
        <f t="shared" si="2"/>
        <v>600</v>
      </c>
    </row>
    <row r="34" spans="1:7">
      <c r="A34" t="str">
        <f>饰表!E6</f>
        <v>木门</v>
      </c>
      <c r="B34">
        <v>1</v>
      </c>
      <c r="C34">
        <f>H4</f>
        <v>3</v>
      </c>
      <c r="D34">
        <f t="shared" si="0"/>
        <v>3</v>
      </c>
      <c r="E34">
        <v>0</v>
      </c>
      <c r="F34">
        <f t="shared" si="1"/>
        <v>90</v>
      </c>
      <c r="G34">
        <f t="shared" si="2"/>
        <v>600</v>
      </c>
    </row>
    <row r="35" spans="1:7">
      <c r="A35" t="str">
        <f>饰表!E7</f>
        <v>花束</v>
      </c>
      <c r="B35">
        <v>1</v>
      </c>
      <c r="C35">
        <f>H4</f>
        <v>3</v>
      </c>
      <c r="D35">
        <f t="shared" si="0"/>
        <v>3</v>
      </c>
      <c r="E35">
        <v>0</v>
      </c>
      <c r="F35">
        <f t="shared" si="1"/>
        <v>90</v>
      </c>
      <c r="G35">
        <f t="shared" si="2"/>
        <v>600</v>
      </c>
    </row>
    <row r="36" spans="1:7">
      <c r="A36" t="str">
        <f>饰表!E8</f>
        <v>稻草人</v>
      </c>
      <c r="B36">
        <v>1</v>
      </c>
      <c r="C36">
        <f>H4</f>
        <v>3</v>
      </c>
      <c r="D36">
        <f t="shared" si="0"/>
        <v>3</v>
      </c>
      <c r="E36">
        <v>0</v>
      </c>
      <c r="F36">
        <f t="shared" si="1"/>
        <v>90</v>
      </c>
      <c r="G36">
        <f t="shared" si="2"/>
        <v>600</v>
      </c>
    </row>
    <row r="37" spans="1:7">
      <c r="A37" t="str">
        <f>饰表!E9</f>
        <v>石地板</v>
      </c>
      <c r="B37">
        <v>1</v>
      </c>
      <c r="C37">
        <f>H4</f>
        <v>3</v>
      </c>
      <c r="D37">
        <f t="shared" si="0"/>
        <v>3</v>
      </c>
      <c r="E37">
        <v>0</v>
      </c>
      <c r="F37">
        <f t="shared" si="1"/>
        <v>90</v>
      </c>
      <c r="G37">
        <f t="shared" si="2"/>
        <v>600</v>
      </c>
    </row>
    <row r="38" spans="1:7">
      <c r="A38" t="str">
        <f>饰表!E10</f>
        <v>马赛克地板</v>
      </c>
      <c r="B38">
        <v>1</v>
      </c>
      <c r="C38">
        <f>H5</f>
        <v>4</v>
      </c>
      <c r="D38">
        <f t="shared" si="0"/>
        <v>4</v>
      </c>
      <c r="E38">
        <v>0</v>
      </c>
      <c r="F38">
        <f t="shared" si="1"/>
        <v>85</v>
      </c>
      <c r="G38">
        <f t="shared" si="2"/>
        <v>900</v>
      </c>
    </row>
    <row r="39" spans="1:7">
      <c r="A39" t="str">
        <f>饰表!E11</f>
        <v>瓷砖</v>
      </c>
      <c r="B39">
        <v>1</v>
      </c>
      <c r="C39">
        <f>H5</f>
        <v>4</v>
      </c>
      <c r="D39">
        <f t="shared" si="0"/>
        <v>4</v>
      </c>
      <c r="E39">
        <v>0</v>
      </c>
      <c r="F39">
        <f t="shared" si="1"/>
        <v>85</v>
      </c>
      <c r="G39">
        <f t="shared" si="2"/>
        <v>900</v>
      </c>
    </row>
    <row r="40" spans="1:7">
      <c r="A40" t="str">
        <f>饰表!E12</f>
        <v>遗迹地板</v>
      </c>
      <c r="B40">
        <v>1</v>
      </c>
      <c r="C40">
        <f>H5</f>
        <v>4</v>
      </c>
      <c r="D40">
        <f t="shared" si="0"/>
        <v>4</v>
      </c>
      <c r="E40">
        <v>0</v>
      </c>
      <c r="F40">
        <f t="shared" si="1"/>
        <v>85</v>
      </c>
      <c r="G40">
        <f t="shared" si="2"/>
        <v>900</v>
      </c>
    </row>
    <row r="41" spans="1:7">
      <c r="A41" t="str">
        <f>饰表!E13</f>
        <v>榻榻米</v>
      </c>
      <c r="B41">
        <v>1</v>
      </c>
      <c r="C41">
        <f>H6</f>
        <v>5</v>
      </c>
      <c r="D41">
        <f t="shared" si="0"/>
        <v>5</v>
      </c>
      <c r="E41">
        <v>0</v>
      </c>
      <c r="F41">
        <f t="shared" si="1"/>
        <v>80</v>
      </c>
      <c r="G41">
        <f t="shared" si="2"/>
        <v>1800</v>
      </c>
    </row>
    <row r="42" spans="1:7">
      <c r="A42" t="str">
        <f>饰表!E14</f>
        <v>贵族地板</v>
      </c>
      <c r="B42">
        <v>1</v>
      </c>
      <c r="C42">
        <f>H6</f>
        <v>5</v>
      </c>
      <c r="D42">
        <f t="shared" si="0"/>
        <v>5</v>
      </c>
      <c r="E42">
        <v>0</v>
      </c>
      <c r="F42">
        <f t="shared" si="1"/>
        <v>80</v>
      </c>
      <c r="G42">
        <f t="shared" si="2"/>
        <v>1800</v>
      </c>
    </row>
    <row r="43" spans="1:7">
      <c r="A43" t="str">
        <f>饰表!E15</f>
        <v>草叶地板</v>
      </c>
      <c r="B43">
        <v>1</v>
      </c>
      <c r="C43">
        <f>H6</f>
        <v>5</v>
      </c>
      <c r="D43">
        <f t="shared" si="0"/>
        <v>5</v>
      </c>
      <c r="E43">
        <v>0</v>
      </c>
      <c r="F43">
        <f t="shared" si="1"/>
        <v>80</v>
      </c>
      <c r="G43">
        <f t="shared" si="2"/>
        <v>1800</v>
      </c>
    </row>
    <row r="44" spans="1:7">
      <c r="A44" t="str">
        <f>饰表!E16</f>
        <v>沙滩地板</v>
      </c>
      <c r="B44">
        <v>1</v>
      </c>
      <c r="C44">
        <f>H7</f>
        <v>6</v>
      </c>
      <c r="D44">
        <f t="shared" si="0"/>
        <v>6</v>
      </c>
      <c r="E44">
        <v>0</v>
      </c>
      <c r="F44">
        <f t="shared" si="1"/>
        <v>75</v>
      </c>
      <c r="G44">
        <f t="shared" si="2"/>
        <v>2700</v>
      </c>
    </row>
    <row r="45" spans="1:7">
      <c r="A45" t="str">
        <f>饰表!E17</f>
        <v>粘胶墙纸</v>
      </c>
      <c r="B45">
        <v>1</v>
      </c>
      <c r="C45">
        <f>H7</f>
        <v>6</v>
      </c>
      <c r="D45">
        <f t="shared" si="0"/>
        <v>6</v>
      </c>
      <c r="E45">
        <v>0</v>
      </c>
      <c r="F45">
        <f t="shared" si="1"/>
        <v>75</v>
      </c>
      <c r="G45">
        <f t="shared" si="2"/>
        <v>2700</v>
      </c>
    </row>
    <row r="46" spans="1:7">
      <c r="A46" t="str">
        <f>饰表!E18</f>
        <v>木板墙</v>
      </c>
      <c r="B46">
        <v>1</v>
      </c>
      <c r="C46">
        <f>H4</f>
        <v>3</v>
      </c>
      <c r="D46">
        <f t="shared" si="0"/>
        <v>3</v>
      </c>
      <c r="E46">
        <v>0</v>
      </c>
      <c r="F46">
        <f t="shared" si="1"/>
        <v>90</v>
      </c>
      <c r="G46">
        <f t="shared" si="2"/>
        <v>600</v>
      </c>
    </row>
    <row r="47" spans="1:7">
      <c r="A47" t="str">
        <f>饰表!E19</f>
        <v>星空壁纸</v>
      </c>
      <c r="B47">
        <v>1</v>
      </c>
      <c r="C47">
        <f>H5</f>
        <v>4</v>
      </c>
      <c r="D47">
        <f t="shared" si="0"/>
        <v>4</v>
      </c>
      <c r="E47">
        <v>0</v>
      </c>
      <c r="F47">
        <f t="shared" si="1"/>
        <v>85</v>
      </c>
      <c r="G47">
        <f t="shared" si="2"/>
        <v>900</v>
      </c>
    </row>
    <row r="48" spans="1:7">
      <c r="A48" t="str">
        <f>饰表!E20</f>
        <v>玻璃壁纸</v>
      </c>
      <c r="B48">
        <v>1</v>
      </c>
      <c r="C48">
        <f>H5</f>
        <v>4</v>
      </c>
      <c r="D48">
        <f t="shared" si="0"/>
        <v>4</v>
      </c>
      <c r="E48">
        <v>0</v>
      </c>
      <c r="F48">
        <f t="shared" si="1"/>
        <v>85</v>
      </c>
      <c r="G48">
        <f t="shared" si="2"/>
        <v>900</v>
      </c>
    </row>
    <row r="49" spans="1:7">
      <c r="A49" t="str">
        <f>饰表!E21</f>
        <v>遗迹壁纸</v>
      </c>
      <c r="B49">
        <v>1</v>
      </c>
      <c r="C49">
        <f>H7</f>
        <v>6</v>
      </c>
      <c r="D49">
        <f t="shared" si="0"/>
        <v>6</v>
      </c>
      <c r="E49">
        <v>0</v>
      </c>
      <c r="F49">
        <f t="shared" si="1"/>
        <v>75</v>
      </c>
      <c r="G49">
        <f t="shared" si="2"/>
        <v>2700</v>
      </c>
    </row>
    <row r="50" spans="1:7">
      <c r="A50" t="str">
        <f>饰表!E22</f>
        <v>中华壁纸</v>
      </c>
      <c r="B50">
        <v>1</v>
      </c>
      <c r="C50">
        <f>H8</f>
        <v>7</v>
      </c>
      <c r="D50">
        <f t="shared" si="0"/>
        <v>7</v>
      </c>
      <c r="E50">
        <v>0</v>
      </c>
      <c r="F50">
        <f t="shared" si="1"/>
        <v>70</v>
      </c>
      <c r="G50">
        <f t="shared" si="2"/>
        <v>3600</v>
      </c>
    </row>
    <row r="51" spans="1:7">
      <c r="A51" t="str">
        <f>饰表!E23</f>
        <v>邪教壁纸</v>
      </c>
      <c r="B51">
        <v>1</v>
      </c>
      <c r="C51">
        <f>H9</f>
        <v>8</v>
      </c>
      <c r="D51">
        <f t="shared" si="0"/>
        <v>8</v>
      </c>
      <c r="E51">
        <v>0</v>
      </c>
      <c r="F51">
        <f t="shared" si="1"/>
        <v>65</v>
      </c>
      <c r="G51">
        <f t="shared" si="2"/>
        <v>4500</v>
      </c>
    </row>
    <row r="52" spans="1:7">
      <c r="A52" t="str">
        <f>饰表!E24</f>
        <v>木质货架</v>
      </c>
      <c r="B52">
        <v>1</v>
      </c>
      <c r="C52">
        <f>H3</f>
        <v>2</v>
      </c>
      <c r="D52">
        <f t="shared" si="0"/>
        <v>2</v>
      </c>
      <c r="E52">
        <v>0</v>
      </c>
      <c r="F52">
        <f t="shared" si="1"/>
        <v>95</v>
      </c>
      <c r="G52">
        <f t="shared" si="2"/>
        <v>300</v>
      </c>
    </row>
    <row r="53" spans="1:7">
      <c r="A53" t="str">
        <f>饰表!E25</f>
        <v>皮革软床</v>
      </c>
      <c r="B53">
        <v>1</v>
      </c>
      <c r="C53">
        <f>H6</f>
        <v>5</v>
      </c>
      <c r="D53">
        <f t="shared" si="0"/>
        <v>5</v>
      </c>
      <c r="E53">
        <v>0</v>
      </c>
      <c r="F53">
        <f t="shared" si="1"/>
        <v>80</v>
      </c>
      <c r="G53">
        <f t="shared" si="2"/>
        <v>1800</v>
      </c>
    </row>
    <row r="54" spans="1:7">
      <c r="A54" t="str">
        <f>饰表!E26</f>
        <v>酒桶</v>
      </c>
      <c r="B54">
        <v>1</v>
      </c>
      <c r="C54">
        <f>H5</f>
        <v>4</v>
      </c>
      <c r="D54">
        <f t="shared" si="0"/>
        <v>4</v>
      </c>
      <c r="E54">
        <v>0</v>
      </c>
      <c r="F54">
        <f t="shared" si="1"/>
        <v>85</v>
      </c>
      <c r="G54">
        <f t="shared" si="2"/>
        <v>900</v>
      </c>
    </row>
    <row r="55" spans="1:7">
      <c r="A55" t="str">
        <f>饰表!E27</f>
        <v>水纹窗</v>
      </c>
      <c r="B55">
        <v>1</v>
      </c>
      <c r="C55">
        <f>H9</f>
        <v>8</v>
      </c>
      <c r="D55">
        <f t="shared" si="0"/>
        <v>8</v>
      </c>
      <c r="E55">
        <v>0</v>
      </c>
      <c r="F55">
        <f t="shared" si="1"/>
        <v>65</v>
      </c>
      <c r="G55">
        <f t="shared" si="2"/>
        <v>4500</v>
      </c>
    </row>
    <row r="56" spans="1:7">
      <c r="A56" t="str">
        <f>饰表!E28</f>
        <v>木纹窗</v>
      </c>
      <c r="B56">
        <v>1</v>
      </c>
      <c r="C56">
        <f>H9</f>
        <v>8</v>
      </c>
      <c r="D56">
        <f t="shared" si="0"/>
        <v>8</v>
      </c>
      <c r="E56">
        <v>0</v>
      </c>
      <c r="F56">
        <f t="shared" si="1"/>
        <v>65</v>
      </c>
      <c r="G56">
        <f t="shared" si="2"/>
        <v>4500</v>
      </c>
    </row>
    <row r="57" spans="1:7">
      <c r="A57" t="str">
        <f>饰表!E29</f>
        <v>云纹窗</v>
      </c>
      <c r="B57">
        <v>1</v>
      </c>
      <c r="C57">
        <f>H9</f>
        <v>8</v>
      </c>
      <c r="D57">
        <f t="shared" si="0"/>
        <v>8</v>
      </c>
      <c r="E57">
        <v>0</v>
      </c>
      <c r="F57">
        <f t="shared" si="1"/>
        <v>65</v>
      </c>
      <c r="G57">
        <f t="shared" si="2"/>
        <v>4500</v>
      </c>
    </row>
    <row r="58" spans="1:7">
      <c r="A58" t="str">
        <f>饰表!E30</f>
        <v>火纹窗</v>
      </c>
      <c r="B58">
        <v>1</v>
      </c>
      <c r="C58">
        <f>H9</f>
        <v>8</v>
      </c>
      <c r="D58">
        <f t="shared" si="0"/>
        <v>8</v>
      </c>
      <c r="E58">
        <v>0</v>
      </c>
      <c r="F58">
        <f t="shared" si="1"/>
        <v>65</v>
      </c>
      <c r="G58">
        <f t="shared" si="2"/>
        <v>4500</v>
      </c>
    </row>
    <row r="59" spans="1:7">
      <c r="A59" t="str">
        <f>饰表!E31</f>
        <v>石板窗</v>
      </c>
      <c r="B59">
        <v>1</v>
      </c>
      <c r="C59">
        <f>H6</f>
        <v>5</v>
      </c>
      <c r="D59">
        <f t="shared" si="0"/>
        <v>5</v>
      </c>
      <c r="E59">
        <v>0</v>
      </c>
      <c r="F59">
        <f t="shared" si="1"/>
        <v>80</v>
      </c>
      <c r="G59">
        <f t="shared" si="2"/>
        <v>1800</v>
      </c>
    </row>
    <row r="60" spans="1:7">
      <c r="A60" t="str">
        <f>饰表!E32</f>
        <v>简单的窗户</v>
      </c>
      <c r="B60">
        <v>1</v>
      </c>
      <c r="C60">
        <f>H3</f>
        <v>2</v>
      </c>
      <c r="D60">
        <f t="shared" si="0"/>
        <v>2</v>
      </c>
      <c r="E60">
        <v>0</v>
      </c>
      <c r="F60">
        <f t="shared" si="1"/>
        <v>95</v>
      </c>
      <c r="G60">
        <f t="shared" si="2"/>
        <v>300</v>
      </c>
    </row>
    <row r="61" spans="1:7">
      <c r="A61" t="str">
        <f>饰表!E33</f>
        <v>粗糙的画像</v>
      </c>
      <c r="B61">
        <v>1</v>
      </c>
      <c r="C61">
        <f>H3</f>
        <v>2</v>
      </c>
      <c r="D61">
        <f t="shared" si="0"/>
        <v>2</v>
      </c>
      <c r="E61">
        <v>0</v>
      </c>
      <c r="F61">
        <f t="shared" si="1"/>
        <v>95</v>
      </c>
      <c r="G61">
        <f t="shared" si="2"/>
        <v>300</v>
      </c>
    </row>
    <row r="62" spans="1:7">
      <c r="A62" t="str">
        <f>饰表!E34</f>
        <v>花束画像</v>
      </c>
      <c r="B62">
        <v>1</v>
      </c>
      <c r="C62">
        <f>H4</f>
        <v>3</v>
      </c>
      <c r="D62">
        <f t="shared" si="0"/>
        <v>3</v>
      </c>
      <c r="E62">
        <v>0</v>
      </c>
      <c r="F62">
        <f t="shared" si="1"/>
        <v>90</v>
      </c>
      <c r="G62">
        <f t="shared" si="2"/>
        <v>600</v>
      </c>
    </row>
    <row r="63" spans="1:7">
      <c r="A63" t="str">
        <f>饰表!E35</f>
        <v>人物画像</v>
      </c>
      <c r="B63">
        <v>1</v>
      </c>
      <c r="C63">
        <f>H4</f>
        <v>3</v>
      </c>
      <c r="D63">
        <f t="shared" si="0"/>
        <v>3</v>
      </c>
      <c r="E63">
        <v>0</v>
      </c>
      <c r="F63">
        <f t="shared" si="1"/>
        <v>90</v>
      </c>
      <c r="G63">
        <f t="shared" si="2"/>
        <v>600</v>
      </c>
    </row>
    <row r="64" spans="1:7">
      <c r="A64" t="str">
        <f>饰表!E36</f>
        <v>古代壁钟</v>
      </c>
      <c r="B64">
        <v>1</v>
      </c>
      <c r="C64">
        <f>H7</f>
        <v>6</v>
      </c>
      <c r="D64">
        <f t="shared" si="0"/>
        <v>6</v>
      </c>
      <c r="E64">
        <v>0</v>
      </c>
      <c r="F64">
        <f t="shared" si="1"/>
        <v>75</v>
      </c>
      <c r="G64">
        <f t="shared" si="2"/>
        <v>2700</v>
      </c>
    </row>
    <row r="65" spans="1:7">
      <c r="A65" t="str">
        <f>饰表!E37</f>
        <v>太阳石板</v>
      </c>
      <c r="B65">
        <v>1</v>
      </c>
      <c r="C65">
        <f>H10</f>
        <v>9</v>
      </c>
      <c r="D65">
        <f t="shared" si="0"/>
        <v>9</v>
      </c>
      <c r="E65">
        <v>0</v>
      </c>
      <c r="F65">
        <f t="shared" si="1"/>
        <v>60</v>
      </c>
      <c r="G65">
        <f t="shared" si="2"/>
        <v>5400</v>
      </c>
    </row>
    <row r="66" spans="1:7">
      <c r="A66" t="str">
        <f>饰表!E38</f>
        <v>月亮石板</v>
      </c>
      <c r="B66">
        <v>1</v>
      </c>
      <c r="C66">
        <f>H10</f>
        <v>9</v>
      </c>
      <c r="D66">
        <f t="shared" si="0"/>
        <v>9</v>
      </c>
      <c r="E66">
        <v>0</v>
      </c>
      <c r="F66">
        <f t="shared" si="1"/>
        <v>60</v>
      </c>
      <c r="G66">
        <f t="shared" si="2"/>
        <v>5400</v>
      </c>
    </row>
    <row r="67" spans="1:7">
      <c r="A67" t="str">
        <f>饰表!E39</f>
        <v>七色板画像</v>
      </c>
      <c r="B67">
        <v>1</v>
      </c>
      <c r="C67">
        <f>H10</f>
        <v>9</v>
      </c>
      <c r="D67">
        <f t="shared" si="0"/>
        <v>9</v>
      </c>
      <c r="E67">
        <v>0</v>
      </c>
      <c r="F67">
        <f t="shared" si="1"/>
        <v>60</v>
      </c>
      <c r="G67">
        <f t="shared" si="2"/>
        <v>5400</v>
      </c>
    </row>
    <row r="68" spans="1:7">
      <c r="A68" t="str">
        <f>饰表!E40</f>
        <v>黑板</v>
      </c>
      <c r="B68">
        <v>1</v>
      </c>
      <c r="C68">
        <f>H11</f>
        <v>10</v>
      </c>
      <c r="D68">
        <f t="shared" ref="D68:D88" si="5">IF(C68=$H$2,$I$2,IF(C68=$H$3,$I$3,IF(C68=$H$4,$I$4,IF(C68=$H$5,$I$5,IF(C68=$H$6,$I$6,IF(C68=$H$7,$I$7,IF(C68=$H$8,$I$8,IF(C68=$H$9,$I$9,IF(C68=$H$10,$I$10,IF(C68=$H$11,$I$11,IF(C68=$H$12,$I$12,IF(C68=$H$13,$I$13,IF(C68=$H$14,$I$14,IF(C68=$H$15,$I$15,IF(C68=$H$16,$I$16,IF(C68=$H$17,$I$17,IF(C68=$H$18,$I$18,IF(C68=$H$19,$I$19,IF(C68=$H$20,$I$20,IF(C68=$H$21,$I$21,IF(C68=$H$22,$I$22)))))))))))))))))))))</f>
        <v>10</v>
      </c>
      <c r="E68">
        <v>0</v>
      </c>
      <c r="F68">
        <f t="shared" ref="F68:F88" si="6">IF(C68=$H$2,$K$2,IF(C68=$H$3,$K$3,IF(C68=$H$4,$K$4,IF(C68=$H$5,$K$5,IF(C68=$H$6,$K$6,IF(C68=$H$7,$K$7,IF(C68=$H$8,$K$8,IF(C68=$H$9,$K$9,IF(C68=$H$10,$K$10,IF(C68=$H$11,$K$11,IF(C68=$H$12,$K$12,IF(C68=$H$13,$K$13,IF(C68=$H$14,$K$14,IF(C68=$H$15,$K$15,IF(C68=$H$16,$K$16,IF(C68=$H$17,$K$17,IF(C68=$H$18,$K$18,IF(C68=$H$19,$K$19,IF(C68=$H$20,$K$20,IF(C68=$H$21,$K$21,IF(C68=$H$22,$K$22)))))))))))))))))))))</f>
        <v>55</v>
      </c>
      <c r="G68">
        <f t="shared" ref="G68:G88" si="7">IF(C68=$H$2,$L$2,IF(C68=$H$3,$L$3,IF(C68=$H$4,$L$4,IF(C68=$H$5,$L$5,IF(C68=$H$6,$L$6,IF(C68=$H$7,$L$7,IF(C68=$H$8,$L$8,IF(C68=$H$9,$L$9,IF(C68=$H$10,$L$10,IF(C68=$H$11,$L$11,IF(C68=$H$12,$L$12,IF(C68=$H$13,$L$13,IF(C68=$H$14,$L$14,IF(C68=$H$15,$L$15,IF(C68=$H$16,$L$16,IF(C68=$H$17,$L$17,IF(C68=$H$18,$L$18,IF(C68=$H$19,$L$19,IF(C68=$H$20,$L$20,IF(C68=$H$21,$L$21,IF(C68=$H$22,$L$22)))))))))))))))))))))</f>
        <v>6300</v>
      </c>
    </row>
    <row r="69" spans="1:7">
      <c r="A69" t="str">
        <f>饰表!E41</f>
        <v>老式木门</v>
      </c>
      <c r="B69">
        <v>1</v>
      </c>
      <c r="C69">
        <f>H9</f>
        <v>8</v>
      </c>
      <c r="D69">
        <f t="shared" si="5"/>
        <v>8</v>
      </c>
      <c r="E69">
        <v>0</v>
      </c>
      <c r="F69">
        <f t="shared" si="6"/>
        <v>65</v>
      </c>
      <c r="G69">
        <f t="shared" si="7"/>
        <v>4500</v>
      </c>
    </row>
    <row r="70" spans="1:7">
      <c r="A70" t="str">
        <f>饰表!E42</f>
        <v>猫头鹰</v>
      </c>
      <c r="B70">
        <v>1</v>
      </c>
      <c r="C70">
        <f>H11</f>
        <v>10</v>
      </c>
      <c r="D70">
        <f t="shared" si="5"/>
        <v>10</v>
      </c>
      <c r="E70">
        <v>0</v>
      </c>
      <c r="F70">
        <f t="shared" si="6"/>
        <v>55</v>
      </c>
      <c r="G70">
        <f t="shared" si="7"/>
        <v>6300</v>
      </c>
    </row>
    <row r="71" spans="1:7">
      <c r="A71" t="str">
        <f>饰表!E43</f>
        <v>玻璃石柱</v>
      </c>
      <c r="B71">
        <v>1</v>
      </c>
      <c r="C71">
        <f>H11</f>
        <v>10</v>
      </c>
      <c r="D71">
        <f t="shared" si="5"/>
        <v>10</v>
      </c>
      <c r="E71">
        <v>0</v>
      </c>
      <c r="F71">
        <f t="shared" si="6"/>
        <v>55</v>
      </c>
      <c r="G71">
        <f t="shared" si="7"/>
        <v>6300</v>
      </c>
    </row>
    <row r="72" spans="1:7">
      <c r="A72" t="str">
        <f>饰表!E44</f>
        <v>红色罐子</v>
      </c>
      <c r="B72">
        <v>1</v>
      </c>
      <c r="C72">
        <f>H9</f>
        <v>8</v>
      </c>
      <c r="D72">
        <f t="shared" si="5"/>
        <v>8</v>
      </c>
      <c r="E72">
        <v>0</v>
      </c>
      <c r="F72">
        <f t="shared" si="6"/>
        <v>65</v>
      </c>
      <c r="G72">
        <f t="shared" si="7"/>
        <v>4500</v>
      </c>
    </row>
    <row r="73" spans="1:7">
      <c r="A73" t="str">
        <f>饰表!E45</f>
        <v>绿色罐子</v>
      </c>
      <c r="B73">
        <v>1</v>
      </c>
      <c r="C73">
        <f>H9</f>
        <v>8</v>
      </c>
      <c r="D73">
        <f t="shared" si="5"/>
        <v>8</v>
      </c>
      <c r="E73">
        <v>0</v>
      </c>
      <c r="F73">
        <f t="shared" si="6"/>
        <v>65</v>
      </c>
      <c r="G73">
        <f t="shared" si="7"/>
        <v>4500</v>
      </c>
    </row>
    <row r="74" spans="1:7">
      <c r="A74" t="str">
        <f>饰表!E46</f>
        <v>魔法竖琴</v>
      </c>
      <c r="B74">
        <v>1</v>
      </c>
      <c r="C74">
        <f>H11</f>
        <v>10</v>
      </c>
      <c r="D74">
        <f t="shared" si="5"/>
        <v>10</v>
      </c>
      <c r="E74">
        <v>0</v>
      </c>
      <c r="F74">
        <f t="shared" si="6"/>
        <v>55</v>
      </c>
      <c r="G74">
        <f t="shared" si="7"/>
        <v>6300</v>
      </c>
    </row>
    <row r="75" spans="1:7">
      <c r="A75" t="str">
        <f>饰表!E47</f>
        <v>水晶球灯</v>
      </c>
      <c r="B75">
        <v>1</v>
      </c>
      <c r="C75">
        <f>H12</f>
        <v>11</v>
      </c>
      <c r="D75">
        <f t="shared" si="5"/>
        <v>11</v>
      </c>
      <c r="E75">
        <v>0</v>
      </c>
      <c r="F75">
        <f t="shared" si="6"/>
        <v>50</v>
      </c>
      <c r="G75">
        <f t="shared" si="7"/>
        <v>7200</v>
      </c>
    </row>
    <row r="76" spans="1:7">
      <c r="A76" t="str">
        <f>饰表!E48</f>
        <v>望远镜</v>
      </c>
      <c r="B76">
        <v>1</v>
      </c>
      <c r="C76">
        <f>H12</f>
        <v>11</v>
      </c>
      <c r="D76">
        <f t="shared" si="5"/>
        <v>11</v>
      </c>
      <c r="E76">
        <v>0</v>
      </c>
      <c r="F76">
        <f t="shared" si="6"/>
        <v>50</v>
      </c>
      <c r="G76">
        <f t="shared" si="7"/>
        <v>7200</v>
      </c>
    </row>
    <row r="77" spans="1:7">
      <c r="A77" t="str">
        <f>饰表!E49</f>
        <v>扫把</v>
      </c>
      <c r="B77">
        <v>1</v>
      </c>
      <c r="C77">
        <f>H7</f>
        <v>6</v>
      </c>
      <c r="D77">
        <f t="shared" si="5"/>
        <v>6</v>
      </c>
      <c r="E77">
        <v>0</v>
      </c>
      <c r="F77">
        <f t="shared" si="6"/>
        <v>75</v>
      </c>
      <c r="G77">
        <f t="shared" si="7"/>
        <v>2700</v>
      </c>
    </row>
    <row r="78" spans="1:7">
      <c r="A78" t="str">
        <f>饰表!E50</f>
        <v>豪华的餐桌</v>
      </c>
      <c r="B78">
        <v>1</v>
      </c>
      <c r="C78">
        <f>H12</f>
        <v>11</v>
      </c>
      <c r="D78">
        <f t="shared" si="5"/>
        <v>11</v>
      </c>
      <c r="E78">
        <v>0</v>
      </c>
      <c r="F78">
        <f t="shared" si="6"/>
        <v>50</v>
      </c>
      <c r="G78">
        <f t="shared" si="7"/>
        <v>7200</v>
      </c>
    </row>
    <row r="79" spans="1:7">
      <c r="A79" t="str">
        <f>饰表!E51</f>
        <v>石像鬼雕像</v>
      </c>
      <c r="B79">
        <v>1</v>
      </c>
      <c r="C79">
        <f>H13</f>
        <v>12</v>
      </c>
      <c r="D79">
        <f t="shared" si="5"/>
        <v>12</v>
      </c>
      <c r="E79">
        <v>0</v>
      </c>
      <c r="F79">
        <f t="shared" si="6"/>
        <v>45</v>
      </c>
      <c r="G79">
        <f t="shared" si="7"/>
        <v>8100</v>
      </c>
    </row>
    <row r="80" spans="1:7">
      <c r="A80" t="str">
        <f>饰表!E52</f>
        <v>老式唱机</v>
      </c>
      <c r="B80">
        <v>1</v>
      </c>
      <c r="C80">
        <f>H13</f>
        <v>12</v>
      </c>
      <c r="D80">
        <f t="shared" si="5"/>
        <v>12</v>
      </c>
      <c r="E80">
        <v>0</v>
      </c>
      <c r="F80">
        <f t="shared" si="6"/>
        <v>45</v>
      </c>
      <c r="G80">
        <f t="shared" si="7"/>
        <v>8100</v>
      </c>
    </row>
    <row r="81" spans="1:7">
      <c r="A81" t="str">
        <f>饰表!E53</f>
        <v>小精灵水缸</v>
      </c>
      <c r="B81">
        <v>1</v>
      </c>
      <c r="C81">
        <f>H12</f>
        <v>11</v>
      </c>
      <c r="D81">
        <f t="shared" si="5"/>
        <v>11</v>
      </c>
      <c r="E81">
        <v>0</v>
      </c>
      <c r="F81">
        <f t="shared" si="6"/>
        <v>50</v>
      </c>
      <c r="G81">
        <f t="shared" si="7"/>
        <v>7200</v>
      </c>
    </row>
    <row r="82" spans="1:7">
      <c r="A82" t="str">
        <f>饰表!E54</f>
        <v>眼镜沙发</v>
      </c>
      <c r="B82">
        <v>1</v>
      </c>
      <c r="C82">
        <f>H12</f>
        <v>11</v>
      </c>
      <c r="D82">
        <f t="shared" si="5"/>
        <v>11</v>
      </c>
      <c r="E82">
        <v>0</v>
      </c>
      <c r="F82">
        <f t="shared" si="6"/>
        <v>50</v>
      </c>
      <c r="G82">
        <f t="shared" si="7"/>
        <v>7200</v>
      </c>
    </row>
    <row r="83" spans="1:7">
      <c r="A83" t="str">
        <f>饰表!E55</f>
        <v>水晶池</v>
      </c>
      <c r="B83">
        <v>1</v>
      </c>
      <c r="C83">
        <f>H13</f>
        <v>12</v>
      </c>
      <c r="D83">
        <f t="shared" si="5"/>
        <v>12</v>
      </c>
      <c r="E83">
        <v>0</v>
      </c>
      <c r="F83">
        <f t="shared" si="6"/>
        <v>45</v>
      </c>
      <c r="G83">
        <f t="shared" si="7"/>
        <v>8100</v>
      </c>
    </row>
    <row r="84" spans="1:7">
      <c r="A84" t="str">
        <f>饰表!E56</f>
        <v>蓝色豪华椅</v>
      </c>
      <c r="B84">
        <v>1</v>
      </c>
      <c r="C84">
        <f>H10</f>
        <v>9</v>
      </c>
      <c r="D84">
        <f t="shared" si="5"/>
        <v>9</v>
      </c>
      <c r="E84">
        <v>0</v>
      </c>
      <c r="F84">
        <f t="shared" si="6"/>
        <v>60</v>
      </c>
      <c r="G84">
        <f t="shared" si="7"/>
        <v>5400</v>
      </c>
    </row>
    <row r="85" spans="1:7">
      <c r="A85" t="str">
        <f>饰表!E57</f>
        <v>绿色豪华椅</v>
      </c>
      <c r="B85">
        <v>1</v>
      </c>
      <c r="C85">
        <f>H10</f>
        <v>9</v>
      </c>
      <c r="D85">
        <f t="shared" si="5"/>
        <v>9</v>
      </c>
      <c r="E85">
        <v>0</v>
      </c>
      <c r="F85">
        <f t="shared" si="6"/>
        <v>60</v>
      </c>
      <c r="G85">
        <f t="shared" si="7"/>
        <v>5400</v>
      </c>
    </row>
    <row r="86" spans="1:7">
      <c r="A86" t="str">
        <f>饰表!E58</f>
        <v>红色豪华椅</v>
      </c>
      <c r="B86">
        <v>1</v>
      </c>
      <c r="C86">
        <f>H10</f>
        <v>9</v>
      </c>
      <c r="D86">
        <f t="shared" si="5"/>
        <v>9</v>
      </c>
      <c r="E86">
        <v>0</v>
      </c>
      <c r="F86">
        <f t="shared" si="6"/>
        <v>60</v>
      </c>
      <c r="G86">
        <f t="shared" si="7"/>
        <v>5400</v>
      </c>
    </row>
    <row r="87" spans="1:7">
      <c r="A87" t="str">
        <f>饰表!E59</f>
        <v>猫头鹰信使</v>
      </c>
      <c r="B87">
        <v>1</v>
      </c>
      <c r="C87">
        <f>H14</f>
        <v>13</v>
      </c>
      <c r="D87">
        <f t="shared" si="5"/>
        <v>13</v>
      </c>
      <c r="E87">
        <v>0</v>
      </c>
      <c r="F87">
        <f t="shared" si="6"/>
        <v>40</v>
      </c>
      <c r="G87">
        <f t="shared" si="7"/>
        <v>9000</v>
      </c>
    </row>
    <row r="88" spans="1:7">
      <c r="A88" t="str">
        <f>饰表!E60</f>
        <v>简单的书柜</v>
      </c>
      <c r="B88">
        <v>1</v>
      </c>
      <c r="C88">
        <f>H7</f>
        <v>6</v>
      </c>
      <c r="D88">
        <f t="shared" si="5"/>
        <v>6</v>
      </c>
      <c r="E88">
        <v>0</v>
      </c>
      <c r="F88">
        <f t="shared" si="6"/>
        <v>75</v>
      </c>
      <c r="G88">
        <f t="shared" si="7"/>
        <v>2700</v>
      </c>
    </row>
    <row r="89" spans="1:7">
      <c r="A89">
        <f>饰表!E61</f>
        <v>0</v>
      </c>
    </row>
    <row r="90" spans="1:7">
      <c r="A90">
        <f>饰表!E62</f>
        <v>0</v>
      </c>
    </row>
    <row r="91" spans="1:7">
      <c r="A91">
        <f>饰表!E63</f>
        <v>0</v>
      </c>
    </row>
    <row r="92" spans="1:7">
      <c r="A92">
        <f>饰表!E64</f>
        <v>0</v>
      </c>
    </row>
    <row r="93" spans="1:7">
      <c r="A93">
        <f>饰表!E65</f>
        <v>0</v>
      </c>
    </row>
    <row r="94" spans="1:7">
      <c r="A94">
        <f>饰表!E66</f>
        <v>0</v>
      </c>
    </row>
    <row r="95" spans="1:7">
      <c r="A95">
        <f>饰表!E67</f>
        <v>0</v>
      </c>
    </row>
    <row r="96" spans="1:7">
      <c r="A96">
        <f>饰表!E68</f>
        <v>0</v>
      </c>
    </row>
    <row r="97" spans="1:1">
      <c r="A97">
        <f>饰表!E69</f>
        <v>0</v>
      </c>
    </row>
    <row r="98" spans="1:1">
      <c r="A98">
        <f>饰表!E70</f>
        <v>0</v>
      </c>
    </row>
    <row r="99" spans="1:1">
      <c r="A99">
        <f>饰表!E71</f>
        <v>0</v>
      </c>
    </row>
    <row r="100" spans="1:1">
      <c r="A100">
        <f>饰表!E72</f>
        <v>0</v>
      </c>
    </row>
    <row r="101" spans="1:1">
      <c r="A101">
        <f>饰表!E73</f>
        <v>0</v>
      </c>
    </row>
    <row r="102" spans="1:1">
      <c r="A102">
        <f>饰表!E74</f>
        <v>0</v>
      </c>
    </row>
    <row r="103" spans="1:1">
      <c r="A103">
        <f>饰表!E75</f>
        <v>0</v>
      </c>
    </row>
    <row r="104" spans="1:1">
      <c r="A104">
        <f>饰表!E76</f>
        <v>0</v>
      </c>
    </row>
    <row r="105" spans="1:1">
      <c r="A105">
        <f>饰表!E77</f>
        <v>0</v>
      </c>
    </row>
    <row r="106" spans="1:1">
      <c r="A106">
        <f>饰表!E78</f>
        <v>0</v>
      </c>
    </row>
    <row r="107" spans="1:1">
      <c r="A107">
        <f>饰表!E79</f>
        <v>0</v>
      </c>
    </row>
    <row r="108" spans="1:1">
      <c r="A108">
        <f>饰表!E80</f>
        <v>0</v>
      </c>
    </row>
    <row r="109" spans="1:1">
      <c r="A109">
        <f>饰表!E81</f>
        <v>0</v>
      </c>
    </row>
    <row r="110" spans="1:1">
      <c r="A110">
        <f>饰表!E82</f>
        <v>0</v>
      </c>
    </row>
    <row r="111" spans="1:1">
      <c r="A111">
        <f>饰表!E83</f>
        <v>0</v>
      </c>
    </row>
    <row r="112" spans="1:1">
      <c r="A112">
        <f>饰表!E84</f>
        <v>0</v>
      </c>
    </row>
    <row r="113" spans="1:1">
      <c r="A113">
        <f>饰表!E85</f>
        <v>0</v>
      </c>
    </row>
    <row r="114" spans="1:1">
      <c r="A114">
        <f>饰表!E86</f>
        <v>0</v>
      </c>
    </row>
    <row r="115" spans="1:1">
      <c r="A115">
        <f>饰表!E87</f>
        <v>0</v>
      </c>
    </row>
    <row r="116" spans="1:1">
      <c r="A116">
        <f>饰表!E88</f>
        <v>0</v>
      </c>
    </row>
    <row r="117" spans="1:1">
      <c r="A117">
        <f>饰表!E89</f>
        <v>0</v>
      </c>
    </row>
    <row r="118" spans="1:1">
      <c r="A118">
        <f>饰表!E90</f>
        <v>0</v>
      </c>
    </row>
    <row r="119" spans="1:1">
      <c r="A119">
        <f>饰表!E91</f>
        <v>0</v>
      </c>
    </row>
    <row r="120" spans="1:1">
      <c r="A120">
        <f>饰表!E92</f>
        <v>0</v>
      </c>
    </row>
    <row r="121" spans="1:1">
      <c r="A121">
        <f>饰表!E93</f>
        <v>0</v>
      </c>
    </row>
    <row r="122" spans="1:1">
      <c r="A122">
        <f>饰表!E94</f>
        <v>0</v>
      </c>
    </row>
    <row r="123" spans="1:1">
      <c r="A123">
        <f>饰表!E95</f>
        <v>0</v>
      </c>
    </row>
  </sheetData>
  <autoFilter ref="B1:B79"/>
  <phoneticPr fontId="1" type="noConversion"/>
  <pageMargins left="0.7" right="0.7" top="0.75" bottom="0.75" header="0.3" footer="0.3"/>
  <ignoredErrors>
    <ignoredError sqref="C22:C26 C48 C53 C70 C73" formula="1"/>
  </ignoredErrors>
</worksheet>
</file>

<file path=xl/worksheets/sheet5.xml><?xml version="1.0" encoding="utf-8"?>
<worksheet xmlns="http://schemas.openxmlformats.org/spreadsheetml/2006/main" xmlns:r="http://schemas.openxmlformats.org/officeDocument/2006/relationships">
  <sheetPr>
    <tabColor rgb="FF00B0F0"/>
  </sheetPr>
  <dimension ref="A1:W182"/>
  <sheetViews>
    <sheetView topLeftCell="F1" zoomScale="90" zoomScaleNormal="90" workbookViewId="0">
      <pane ySplit="1" topLeftCell="A2" activePane="bottomLeft" state="frozen"/>
      <selection pane="bottomLeft" activeCell="P2" sqref="P2:P46"/>
    </sheetView>
  </sheetViews>
  <sheetFormatPr defaultColWidth="9" defaultRowHeight="13.5"/>
  <cols>
    <col min="1" max="1" width="4.5" style="2" bestFit="1" customWidth="1"/>
    <col min="2" max="2" width="4.875" style="4" bestFit="1" customWidth="1"/>
    <col min="3" max="3" width="11.875" style="2" customWidth="1"/>
    <col min="4" max="4" width="17.25" style="2" customWidth="1"/>
    <col min="5" max="5" width="6.625" style="2" customWidth="1"/>
    <col min="6" max="6" width="42.5" style="2" customWidth="1"/>
    <col min="7" max="7" width="26.5" style="2" customWidth="1"/>
    <col min="8" max="8" width="7" style="2" customWidth="1"/>
    <col min="9" max="9" width="8.125" style="2" customWidth="1"/>
    <col min="10" max="10" width="8.625" style="2" customWidth="1"/>
    <col min="11" max="11" width="8.75" style="2" customWidth="1"/>
    <col min="12" max="12" width="12.875" style="2" customWidth="1"/>
    <col min="13" max="13" width="11.5" style="2" customWidth="1"/>
    <col min="14" max="16" width="9" style="2" customWidth="1"/>
    <col min="17" max="17" width="8.375" style="2" customWidth="1"/>
    <col min="18" max="16384" width="9" style="2"/>
  </cols>
  <sheetData>
    <row r="1" spans="1:23" customFormat="1">
      <c r="A1" t="s">
        <v>0</v>
      </c>
      <c r="B1" s="19" t="s">
        <v>1</v>
      </c>
      <c r="C1" t="s">
        <v>959</v>
      </c>
      <c r="D1" t="s">
        <v>2</v>
      </c>
      <c r="E1" t="s">
        <v>960</v>
      </c>
      <c r="F1" t="s">
        <v>3</v>
      </c>
      <c r="G1" t="s">
        <v>4</v>
      </c>
      <c r="H1" t="s">
        <v>5</v>
      </c>
      <c r="I1" t="s">
        <v>6</v>
      </c>
      <c r="J1" t="s">
        <v>7</v>
      </c>
      <c r="K1" t="s">
        <v>8</v>
      </c>
      <c r="L1" t="s">
        <v>961</v>
      </c>
      <c r="M1" t="s">
        <v>962</v>
      </c>
      <c r="N1" t="s">
        <v>963</v>
      </c>
      <c r="O1" t="s">
        <v>1610</v>
      </c>
      <c r="P1" t="s">
        <v>1614</v>
      </c>
      <c r="Q1" t="s">
        <v>1609</v>
      </c>
    </row>
    <row r="2" spans="1:23" s="4" customFormat="1">
      <c r="A2" s="5" t="str">
        <f t="shared" ref="A2:A46" si="0">CONCATENATE(W:W,B:B)</f>
        <v>111</v>
      </c>
      <c r="B2" s="4">
        <v>11</v>
      </c>
      <c r="C2" s="4">
        <v>1</v>
      </c>
      <c r="D2" s="4" t="s">
        <v>200</v>
      </c>
      <c r="E2" s="4" t="s">
        <v>488</v>
      </c>
      <c r="F2" s="4" t="s">
        <v>268</v>
      </c>
      <c r="G2" s="4" t="s">
        <v>525</v>
      </c>
      <c r="H2" s="4">
        <v>0</v>
      </c>
      <c r="I2" s="4">
        <v>1</v>
      </c>
      <c r="J2" s="4">
        <v>0</v>
      </c>
      <c r="K2" s="4">
        <v>1</v>
      </c>
      <c r="L2" s="4">
        <v>2</v>
      </c>
      <c r="M2" s="4">
        <v>0</v>
      </c>
      <c r="N2" s="4">
        <v>1</v>
      </c>
      <c r="O2" s="4" t="s">
        <v>1611</v>
      </c>
      <c r="P2" s="4">
        <v>1</v>
      </c>
      <c r="Q2" s="4">
        <v>0</v>
      </c>
      <c r="W2" s="4">
        <v>1</v>
      </c>
    </row>
    <row r="3" spans="1:23">
      <c r="A3" s="5" t="str">
        <f t="shared" si="0"/>
        <v>212</v>
      </c>
      <c r="B3" s="4">
        <v>12</v>
      </c>
      <c r="C3" s="4">
        <v>1</v>
      </c>
      <c r="D3" s="4" t="s">
        <v>41</v>
      </c>
      <c r="E3" s="4" t="s">
        <v>967</v>
      </c>
      <c r="F3" s="4" t="s">
        <v>281</v>
      </c>
      <c r="G3" s="4" t="s">
        <v>526</v>
      </c>
      <c r="H3" s="4">
        <v>0</v>
      </c>
      <c r="I3" s="4">
        <v>1</v>
      </c>
      <c r="J3" s="4">
        <v>0</v>
      </c>
      <c r="K3" s="4">
        <v>0</v>
      </c>
      <c r="L3" s="4">
        <v>2</v>
      </c>
      <c r="M3" s="4">
        <v>5</v>
      </c>
      <c r="N3" s="4">
        <v>1</v>
      </c>
      <c r="O3" s="4" t="s">
        <v>1613</v>
      </c>
      <c r="P3" s="4">
        <v>1</v>
      </c>
      <c r="Q3" s="4">
        <v>0</v>
      </c>
      <c r="S3" s="4"/>
      <c r="T3" s="4"/>
      <c r="W3" s="2">
        <v>2</v>
      </c>
    </row>
    <row r="4" spans="1:23">
      <c r="A4" s="5" t="str">
        <f t="shared" si="0"/>
        <v>313</v>
      </c>
      <c r="B4" s="4">
        <v>13</v>
      </c>
      <c r="C4" s="4">
        <v>1</v>
      </c>
      <c r="D4" s="4" t="s">
        <v>42</v>
      </c>
      <c r="E4" s="4"/>
      <c r="F4" s="4" t="s">
        <v>269</v>
      </c>
      <c r="G4" s="4" t="s">
        <v>527</v>
      </c>
      <c r="H4" s="4">
        <v>0</v>
      </c>
      <c r="I4" s="4">
        <v>1</v>
      </c>
      <c r="J4" s="4">
        <v>0</v>
      </c>
      <c r="K4" s="4">
        <v>0</v>
      </c>
      <c r="L4" s="4">
        <v>2</v>
      </c>
      <c r="M4" s="4">
        <f>工!AC4</f>
        <v>120</v>
      </c>
      <c r="N4" s="4">
        <v>1</v>
      </c>
      <c r="O4" s="4" t="s">
        <v>1612</v>
      </c>
      <c r="P4" s="4">
        <v>1</v>
      </c>
      <c r="Q4" s="4">
        <v>0</v>
      </c>
      <c r="W4" s="2">
        <v>3</v>
      </c>
    </row>
    <row r="5" spans="1:23">
      <c r="A5" s="5" t="str">
        <f t="shared" si="0"/>
        <v>413</v>
      </c>
      <c r="B5" s="4">
        <v>13</v>
      </c>
      <c r="C5" s="4">
        <v>1</v>
      </c>
      <c r="D5" s="4" t="s">
        <v>43</v>
      </c>
      <c r="E5" s="4"/>
      <c r="F5" s="4" t="s">
        <v>271</v>
      </c>
      <c r="G5" s="4" t="s">
        <v>528</v>
      </c>
      <c r="H5" s="4">
        <v>0</v>
      </c>
      <c r="I5" s="4">
        <v>1</v>
      </c>
      <c r="J5" s="4">
        <v>0</v>
      </c>
      <c r="K5" s="4">
        <v>0</v>
      </c>
      <c r="L5" s="4">
        <v>2</v>
      </c>
      <c r="M5" s="4">
        <f>工!AC5</f>
        <v>80</v>
      </c>
      <c r="N5" s="4">
        <v>1</v>
      </c>
      <c r="O5" s="4" t="s">
        <v>1612</v>
      </c>
      <c r="P5" s="4">
        <v>1</v>
      </c>
      <c r="Q5" s="4">
        <v>0</v>
      </c>
      <c r="W5" s="4">
        <v>4</v>
      </c>
    </row>
    <row r="6" spans="1:23">
      <c r="A6" s="5" t="str">
        <f t="shared" si="0"/>
        <v>515</v>
      </c>
      <c r="B6" s="4">
        <v>15</v>
      </c>
      <c r="C6" s="4">
        <v>1</v>
      </c>
      <c r="D6" s="4" t="s">
        <v>201</v>
      </c>
      <c r="E6" s="4" t="s">
        <v>486</v>
      </c>
      <c r="F6" t="s">
        <v>272</v>
      </c>
      <c r="G6" s="4" t="s">
        <v>529</v>
      </c>
      <c r="H6" s="4">
        <v>0</v>
      </c>
      <c r="I6" s="4">
        <v>1</v>
      </c>
      <c r="J6" s="4">
        <v>0</v>
      </c>
      <c r="K6" s="4">
        <v>1</v>
      </c>
      <c r="L6" s="4">
        <v>2</v>
      </c>
      <c r="M6" s="4">
        <v>0</v>
      </c>
      <c r="N6" s="4">
        <v>1</v>
      </c>
      <c r="O6" s="4" t="s">
        <v>1612</v>
      </c>
      <c r="P6" s="4">
        <v>1</v>
      </c>
      <c r="Q6" s="4">
        <v>0</v>
      </c>
      <c r="T6" s="4" t="s">
        <v>1157</v>
      </c>
      <c r="W6" s="2">
        <v>5</v>
      </c>
    </row>
    <row r="7" spans="1:23">
      <c r="A7" s="5" t="str">
        <f t="shared" si="0"/>
        <v>615</v>
      </c>
      <c r="B7" s="4">
        <v>15</v>
      </c>
      <c r="C7" s="4">
        <v>1</v>
      </c>
      <c r="D7" s="4" t="s">
        <v>202</v>
      </c>
      <c r="E7" s="4" t="s">
        <v>964</v>
      </c>
      <c r="F7" t="s">
        <v>273</v>
      </c>
      <c r="G7" s="4" t="s">
        <v>530</v>
      </c>
      <c r="H7" s="4">
        <v>0</v>
      </c>
      <c r="I7" s="4">
        <v>1</v>
      </c>
      <c r="J7" s="4">
        <v>0</v>
      </c>
      <c r="K7" s="4">
        <v>1</v>
      </c>
      <c r="L7" s="4">
        <v>2</v>
      </c>
      <c r="M7" s="4">
        <v>0</v>
      </c>
      <c r="N7" s="4">
        <v>1</v>
      </c>
      <c r="O7" s="4" t="s">
        <v>1612</v>
      </c>
      <c r="P7" s="4">
        <v>1</v>
      </c>
      <c r="Q7" s="4">
        <v>0</v>
      </c>
      <c r="W7" s="2">
        <v>6</v>
      </c>
    </row>
    <row r="8" spans="1:23">
      <c r="A8" s="5" t="str">
        <f t="shared" si="0"/>
        <v>715</v>
      </c>
      <c r="B8" s="4">
        <v>15</v>
      </c>
      <c r="C8" s="4">
        <v>1</v>
      </c>
      <c r="D8" s="4" t="s">
        <v>203</v>
      </c>
      <c r="E8" s="4" t="s">
        <v>965</v>
      </c>
      <c r="F8" t="s">
        <v>274</v>
      </c>
      <c r="G8" s="4" t="s">
        <v>531</v>
      </c>
      <c r="H8" s="4">
        <v>0</v>
      </c>
      <c r="I8" s="4">
        <v>1</v>
      </c>
      <c r="J8" s="4">
        <v>0</v>
      </c>
      <c r="K8" s="4">
        <v>1</v>
      </c>
      <c r="L8" s="4">
        <v>2</v>
      </c>
      <c r="M8" s="4">
        <v>0</v>
      </c>
      <c r="N8" s="4">
        <v>1</v>
      </c>
      <c r="O8" s="4" t="s">
        <v>1612</v>
      </c>
      <c r="P8" s="4">
        <v>1</v>
      </c>
      <c r="Q8" s="4">
        <v>0</v>
      </c>
      <c r="W8" s="4">
        <v>7</v>
      </c>
    </row>
    <row r="9" spans="1:23">
      <c r="A9" s="5" t="str">
        <f t="shared" si="0"/>
        <v>815</v>
      </c>
      <c r="B9" s="4">
        <v>15</v>
      </c>
      <c r="C9" s="4">
        <v>1</v>
      </c>
      <c r="D9" s="4" t="s">
        <v>204</v>
      </c>
      <c r="E9" s="4" t="s">
        <v>966</v>
      </c>
      <c r="F9" t="s">
        <v>275</v>
      </c>
      <c r="G9" s="4" t="s">
        <v>532</v>
      </c>
      <c r="H9" s="4">
        <v>0</v>
      </c>
      <c r="I9" s="4">
        <v>1</v>
      </c>
      <c r="J9" s="4">
        <v>0</v>
      </c>
      <c r="K9" s="4">
        <v>1</v>
      </c>
      <c r="L9" s="4">
        <v>2</v>
      </c>
      <c r="M9" s="4">
        <v>0</v>
      </c>
      <c r="N9" s="4">
        <v>1</v>
      </c>
      <c r="O9" s="4" t="s">
        <v>1612</v>
      </c>
      <c r="P9" s="4">
        <v>1</v>
      </c>
      <c r="Q9" s="4">
        <v>0</v>
      </c>
      <c r="W9" s="2">
        <v>8</v>
      </c>
    </row>
    <row r="10" spans="1:23">
      <c r="A10" s="5" t="str">
        <f t="shared" si="0"/>
        <v>915</v>
      </c>
      <c r="B10" s="4">
        <v>15</v>
      </c>
      <c r="C10" s="4">
        <v>1</v>
      </c>
      <c r="D10" s="4" t="s">
        <v>205</v>
      </c>
      <c r="E10" s="4"/>
      <c r="F10" t="s">
        <v>276</v>
      </c>
      <c r="G10" s="4" t="s">
        <v>533</v>
      </c>
      <c r="H10" s="4">
        <v>0</v>
      </c>
      <c r="I10" s="4">
        <v>1</v>
      </c>
      <c r="J10" s="4">
        <v>0</v>
      </c>
      <c r="K10" s="4">
        <v>1</v>
      </c>
      <c r="L10" s="4">
        <v>2</v>
      </c>
      <c r="M10" s="4">
        <v>0</v>
      </c>
      <c r="N10" s="4">
        <v>1</v>
      </c>
      <c r="O10" s="4" t="s">
        <v>1612</v>
      </c>
      <c r="P10" s="4">
        <v>1</v>
      </c>
      <c r="Q10" s="4">
        <v>0</v>
      </c>
      <c r="W10" s="2">
        <v>9</v>
      </c>
    </row>
    <row r="11" spans="1:23">
      <c r="A11" s="5" t="str">
        <f t="shared" si="0"/>
        <v>1015</v>
      </c>
      <c r="B11" s="4">
        <v>15</v>
      </c>
      <c r="C11" s="4">
        <v>1</v>
      </c>
      <c r="D11" s="4" t="s">
        <v>206</v>
      </c>
      <c r="E11" s="4"/>
      <c r="F11" t="s">
        <v>86</v>
      </c>
      <c r="G11" s="4" t="s">
        <v>534</v>
      </c>
      <c r="H11" s="4">
        <v>0</v>
      </c>
      <c r="I11" s="4">
        <v>1</v>
      </c>
      <c r="J11" s="4">
        <v>0</v>
      </c>
      <c r="K11" s="4">
        <v>1</v>
      </c>
      <c r="L11" s="4">
        <v>2</v>
      </c>
      <c r="M11" s="4">
        <v>0</v>
      </c>
      <c r="N11" s="4">
        <v>1</v>
      </c>
      <c r="O11" s="4" t="s">
        <v>1612</v>
      </c>
      <c r="P11" s="4">
        <v>1</v>
      </c>
      <c r="Q11" s="4">
        <v>0</v>
      </c>
      <c r="W11" s="4">
        <v>10</v>
      </c>
    </row>
    <row r="12" spans="1:23">
      <c r="A12" s="5" t="str">
        <f t="shared" si="0"/>
        <v>1115</v>
      </c>
      <c r="B12" s="4">
        <v>15</v>
      </c>
      <c r="C12" s="4">
        <v>1</v>
      </c>
      <c r="D12" s="4" t="s">
        <v>207</v>
      </c>
      <c r="E12" s="4"/>
      <c r="F12" t="s">
        <v>277</v>
      </c>
      <c r="G12" s="4" t="s">
        <v>535</v>
      </c>
      <c r="H12" s="4">
        <v>0</v>
      </c>
      <c r="I12" s="4">
        <v>1</v>
      </c>
      <c r="J12" s="4">
        <v>0</v>
      </c>
      <c r="K12" s="4">
        <v>1</v>
      </c>
      <c r="L12" s="4">
        <v>2</v>
      </c>
      <c r="M12" s="4">
        <v>0</v>
      </c>
      <c r="N12" s="4">
        <v>1</v>
      </c>
      <c r="O12" s="4" t="s">
        <v>1612</v>
      </c>
      <c r="P12" s="4">
        <v>1</v>
      </c>
      <c r="Q12" s="4">
        <v>0</v>
      </c>
      <c r="W12" s="2">
        <v>11</v>
      </c>
    </row>
    <row r="13" spans="1:23">
      <c r="A13" s="5" t="str">
        <f t="shared" si="0"/>
        <v>1214</v>
      </c>
      <c r="B13" s="4">
        <v>14</v>
      </c>
      <c r="C13" s="4">
        <v>1</v>
      </c>
      <c r="D13" s="4" t="s">
        <v>208</v>
      </c>
      <c r="E13" s="4"/>
      <c r="F13" t="s">
        <v>278</v>
      </c>
      <c r="G13" s="4" t="s">
        <v>536</v>
      </c>
      <c r="H13" s="4">
        <v>0</v>
      </c>
      <c r="I13" s="4">
        <v>1</v>
      </c>
      <c r="J13" s="4">
        <v>0</v>
      </c>
      <c r="K13" s="4">
        <v>1</v>
      </c>
      <c r="L13" s="4">
        <v>2</v>
      </c>
      <c r="M13" s="4">
        <v>0</v>
      </c>
      <c r="N13" s="4">
        <v>1</v>
      </c>
      <c r="O13" s="4" t="s">
        <v>1612</v>
      </c>
      <c r="P13" s="4">
        <v>1</v>
      </c>
      <c r="Q13" s="4">
        <v>0</v>
      </c>
      <c r="W13" s="2">
        <v>12</v>
      </c>
    </row>
    <row r="14" spans="1:23">
      <c r="A14" s="5" t="str">
        <f t="shared" si="0"/>
        <v>1315</v>
      </c>
      <c r="B14" s="4">
        <v>15</v>
      </c>
      <c r="C14" s="4">
        <v>1</v>
      </c>
      <c r="D14" s="4" t="s">
        <v>209</v>
      </c>
      <c r="E14" s="4"/>
      <c r="F14" t="s">
        <v>279</v>
      </c>
      <c r="G14" s="4" t="s">
        <v>1140</v>
      </c>
      <c r="H14" s="4">
        <v>0</v>
      </c>
      <c r="I14" s="4">
        <v>1</v>
      </c>
      <c r="J14" s="4">
        <v>0</v>
      </c>
      <c r="K14" s="4">
        <v>1</v>
      </c>
      <c r="L14" s="4">
        <v>2</v>
      </c>
      <c r="M14" s="4">
        <v>0</v>
      </c>
      <c r="N14" s="4">
        <v>1</v>
      </c>
      <c r="O14" s="4" t="s">
        <v>1612</v>
      </c>
      <c r="P14" s="4">
        <v>1</v>
      </c>
      <c r="Q14" s="4">
        <v>0</v>
      </c>
      <c r="W14" s="4">
        <v>13</v>
      </c>
    </row>
    <row r="15" spans="1:23">
      <c r="A15" s="5" t="str">
        <f t="shared" si="0"/>
        <v>1415</v>
      </c>
      <c r="B15" s="4">
        <v>15</v>
      </c>
      <c r="C15" s="4">
        <v>1</v>
      </c>
      <c r="D15" s="4" t="s">
        <v>210</v>
      </c>
      <c r="E15" s="4" t="s">
        <v>977</v>
      </c>
      <c r="F15" t="s">
        <v>969</v>
      </c>
      <c r="G15" s="4" t="s">
        <v>1141</v>
      </c>
      <c r="H15" s="4">
        <v>0</v>
      </c>
      <c r="I15" s="4">
        <v>1</v>
      </c>
      <c r="J15" s="4">
        <v>0</v>
      </c>
      <c r="K15" s="4">
        <v>1</v>
      </c>
      <c r="L15" s="4">
        <v>2</v>
      </c>
      <c r="M15" s="4">
        <v>0</v>
      </c>
      <c r="N15" s="4">
        <v>1</v>
      </c>
      <c r="O15" s="4" t="s">
        <v>1612</v>
      </c>
      <c r="P15" s="4">
        <v>1</v>
      </c>
      <c r="Q15" s="4">
        <v>0</v>
      </c>
      <c r="W15" s="2">
        <v>14</v>
      </c>
    </row>
    <row r="16" spans="1:23">
      <c r="A16" s="5" t="str">
        <f t="shared" si="0"/>
        <v>1515</v>
      </c>
      <c r="B16" s="4">
        <v>15</v>
      </c>
      <c r="C16" s="4">
        <v>1</v>
      </c>
      <c r="D16" s="4" t="s">
        <v>211</v>
      </c>
      <c r="E16" s="4" t="s">
        <v>978</v>
      </c>
      <c r="F16" t="s">
        <v>968</v>
      </c>
      <c r="G16" s="4" t="s">
        <v>537</v>
      </c>
      <c r="H16" s="4">
        <v>0</v>
      </c>
      <c r="I16" s="4">
        <v>1</v>
      </c>
      <c r="J16" s="4">
        <v>0</v>
      </c>
      <c r="K16" s="4">
        <v>1</v>
      </c>
      <c r="L16" s="4">
        <v>2</v>
      </c>
      <c r="M16" s="4">
        <v>0</v>
      </c>
      <c r="N16" s="4">
        <v>1</v>
      </c>
      <c r="O16" s="4" t="s">
        <v>1612</v>
      </c>
      <c r="P16" s="4">
        <v>1</v>
      </c>
      <c r="Q16" s="4">
        <v>0</v>
      </c>
      <c r="W16" s="2">
        <v>15</v>
      </c>
    </row>
    <row r="17" spans="1:23">
      <c r="A17" s="5" t="str">
        <f t="shared" si="0"/>
        <v>1611</v>
      </c>
      <c r="B17" s="4">
        <v>11</v>
      </c>
      <c r="C17" s="4">
        <v>1</v>
      </c>
      <c r="D17" s="4" t="s">
        <v>199</v>
      </c>
      <c r="E17" s="4" t="s">
        <v>487</v>
      </c>
      <c r="F17" t="s">
        <v>280</v>
      </c>
      <c r="G17" s="4" t="s">
        <v>538</v>
      </c>
      <c r="H17" s="4">
        <v>0</v>
      </c>
      <c r="I17" s="4">
        <v>1</v>
      </c>
      <c r="J17" s="4">
        <v>0</v>
      </c>
      <c r="K17" s="4">
        <v>1</v>
      </c>
      <c r="L17" s="4">
        <v>2</v>
      </c>
      <c r="M17" s="4">
        <v>0</v>
      </c>
      <c r="N17" s="4">
        <v>1</v>
      </c>
      <c r="O17" s="4" t="s">
        <v>1611</v>
      </c>
      <c r="P17" s="4">
        <v>1</v>
      </c>
      <c r="Q17" s="4">
        <v>0</v>
      </c>
      <c r="W17" s="4">
        <v>16</v>
      </c>
    </row>
    <row r="18" spans="1:23">
      <c r="A18" s="5" t="str">
        <f t="shared" si="0"/>
        <v>1712</v>
      </c>
      <c r="B18" s="4">
        <v>12</v>
      </c>
      <c r="C18" s="4">
        <v>1</v>
      </c>
      <c r="D18" s="4" t="s">
        <v>195</v>
      </c>
      <c r="E18" s="4" t="s">
        <v>1145</v>
      </c>
      <c r="F18" t="s">
        <v>282</v>
      </c>
      <c r="G18" s="4" t="s">
        <v>539</v>
      </c>
      <c r="H18" s="4">
        <v>0</v>
      </c>
      <c r="I18" s="4">
        <v>1</v>
      </c>
      <c r="J18" s="4">
        <v>0</v>
      </c>
      <c r="K18" s="4">
        <v>0</v>
      </c>
      <c r="L18" s="4">
        <v>2</v>
      </c>
      <c r="M18" s="4">
        <v>5</v>
      </c>
      <c r="N18" s="4">
        <v>1</v>
      </c>
      <c r="O18" s="4" t="s">
        <v>1613</v>
      </c>
      <c r="P18" s="4">
        <v>1</v>
      </c>
      <c r="Q18" s="4">
        <v>0</v>
      </c>
      <c r="W18" s="2">
        <v>17</v>
      </c>
    </row>
    <row r="19" spans="1:23">
      <c r="A19" s="5" t="str">
        <f t="shared" si="0"/>
        <v>1812</v>
      </c>
      <c r="B19" s="4">
        <v>12</v>
      </c>
      <c r="C19" s="4">
        <v>1</v>
      </c>
      <c r="D19" s="2" t="s">
        <v>196</v>
      </c>
      <c r="E19" s="4" t="s">
        <v>1146</v>
      </c>
      <c r="F19" t="s">
        <v>283</v>
      </c>
      <c r="G19" s="4" t="s">
        <v>540</v>
      </c>
      <c r="H19" s="4">
        <v>0</v>
      </c>
      <c r="I19" s="4">
        <v>1</v>
      </c>
      <c r="J19" s="4">
        <v>0</v>
      </c>
      <c r="K19" s="4">
        <v>0</v>
      </c>
      <c r="L19" s="4">
        <v>2</v>
      </c>
      <c r="M19" s="4">
        <v>5</v>
      </c>
      <c r="N19" s="4">
        <v>1</v>
      </c>
      <c r="O19" s="4" t="s">
        <v>1613</v>
      </c>
      <c r="P19" s="4">
        <v>1</v>
      </c>
      <c r="Q19" s="4">
        <v>0</v>
      </c>
      <c r="W19" s="2">
        <v>18</v>
      </c>
    </row>
    <row r="20" spans="1:23">
      <c r="A20" s="5" t="str">
        <f t="shared" si="0"/>
        <v>1912</v>
      </c>
      <c r="B20" s="4">
        <v>12</v>
      </c>
      <c r="C20" s="4">
        <v>1</v>
      </c>
      <c r="D20" s="2" t="s">
        <v>197</v>
      </c>
      <c r="E20" s="4" t="s">
        <v>1147</v>
      </c>
      <c r="F20" t="s">
        <v>284</v>
      </c>
      <c r="G20" s="4" t="s">
        <v>541</v>
      </c>
      <c r="H20" s="4">
        <v>0</v>
      </c>
      <c r="I20" s="4">
        <v>1</v>
      </c>
      <c r="J20" s="4">
        <v>0</v>
      </c>
      <c r="K20" s="4">
        <v>0</v>
      </c>
      <c r="L20" s="4">
        <v>2</v>
      </c>
      <c r="M20" s="4">
        <v>5</v>
      </c>
      <c r="N20" s="4">
        <v>1</v>
      </c>
      <c r="O20" s="4" t="s">
        <v>1613</v>
      </c>
      <c r="P20" s="4">
        <v>1</v>
      </c>
      <c r="Q20" s="4">
        <v>0</v>
      </c>
      <c r="W20" s="4">
        <v>19</v>
      </c>
    </row>
    <row r="21" spans="1:23">
      <c r="A21" s="5" t="str">
        <f t="shared" si="0"/>
        <v>2014</v>
      </c>
      <c r="B21" s="4">
        <v>14</v>
      </c>
      <c r="C21" s="4">
        <v>1</v>
      </c>
      <c r="D21" s="2" t="s">
        <v>198</v>
      </c>
      <c r="E21" s="4" t="s">
        <v>1148</v>
      </c>
      <c r="F21" t="s">
        <v>285</v>
      </c>
      <c r="G21" s="4" t="s">
        <v>542</v>
      </c>
      <c r="H21" s="4">
        <v>0</v>
      </c>
      <c r="I21" s="4">
        <v>1</v>
      </c>
      <c r="J21" s="4">
        <v>0</v>
      </c>
      <c r="K21" s="4">
        <v>0</v>
      </c>
      <c r="L21" s="4">
        <v>2</v>
      </c>
      <c r="M21" s="4">
        <f>工!AC6</f>
        <v>30</v>
      </c>
      <c r="N21" s="4">
        <v>1</v>
      </c>
      <c r="O21" s="4" t="s">
        <v>1612</v>
      </c>
      <c r="P21" s="4">
        <v>1</v>
      </c>
      <c r="Q21" s="4">
        <v>0</v>
      </c>
      <c r="W21" s="2">
        <v>20</v>
      </c>
    </row>
    <row r="22" spans="1:23">
      <c r="A22" s="5" t="str">
        <f t="shared" si="0"/>
        <v>2112</v>
      </c>
      <c r="B22" s="4">
        <v>12</v>
      </c>
      <c r="C22" s="4">
        <v>1</v>
      </c>
      <c r="D22" s="2" t="s">
        <v>213</v>
      </c>
      <c r="E22" s="2" t="s">
        <v>970</v>
      </c>
      <c r="F22" t="s">
        <v>286</v>
      </c>
      <c r="G22" s="4" t="s">
        <v>543</v>
      </c>
      <c r="H22" s="4">
        <v>0</v>
      </c>
      <c r="I22" s="4">
        <v>1</v>
      </c>
      <c r="J22" s="4">
        <v>0</v>
      </c>
      <c r="K22" s="4">
        <v>0</v>
      </c>
      <c r="L22" s="4">
        <v>2</v>
      </c>
      <c r="M22" s="4">
        <v>5</v>
      </c>
      <c r="N22" s="4">
        <v>1</v>
      </c>
      <c r="O22" s="4" t="s">
        <v>1613</v>
      </c>
      <c r="P22" s="4">
        <v>1</v>
      </c>
      <c r="Q22" s="4">
        <v>0</v>
      </c>
      <c r="W22" s="2">
        <v>21</v>
      </c>
    </row>
    <row r="23" spans="1:23">
      <c r="A23" s="5" t="str">
        <f t="shared" si="0"/>
        <v>2212</v>
      </c>
      <c r="B23" s="4">
        <v>12</v>
      </c>
      <c r="C23" s="4">
        <v>1</v>
      </c>
      <c r="D23" s="2" t="s">
        <v>214</v>
      </c>
      <c r="E23" s="2" t="s">
        <v>489</v>
      </c>
      <c r="F23" t="s">
        <v>287</v>
      </c>
      <c r="G23" s="4" t="s">
        <v>544</v>
      </c>
      <c r="H23" s="4">
        <v>0</v>
      </c>
      <c r="I23" s="4">
        <v>1</v>
      </c>
      <c r="J23" s="4">
        <v>0</v>
      </c>
      <c r="K23" s="4">
        <v>0</v>
      </c>
      <c r="L23" s="4">
        <v>2</v>
      </c>
      <c r="M23" s="4">
        <v>5</v>
      </c>
      <c r="N23" s="4">
        <v>1</v>
      </c>
      <c r="O23" s="4" t="s">
        <v>1613</v>
      </c>
      <c r="P23" s="4">
        <v>1</v>
      </c>
      <c r="Q23" s="4">
        <v>0</v>
      </c>
      <c r="W23" s="4">
        <v>22</v>
      </c>
    </row>
    <row r="24" spans="1:23">
      <c r="A24" s="5" t="str">
        <f t="shared" si="0"/>
        <v>2313</v>
      </c>
      <c r="B24" s="4">
        <v>13</v>
      </c>
      <c r="C24" s="4">
        <v>1</v>
      </c>
      <c r="D24" s="2" t="s">
        <v>215</v>
      </c>
      <c r="F24" s="4" t="s">
        <v>288</v>
      </c>
      <c r="G24" s="4" t="s">
        <v>545</v>
      </c>
      <c r="H24" s="4">
        <v>0</v>
      </c>
      <c r="I24" s="4">
        <v>1</v>
      </c>
      <c r="J24" s="4">
        <v>0</v>
      </c>
      <c r="K24" s="4">
        <v>0</v>
      </c>
      <c r="L24" s="4">
        <v>2</v>
      </c>
      <c r="M24" s="4">
        <f>工!AC7</f>
        <v>60</v>
      </c>
      <c r="N24" s="4">
        <v>1</v>
      </c>
      <c r="O24" s="4" t="s">
        <v>1612</v>
      </c>
      <c r="P24" s="4">
        <v>1</v>
      </c>
      <c r="Q24" s="4">
        <v>0</v>
      </c>
      <c r="W24" s="2">
        <v>23</v>
      </c>
    </row>
    <row r="25" spans="1:23">
      <c r="A25" s="5" t="str">
        <f t="shared" si="0"/>
        <v>2414</v>
      </c>
      <c r="B25" s="4">
        <v>14</v>
      </c>
      <c r="C25" s="4">
        <v>1</v>
      </c>
      <c r="D25" s="2" t="s">
        <v>232</v>
      </c>
      <c r="F25" t="s">
        <v>289</v>
      </c>
      <c r="G25" s="4" t="s">
        <v>546</v>
      </c>
      <c r="H25" s="4">
        <v>0</v>
      </c>
      <c r="I25" s="4">
        <v>1</v>
      </c>
      <c r="J25" s="4">
        <v>0</v>
      </c>
      <c r="K25" s="4">
        <v>1</v>
      </c>
      <c r="L25" s="4">
        <v>2</v>
      </c>
      <c r="M25" s="4">
        <v>5</v>
      </c>
      <c r="N25" s="4">
        <v>1</v>
      </c>
      <c r="O25" s="4" t="s">
        <v>1612</v>
      </c>
      <c r="P25" s="4">
        <v>1</v>
      </c>
      <c r="Q25" s="4">
        <v>0</v>
      </c>
      <c r="W25" s="2">
        <v>24</v>
      </c>
    </row>
    <row r="26" spans="1:23">
      <c r="A26" s="5" t="str">
        <f t="shared" si="0"/>
        <v>2514</v>
      </c>
      <c r="B26" s="4">
        <v>14</v>
      </c>
      <c r="C26" s="4">
        <v>1</v>
      </c>
      <c r="D26" s="2" t="s">
        <v>233</v>
      </c>
      <c r="F26" t="s">
        <v>290</v>
      </c>
      <c r="G26" s="4" t="s">
        <v>547</v>
      </c>
      <c r="H26" s="4">
        <v>0</v>
      </c>
      <c r="I26" s="4">
        <v>1</v>
      </c>
      <c r="J26" s="4">
        <v>0</v>
      </c>
      <c r="K26" s="4">
        <v>1</v>
      </c>
      <c r="L26" s="4">
        <v>2</v>
      </c>
      <c r="M26" s="4">
        <v>5</v>
      </c>
      <c r="N26" s="4">
        <v>1</v>
      </c>
      <c r="O26" s="4" t="s">
        <v>1612</v>
      </c>
      <c r="P26" s="4">
        <v>1</v>
      </c>
      <c r="Q26" s="4">
        <v>0</v>
      </c>
      <c r="W26" s="4">
        <v>25</v>
      </c>
    </row>
    <row r="27" spans="1:23">
      <c r="A27" s="5" t="str">
        <f t="shared" si="0"/>
        <v>2614</v>
      </c>
      <c r="B27" s="4">
        <v>14</v>
      </c>
      <c r="C27" s="4">
        <v>1</v>
      </c>
      <c r="D27" s="2" t="s">
        <v>234</v>
      </c>
      <c r="F27" t="s">
        <v>291</v>
      </c>
      <c r="G27" s="4" t="s">
        <v>548</v>
      </c>
      <c r="H27" s="4">
        <v>0</v>
      </c>
      <c r="I27" s="4">
        <v>1</v>
      </c>
      <c r="J27" s="4">
        <v>0</v>
      </c>
      <c r="K27" s="4">
        <v>1</v>
      </c>
      <c r="L27" s="4">
        <v>2</v>
      </c>
      <c r="M27" s="4">
        <v>5</v>
      </c>
      <c r="N27" s="4">
        <v>1</v>
      </c>
      <c r="O27" s="4" t="s">
        <v>1612</v>
      </c>
      <c r="P27" s="4">
        <v>1</v>
      </c>
      <c r="Q27" s="4">
        <v>0</v>
      </c>
      <c r="W27" s="2">
        <v>26</v>
      </c>
    </row>
    <row r="28" spans="1:23">
      <c r="A28" s="5" t="str">
        <f t="shared" si="0"/>
        <v>2715</v>
      </c>
      <c r="B28" s="4">
        <v>15</v>
      </c>
      <c r="C28" s="4">
        <v>1</v>
      </c>
      <c r="D28" s="2" t="s">
        <v>270</v>
      </c>
      <c r="F28" s="2" t="s">
        <v>292</v>
      </c>
      <c r="G28" s="4" t="s">
        <v>549</v>
      </c>
      <c r="H28" s="4">
        <v>0</v>
      </c>
      <c r="I28" s="4">
        <v>1</v>
      </c>
      <c r="J28" s="4">
        <v>0</v>
      </c>
      <c r="K28" s="4">
        <v>5</v>
      </c>
      <c r="L28" s="4">
        <v>2</v>
      </c>
      <c r="M28" s="4">
        <v>0</v>
      </c>
      <c r="N28" s="4">
        <v>1</v>
      </c>
      <c r="O28" s="4" t="s">
        <v>1612</v>
      </c>
      <c r="P28" s="4">
        <v>1</v>
      </c>
      <c r="Q28" s="4">
        <v>0</v>
      </c>
      <c r="W28" s="2">
        <v>27</v>
      </c>
    </row>
    <row r="29" spans="1:23">
      <c r="A29" s="5" t="str">
        <f t="shared" si="0"/>
        <v>2811</v>
      </c>
      <c r="B29" s="4">
        <v>11</v>
      </c>
      <c r="C29" s="4">
        <v>1</v>
      </c>
      <c r="D29" s="4" t="s">
        <v>971</v>
      </c>
      <c r="E29" s="2" t="s">
        <v>974</v>
      </c>
      <c r="F29" s="2" t="s">
        <v>975</v>
      </c>
      <c r="G29" s="4" t="s">
        <v>1187</v>
      </c>
      <c r="H29" s="4">
        <v>0</v>
      </c>
      <c r="I29" s="4">
        <v>1</v>
      </c>
      <c r="J29" s="4">
        <v>0</v>
      </c>
      <c r="K29" s="4">
        <v>3</v>
      </c>
      <c r="L29" s="4">
        <v>2</v>
      </c>
      <c r="M29" s="4">
        <v>0</v>
      </c>
      <c r="N29" s="4">
        <v>1</v>
      </c>
      <c r="O29" s="4" t="s">
        <v>1611</v>
      </c>
      <c r="P29" s="4">
        <v>1</v>
      </c>
      <c r="Q29" s="4">
        <v>0</v>
      </c>
      <c r="W29" s="4">
        <v>28</v>
      </c>
    </row>
    <row r="30" spans="1:23">
      <c r="A30" s="5" t="str">
        <f t="shared" si="0"/>
        <v>2911</v>
      </c>
      <c r="B30" s="4">
        <v>11</v>
      </c>
      <c r="C30" s="4">
        <v>1</v>
      </c>
      <c r="D30" s="4" t="s">
        <v>972</v>
      </c>
      <c r="E30" s="2" t="s">
        <v>973</v>
      </c>
      <c r="F30" s="2" t="s">
        <v>976</v>
      </c>
      <c r="G30" s="4" t="s">
        <v>1188</v>
      </c>
      <c r="H30" s="4">
        <v>0</v>
      </c>
      <c r="I30" s="4">
        <v>1</v>
      </c>
      <c r="J30" s="4">
        <v>0</v>
      </c>
      <c r="K30" s="4">
        <v>8</v>
      </c>
      <c r="L30" s="4">
        <v>2</v>
      </c>
      <c r="M30" s="4">
        <v>0</v>
      </c>
      <c r="N30" s="4">
        <v>1</v>
      </c>
      <c r="O30" s="4" t="s">
        <v>1611</v>
      </c>
      <c r="P30" s="4">
        <v>1</v>
      </c>
      <c r="Q30" s="4">
        <v>0</v>
      </c>
      <c r="W30" s="2">
        <v>29</v>
      </c>
    </row>
    <row r="31" spans="1:23">
      <c r="A31" s="5" t="str">
        <f t="shared" si="0"/>
        <v>3014</v>
      </c>
      <c r="B31" s="4">
        <v>14</v>
      </c>
      <c r="C31" s="4">
        <v>1</v>
      </c>
      <c r="D31" s="57" t="s">
        <v>979</v>
      </c>
      <c r="E31" s="4" t="s">
        <v>1149</v>
      </c>
      <c r="F31" s="2" t="s">
        <v>980</v>
      </c>
      <c r="G31" s="4" t="s">
        <v>1189</v>
      </c>
      <c r="H31" s="4">
        <v>0</v>
      </c>
      <c r="I31" s="4">
        <v>1</v>
      </c>
      <c r="J31" s="4">
        <v>0</v>
      </c>
      <c r="K31" s="4">
        <v>1</v>
      </c>
      <c r="L31" s="4">
        <v>2</v>
      </c>
      <c r="M31" s="4">
        <v>0</v>
      </c>
      <c r="N31" s="4">
        <v>1</v>
      </c>
      <c r="O31" s="4" t="s">
        <v>1612</v>
      </c>
      <c r="P31" s="4">
        <v>1</v>
      </c>
      <c r="Q31" s="4">
        <v>0</v>
      </c>
      <c r="W31" s="2">
        <v>30</v>
      </c>
    </row>
    <row r="32" spans="1:23">
      <c r="A32" s="5" t="str">
        <f t="shared" si="0"/>
        <v>3115</v>
      </c>
      <c r="B32" s="4">
        <v>15</v>
      </c>
      <c r="C32" s="4">
        <v>1</v>
      </c>
      <c r="D32" s="57" t="s">
        <v>1273</v>
      </c>
      <c r="E32" s="4"/>
      <c r="F32" s="2" t="s">
        <v>1274</v>
      </c>
      <c r="G32" s="4" t="s">
        <v>1190</v>
      </c>
      <c r="H32" s="4">
        <v>0</v>
      </c>
      <c r="I32" s="4">
        <v>1</v>
      </c>
      <c r="J32" s="4">
        <v>0</v>
      </c>
      <c r="K32" s="4">
        <v>2</v>
      </c>
      <c r="L32" s="4">
        <v>2</v>
      </c>
      <c r="M32" s="4">
        <v>0</v>
      </c>
      <c r="N32" s="4">
        <v>1</v>
      </c>
      <c r="O32" s="4" t="s">
        <v>1612</v>
      </c>
      <c r="P32" s="4">
        <v>1</v>
      </c>
      <c r="Q32" s="4">
        <v>0</v>
      </c>
      <c r="W32" s="4">
        <v>31</v>
      </c>
    </row>
    <row r="33" spans="1:23">
      <c r="A33" s="5" t="str">
        <f t="shared" si="0"/>
        <v>3215</v>
      </c>
      <c r="B33" s="4">
        <v>15</v>
      </c>
      <c r="C33" s="4">
        <v>1</v>
      </c>
      <c r="D33" s="57" t="s">
        <v>1276</v>
      </c>
      <c r="E33" s="4"/>
      <c r="F33" s="2" t="s">
        <v>1275</v>
      </c>
      <c r="G33" s="4" t="s">
        <v>1191</v>
      </c>
      <c r="H33" s="4">
        <v>0</v>
      </c>
      <c r="I33" s="4">
        <v>1</v>
      </c>
      <c r="J33" s="4">
        <v>0</v>
      </c>
      <c r="K33" s="4">
        <v>2</v>
      </c>
      <c r="L33" s="4">
        <v>2</v>
      </c>
      <c r="M33" s="4">
        <v>0</v>
      </c>
      <c r="N33" s="4">
        <v>1</v>
      </c>
      <c r="O33" s="4" t="s">
        <v>1612</v>
      </c>
      <c r="P33" s="4">
        <v>1</v>
      </c>
      <c r="Q33" s="4">
        <v>0</v>
      </c>
      <c r="W33" s="2">
        <v>32</v>
      </c>
    </row>
    <row r="34" spans="1:23">
      <c r="A34" s="5" t="str">
        <f t="shared" si="0"/>
        <v>3315</v>
      </c>
      <c r="B34" s="4">
        <v>15</v>
      </c>
      <c r="C34" s="4">
        <v>1</v>
      </c>
      <c r="D34" s="57" t="s">
        <v>1447</v>
      </c>
      <c r="F34" s="2" t="s">
        <v>1449</v>
      </c>
      <c r="G34" s="4" t="s">
        <v>1448</v>
      </c>
      <c r="H34" s="4">
        <v>0</v>
      </c>
      <c r="I34" s="4">
        <v>1</v>
      </c>
      <c r="J34" s="4">
        <v>0</v>
      </c>
      <c r="K34" s="4">
        <v>2</v>
      </c>
      <c r="L34" s="4">
        <v>2</v>
      </c>
      <c r="M34" s="4">
        <v>0</v>
      </c>
      <c r="N34" s="4">
        <v>1</v>
      </c>
      <c r="O34" s="4" t="s">
        <v>1612</v>
      </c>
      <c r="P34" s="4">
        <v>1</v>
      </c>
      <c r="Q34" s="4">
        <v>0</v>
      </c>
      <c r="W34" s="2">
        <v>33</v>
      </c>
    </row>
    <row r="35" spans="1:23">
      <c r="A35" s="5" t="str">
        <f t="shared" si="0"/>
        <v>3411</v>
      </c>
      <c r="B35" s="4">
        <v>11</v>
      </c>
      <c r="C35" s="4">
        <v>1</v>
      </c>
      <c r="D35" s="57" t="s">
        <v>1450</v>
      </c>
      <c r="E35" s="2" t="s">
        <v>1454</v>
      </c>
      <c r="F35" t="s">
        <v>1452</v>
      </c>
      <c r="G35" s="4" t="s">
        <v>1456</v>
      </c>
      <c r="H35" s="4">
        <v>0</v>
      </c>
      <c r="I35" s="4">
        <v>1</v>
      </c>
      <c r="J35" s="4">
        <v>0</v>
      </c>
      <c r="K35" s="4">
        <v>2</v>
      </c>
      <c r="L35" s="4">
        <v>2</v>
      </c>
      <c r="M35" s="4">
        <v>0</v>
      </c>
      <c r="N35" s="4">
        <v>1</v>
      </c>
      <c r="O35" s="4" t="s">
        <v>1611</v>
      </c>
      <c r="P35" s="4">
        <v>1</v>
      </c>
      <c r="Q35" s="4">
        <v>0</v>
      </c>
      <c r="W35" s="4">
        <v>34</v>
      </c>
    </row>
    <row r="36" spans="1:23">
      <c r="A36" s="5" t="str">
        <f t="shared" si="0"/>
        <v>3511</v>
      </c>
      <c r="B36" s="4">
        <v>11</v>
      </c>
      <c r="C36" s="4">
        <v>1</v>
      </c>
      <c r="D36" s="57" t="s">
        <v>1451</v>
      </c>
      <c r="E36" s="2" t="s">
        <v>1455</v>
      </c>
      <c r="F36" t="s">
        <v>1453</v>
      </c>
      <c r="G36" s="4" t="s">
        <v>1457</v>
      </c>
      <c r="H36" s="4">
        <v>0</v>
      </c>
      <c r="I36" s="4">
        <v>1</v>
      </c>
      <c r="J36" s="4">
        <v>0</v>
      </c>
      <c r="K36" s="4">
        <v>2</v>
      </c>
      <c r="L36" s="4">
        <v>2</v>
      </c>
      <c r="M36" s="4">
        <v>0</v>
      </c>
      <c r="N36" s="4">
        <v>1</v>
      </c>
      <c r="O36" s="4" t="s">
        <v>1611</v>
      </c>
      <c r="P36" s="4">
        <v>1</v>
      </c>
      <c r="Q36" s="4">
        <v>0</v>
      </c>
      <c r="W36" s="2">
        <v>35</v>
      </c>
    </row>
    <row r="37" spans="1:23">
      <c r="A37" s="5" t="str">
        <f t="shared" si="0"/>
        <v>3611</v>
      </c>
      <c r="B37" s="4">
        <v>11</v>
      </c>
      <c r="C37" s="4">
        <v>1</v>
      </c>
      <c r="D37" s="57" t="s">
        <v>1458</v>
      </c>
      <c r="E37" s="2" t="s">
        <v>1459</v>
      </c>
      <c r="F37" s="2" t="s">
        <v>1462</v>
      </c>
      <c r="G37" s="4" t="s">
        <v>1465</v>
      </c>
      <c r="H37" s="4">
        <v>0</v>
      </c>
      <c r="I37" s="4">
        <v>1</v>
      </c>
      <c r="J37" s="4">
        <v>0</v>
      </c>
      <c r="K37" s="4">
        <v>2</v>
      </c>
      <c r="L37" s="4">
        <v>2</v>
      </c>
      <c r="M37" s="4">
        <v>0</v>
      </c>
      <c r="N37" s="4">
        <v>1</v>
      </c>
      <c r="O37" s="4" t="s">
        <v>1611</v>
      </c>
      <c r="P37" s="4">
        <v>1</v>
      </c>
      <c r="Q37" s="4">
        <v>0</v>
      </c>
      <c r="W37" s="2">
        <v>36</v>
      </c>
    </row>
    <row r="38" spans="1:23">
      <c r="A38" s="5" t="str">
        <f t="shared" si="0"/>
        <v>3711</v>
      </c>
      <c r="B38" s="4">
        <v>11</v>
      </c>
      <c r="C38" s="4">
        <v>1</v>
      </c>
      <c r="D38" s="57" t="s">
        <v>1460</v>
      </c>
      <c r="E38" s="2" t="s">
        <v>1461</v>
      </c>
      <c r="F38" s="2" t="s">
        <v>1463</v>
      </c>
      <c r="G38" s="4" t="s">
        <v>1464</v>
      </c>
      <c r="H38" s="4">
        <v>0</v>
      </c>
      <c r="I38" s="4">
        <v>1</v>
      </c>
      <c r="J38" s="4">
        <v>0</v>
      </c>
      <c r="K38" s="4">
        <v>2</v>
      </c>
      <c r="L38" s="4">
        <v>2</v>
      </c>
      <c r="M38" s="4">
        <v>0</v>
      </c>
      <c r="N38" s="4">
        <v>1</v>
      </c>
      <c r="O38" s="4" t="s">
        <v>1611</v>
      </c>
      <c r="P38" s="4">
        <v>1</v>
      </c>
      <c r="Q38" s="4">
        <v>0</v>
      </c>
      <c r="W38" s="4">
        <v>37</v>
      </c>
    </row>
    <row r="39" spans="1:23">
      <c r="A39" s="5" t="str">
        <f t="shared" si="0"/>
        <v>3815</v>
      </c>
      <c r="B39" s="4">
        <v>15</v>
      </c>
      <c r="C39" s="4">
        <v>1</v>
      </c>
      <c r="D39" s="57" t="s">
        <v>1467</v>
      </c>
      <c r="F39" s="2" t="s">
        <v>1476</v>
      </c>
      <c r="G39" s="4" t="s">
        <v>1477</v>
      </c>
      <c r="H39" s="4">
        <v>0</v>
      </c>
      <c r="I39" s="4">
        <v>1</v>
      </c>
      <c r="J39" s="4">
        <v>0</v>
      </c>
      <c r="K39" s="4">
        <v>2</v>
      </c>
      <c r="L39" s="4">
        <v>2</v>
      </c>
      <c r="M39" s="4">
        <v>0</v>
      </c>
      <c r="N39" s="4">
        <v>1</v>
      </c>
      <c r="O39" s="4" t="s">
        <v>1612</v>
      </c>
      <c r="P39" s="4">
        <v>1</v>
      </c>
      <c r="Q39" s="4">
        <v>0</v>
      </c>
      <c r="W39" s="2">
        <v>38</v>
      </c>
    </row>
    <row r="40" spans="1:23">
      <c r="A40" s="5" t="str">
        <f t="shared" si="0"/>
        <v>3915</v>
      </c>
      <c r="B40" s="4">
        <v>15</v>
      </c>
      <c r="C40" s="4">
        <v>1</v>
      </c>
      <c r="D40" s="57" t="s">
        <v>1469</v>
      </c>
      <c r="F40" s="2" t="s">
        <v>1476</v>
      </c>
      <c r="G40" s="4" t="s">
        <v>1478</v>
      </c>
      <c r="H40" s="4">
        <v>0</v>
      </c>
      <c r="I40" s="4">
        <v>1</v>
      </c>
      <c r="J40" s="4">
        <v>0</v>
      </c>
      <c r="K40" s="4">
        <v>2</v>
      </c>
      <c r="L40" s="4">
        <v>2</v>
      </c>
      <c r="M40" s="4">
        <v>0</v>
      </c>
      <c r="N40" s="4">
        <v>1</v>
      </c>
      <c r="O40" s="4" t="s">
        <v>1612</v>
      </c>
      <c r="P40" s="4">
        <v>1</v>
      </c>
      <c r="Q40" s="4">
        <v>0</v>
      </c>
      <c r="W40" s="2">
        <v>39</v>
      </c>
    </row>
    <row r="41" spans="1:23">
      <c r="A41" s="5" t="str">
        <f t="shared" si="0"/>
        <v>4015</v>
      </c>
      <c r="B41" s="4">
        <v>15</v>
      </c>
      <c r="C41" s="4">
        <v>1</v>
      </c>
      <c r="D41" s="57" t="s">
        <v>1471</v>
      </c>
      <c r="F41" s="2" t="s">
        <v>1476</v>
      </c>
      <c r="G41" s="4" t="s">
        <v>1479</v>
      </c>
      <c r="H41" s="4">
        <v>0</v>
      </c>
      <c r="I41" s="4">
        <v>1</v>
      </c>
      <c r="J41" s="4">
        <v>0</v>
      </c>
      <c r="K41" s="4">
        <v>2</v>
      </c>
      <c r="L41" s="4">
        <v>2</v>
      </c>
      <c r="M41" s="4">
        <v>0</v>
      </c>
      <c r="N41" s="4">
        <v>1</v>
      </c>
      <c r="O41" s="4" t="s">
        <v>1612</v>
      </c>
      <c r="P41" s="4">
        <v>1</v>
      </c>
      <c r="Q41" s="4">
        <v>0</v>
      </c>
      <c r="W41" s="4">
        <v>40</v>
      </c>
    </row>
    <row r="42" spans="1:23">
      <c r="A42" s="5" t="str">
        <f t="shared" si="0"/>
        <v>4115</v>
      </c>
      <c r="B42" s="4">
        <v>15</v>
      </c>
      <c r="C42" s="4">
        <v>1</v>
      </c>
      <c r="D42" s="57" t="s">
        <v>1473</v>
      </c>
      <c r="F42" s="2" t="s">
        <v>1476</v>
      </c>
      <c r="G42" s="4" t="s">
        <v>1480</v>
      </c>
      <c r="H42" s="4">
        <v>0</v>
      </c>
      <c r="I42" s="4">
        <v>1</v>
      </c>
      <c r="J42" s="4">
        <v>0</v>
      </c>
      <c r="K42" s="4">
        <v>2</v>
      </c>
      <c r="L42" s="4">
        <v>2</v>
      </c>
      <c r="M42" s="4">
        <v>0</v>
      </c>
      <c r="N42" s="4">
        <v>1</v>
      </c>
      <c r="O42" s="4" t="s">
        <v>1612</v>
      </c>
      <c r="P42" s="4">
        <v>1</v>
      </c>
      <c r="Q42" s="4">
        <v>0</v>
      </c>
      <c r="W42" s="2">
        <v>41</v>
      </c>
    </row>
    <row r="43" spans="1:23">
      <c r="A43" s="5" t="str">
        <f t="shared" si="0"/>
        <v>4215</v>
      </c>
      <c r="B43" s="4">
        <v>15</v>
      </c>
      <c r="C43" s="4">
        <v>1</v>
      </c>
      <c r="D43" s="57" t="s">
        <v>1475</v>
      </c>
      <c r="F43" s="2" t="s">
        <v>1476</v>
      </c>
      <c r="G43" s="4" t="s">
        <v>1481</v>
      </c>
      <c r="H43" s="4">
        <v>0</v>
      </c>
      <c r="I43" s="4">
        <v>1</v>
      </c>
      <c r="J43" s="4">
        <v>0</v>
      </c>
      <c r="K43" s="4">
        <v>2</v>
      </c>
      <c r="L43" s="4">
        <v>2</v>
      </c>
      <c r="M43" s="4">
        <v>0</v>
      </c>
      <c r="N43" s="4">
        <v>1</v>
      </c>
      <c r="O43" s="4" t="s">
        <v>1612</v>
      </c>
      <c r="P43" s="4">
        <v>1</v>
      </c>
      <c r="Q43" s="4">
        <v>0</v>
      </c>
      <c r="W43" s="2">
        <v>42</v>
      </c>
    </row>
    <row r="44" spans="1:23">
      <c r="A44" s="5" t="str">
        <f t="shared" si="0"/>
        <v>4315</v>
      </c>
      <c r="B44" s="4">
        <v>15</v>
      </c>
      <c r="C44" s="4">
        <v>1</v>
      </c>
      <c r="D44" s="72" t="s">
        <v>1587</v>
      </c>
      <c r="F44" s="2" t="s">
        <v>1588</v>
      </c>
      <c r="G44" s="4" t="s">
        <v>1589</v>
      </c>
      <c r="H44" s="4">
        <v>0</v>
      </c>
      <c r="I44" s="4">
        <v>0</v>
      </c>
      <c r="J44" s="4">
        <v>0</v>
      </c>
      <c r="K44" s="4">
        <v>0</v>
      </c>
      <c r="L44" s="4">
        <v>0</v>
      </c>
      <c r="M44" s="4">
        <v>0</v>
      </c>
      <c r="N44" s="4">
        <v>1</v>
      </c>
      <c r="O44" s="4" t="s">
        <v>1612</v>
      </c>
      <c r="P44" s="4">
        <v>1</v>
      </c>
      <c r="Q44" s="4">
        <v>0</v>
      </c>
      <c r="W44" s="4">
        <v>43</v>
      </c>
    </row>
    <row r="45" spans="1:23">
      <c r="A45" s="5" t="str">
        <f t="shared" si="0"/>
        <v>4415</v>
      </c>
      <c r="B45" s="4">
        <v>15</v>
      </c>
      <c r="C45" s="4">
        <v>1</v>
      </c>
      <c r="D45" s="57" t="s">
        <v>1603</v>
      </c>
      <c r="F45" s="2" t="s">
        <v>1604</v>
      </c>
      <c r="G45" s="4" t="s">
        <v>1606</v>
      </c>
      <c r="H45" s="4">
        <v>0</v>
      </c>
      <c r="I45" s="4">
        <v>1</v>
      </c>
      <c r="J45" s="4">
        <v>0</v>
      </c>
      <c r="K45" s="4">
        <v>1</v>
      </c>
      <c r="L45" s="4">
        <v>2</v>
      </c>
      <c r="M45" s="4">
        <v>0</v>
      </c>
      <c r="N45" s="4">
        <v>1</v>
      </c>
      <c r="O45" s="4" t="s">
        <v>1612</v>
      </c>
      <c r="P45" s="4">
        <v>1</v>
      </c>
      <c r="Q45" s="4">
        <v>1</v>
      </c>
      <c r="W45" s="2">
        <v>44</v>
      </c>
    </row>
    <row r="46" spans="1:23">
      <c r="A46" s="5" t="str">
        <f t="shared" si="0"/>
        <v>4515</v>
      </c>
      <c r="B46" s="4">
        <v>15</v>
      </c>
      <c r="C46" s="4">
        <v>1</v>
      </c>
      <c r="D46" s="57" t="s">
        <v>1608</v>
      </c>
      <c r="F46" s="2" t="s">
        <v>1605</v>
      </c>
      <c r="G46" s="4" t="s">
        <v>1607</v>
      </c>
      <c r="H46" s="4">
        <v>0</v>
      </c>
      <c r="I46" s="4">
        <v>1</v>
      </c>
      <c r="J46" s="4">
        <v>0</v>
      </c>
      <c r="K46" s="4">
        <v>1</v>
      </c>
      <c r="L46" s="4">
        <v>2</v>
      </c>
      <c r="M46" s="4">
        <v>0</v>
      </c>
      <c r="N46" s="4">
        <v>1</v>
      </c>
      <c r="O46" s="4" t="s">
        <v>1612</v>
      </c>
      <c r="P46" s="4">
        <v>1</v>
      </c>
      <c r="Q46" s="4">
        <v>1</v>
      </c>
      <c r="W46" s="2">
        <v>45</v>
      </c>
    </row>
    <row r="47" spans="1:23">
      <c r="N47" s="4"/>
      <c r="O47" s="4"/>
      <c r="P47" s="4"/>
      <c r="W47" s="4">
        <v>46</v>
      </c>
    </row>
    <row r="48" spans="1:23">
      <c r="W48" s="2">
        <v>47</v>
      </c>
    </row>
    <row r="49" spans="23:23">
      <c r="W49" s="2">
        <v>48</v>
      </c>
    </row>
    <row r="50" spans="23:23">
      <c r="W50" s="4">
        <v>49</v>
      </c>
    </row>
    <row r="51" spans="23:23">
      <c r="W51" s="2">
        <v>50</v>
      </c>
    </row>
    <row r="52" spans="23:23">
      <c r="W52" s="2">
        <v>51</v>
      </c>
    </row>
    <row r="53" spans="23:23">
      <c r="W53" s="4">
        <v>52</v>
      </c>
    </row>
    <row r="54" spans="23:23">
      <c r="W54" s="2">
        <v>53</v>
      </c>
    </row>
    <row r="55" spans="23:23">
      <c r="W55" s="2">
        <v>54</v>
      </c>
    </row>
    <row r="56" spans="23:23">
      <c r="W56" s="4">
        <v>55</v>
      </c>
    </row>
    <row r="57" spans="23:23">
      <c r="W57" s="2">
        <v>56</v>
      </c>
    </row>
    <row r="58" spans="23:23">
      <c r="W58" s="2">
        <v>57</v>
      </c>
    </row>
    <row r="59" spans="23:23">
      <c r="W59" s="4">
        <v>58</v>
      </c>
    </row>
    <row r="60" spans="23:23">
      <c r="W60" s="2">
        <v>59</v>
      </c>
    </row>
    <row r="61" spans="23:23">
      <c r="W61" s="2">
        <v>60</v>
      </c>
    </row>
    <row r="62" spans="23:23">
      <c r="W62" s="4">
        <v>61</v>
      </c>
    </row>
    <row r="63" spans="23:23">
      <c r="W63" s="2">
        <v>62</v>
      </c>
    </row>
    <row r="64" spans="23:23">
      <c r="W64" s="2">
        <v>63</v>
      </c>
    </row>
    <row r="65" spans="23:23">
      <c r="W65" s="4">
        <v>64</v>
      </c>
    </row>
    <row r="66" spans="23:23">
      <c r="W66" s="2">
        <v>65</v>
      </c>
    </row>
    <row r="67" spans="23:23">
      <c r="W67" s="2">
        <v>66</v>
      </c>
    </row>
    <row r="68" spans="23:23">
      <c r="W68" s="4">
        <v>67</v>
      </c>
    </row>
    <row r="69" spans="23:23">
      <c r="W69" s="2">
        <v>68</v>
      </c>
    </row>
    <row r="70" spans="23:23">
      <c r="W70" s="2">
        <v>69</v>
      </c>
    </row>
    <row r="71" spans="23:23">
      <c r="W71" s="4">
        <v>70</v>
      </c>
    </row>
    <row r="72" spans="23:23">
      <c r="W72" s="2">
        <v>71</v>
      </c>
    </row>
    <row r="73" spans="23:23">
      <c r="W73" s="2">
        <v>72</v>
      </c>
    </row>
    <row r="74" spans="23:23">
      <c r="W74" s="4">
        <v>73</v>
      </c>
    </row>
    <row r="75" spans="23:23">
      <c r="W75" s="2">
        <v>74</v>
      </c>
    </row>
    <row r="76" spans="23:23">
      <c r="W76" s="2">
        <v>75</v>
      </c>
    </row>
    <row r="77" spans="23:23">
      <c r="W77" s="4">
        <v>76</v>
      </c>
    </row>
    <row r="78" spans="23:23">
      <c r="W78" s="2">
        <v>77</v>
      </c>
    </row>
    <row r="79" spans="23:23">
      <c r="W79" s="2">
        <v>78</v>
      </c>
    </row>
    <row r="80" spans="23:23">
      <c r="W80" s="4">
        <v>79</v>
      </c>
    </row>
    <row r="81" spans="23:23">
      <c r="W81" s="2">
        <v>80</v>
      </c>
    </row>
    <row r="82" spans="23:23">
      <c r="W82" s="2">
        <v>81</v>
      </c>
    </row>
    <row r="83" spans="23:23">
      <c r="W83" s="4">
        <v>82</v>
      </c>
    </row>
    <row r="84" spans="23:23">
      <c r="W84" s="2">
        <v>83</v>
      </c>
    </row>
    <row r="85" spans="23:23">
      <c r="W85" s="2">
        <v>84</v>
      </c>
    </row>
    <row r="86" spans="23:23">
      <c r="W86" s="4">
        <v>85</v>
      </c>
    </row>
    <row r="87" spans="23:23">
      <c r="W87" s="2">
        <v>86</v>
      </c>
    </row>
    <row r="88" spans="23:23">
      <c r="W88" s="2">
        <v>87</v>
      </c>
    </row>
    <row r="89" spans="23:23">
      <c r="W89" s="4">
        <v>88</v>
      </c>
    </row>
    <row r="90" spans="23:23">
      <c r="W90" s="2">
        <v>89</v>
      </c>
    </row>
    <row r="91" spans="23:23">
      <c r="W91" s="2">
        <v>90</v>
      </c>
    </row>
    <row r="92" spans="23:23">
      <c r="W92" s="4">
        <v>91</v>
      </c>
    </row>
    <row r="93" spans="23:23">
      <c r="W93" s="2">
        <v>92</v>
      </c>
    </row>
    <row r="94" spans="23:23">
      <c r="W94" s="2">
        <v>93</v>
      </c>
    </row>
    <row r="95" spans="23:23">
      <c r="W95" s="4">
        <v>94</v>
      </c>
    </row>
    <row r="96" spans="23:23">
      <c r="W96" s="2">
        <v>95</v>
      </c>
    </row>
    <row r="97" spans="23:23">
      <c r="W97" s="2">
        <v>96</v>
      </c>
    </row>
    <row r="98" spans="23:23">
      <c r="W98" s="4">
        <v>97</v>
      </c>
    </row>
    <row r="99" spans="23:23">
      <c r="W99" s="2">
        <v>98</v>
      </c>
    </row>
    <row r="100" spans="23:23">
      <c r="W100" s="2">
        <v>99</v>
      </c>
    </row>
    <row r="101" spans="23:23">
      <c r="W101" s="4">
        <v>100</v>
      </c>
    </row>
    <row r="102" spans="23:23">
      <c r="W102" s="2">
        <v>101</v>
      </c>
    </row>
    <row r="103" spans="23:23">
      <c r="W103" s="2">
        <v>102</v>
      </c>
    </row>
    <row r="104" spans="23:23">
      <c r="W104" s="4">
        <v>103</v>
      </c>
    </row>
    <row r="105" spans="23:23">
      <c r="W105" s="2">
        <v>104</v>
      </c>
    </row>
    <row r="106" spans="23:23">
      <c r="W106" s="2">
        <v>105</v>
      </c>
    </row>
    <row r="107" spans="23:23">
      <c r="W107" s="4">
        <v>106</v>
      </c>
    </row>
    <row r="108" spans="23:23">
      <c r="W108" s="2">
        <v>107</v>
      </c>
    </row>
    <row r="109" spans="23:23">
      <c r="W109" s="2">
        <v>108</v>
      </c>
    </row>
    <row r="110" spans="23:23">
      <c r="W110" s="4">
        <v>109</v>
      </c>
    </row>
    <row r="111" spans="23:23">
      <c r="W111" s="2">
        <v>110</v>
      </c>
    </row>
    <row r="112" spans="23:23">
      <c r="W112" s="2">
        <v>111</v>
      </c>
    </row>
    <row r="113" spans="23:23">
      <c r="W113" s="4">
        <v>112</v>
      </c>
    </row>
    <row r="114" spans="23:23">
      <c r="W114" s="2">
        <v>113</v>
      </c>
    </row>
    <row r="115" spans="23:23">
      <c r="W115" s="2">
        <v>114</v>
      </c>
    </row>
    <row r="116" spans="23:23">
      <c r="W116" s="4">
        <v>115</v>
      </c>
    </row>
    <row r="117" spans="23:23">
      <c r="W117" s="2">
        <v>116</v>
      </c>
    </row>
    <row r="118" spans="23:23">
      <c r="W118" s="2">
        <v>117</v>
      </c>
    </row>
    <row r="119" spans="23:23">
      <c r="W119" s="4">
        <v>118</v>
      </c>
    </row>
    <row r="120" spans="23:23">
      <c r="W120" s="2">
        <v>119</v>
      </c>
    </row>
    <row r="121" spans="23:23">
      <c r="W121" s="2">
        <v>120</v>
      </c>
    </row>
    <row r="122" spans="23:23">
      <c r="W122" s="4">
        <v>121</v>
      </c>
    </row>
    <row r="123" spans="23:23">
      <c r="W123" s="2">
        <v>122</v>
      </c>
    </row>
    <row r="124" spans="23:23">
      <c r="W124" s="2">
        <v>123</v>
      </c>
    </row>
    <row r="125" spans="23:23">
      <c r="W125" s="4">
        <v>124</v>
      </c>
    </row>
    <row r="126" spans="23:23">
      <c r="W126" s="2">
        <v>125</v>
      </c>
    </row>
    <row r="127" spans="23:23">
      <c r="W127" s="2">
        <v>126</v>
      </c>
    </row>
    <row r="128" spans="23:23">
      <c r="W128" s="4">
        <v>127</v>
      </c>
    </row>
    <row r="129" spans="23:23">
      <c r="W129" s="2">
        <v>128</v>
      </c>
    </row>
    <row r="130" spans="23:23">
      <c r="W130" s="2">
        <v>129</v>
      </c>
    </row>
    <row r="131" spans="23:23">
      <c r="W131" s="4">
        <v>130</v>
      </c>
    </row>
    <row r="132" spans="23:23">
      <c r="W132" s="2">
        <v>131</v>
      </c>
    </row>
    <row r="133" spans="23:23">
      <c r="W133" s="2">
        <v>132</v>
      </c>
    </row>
    <row r="134" spans="23:23">
      <c r="W134" s="4">
        <v>133</v>
      </c>
    </row>
    <row r="135" spans="23:23">
      <c r="W135" s="2">
        <v>134</v>
      </c>
    </row>
    <row r="136" spans="23:23">
      <c r="W136" s="2">
        <v>135</v>
      </c>
    </row>
    <row r="137" spans="23:23">
      <c r="W137" s="4">
        <v>136</v>
      </c>
    </row>
    <row r="138" spans="23:23">
      <c r="W138" s="2">
        <v>137</v>
      </c>
    </row>
    <row r="139" spans="23:23">
      <c r="W139" s="2">
        <v>138</v>
      </c>
    </row>
    <row r="140" spans="23:23">
      <c r="W140" s="4">
        <v>139</v>
      </c>
    </row>
    <row r="141" spans="23:23">
      <c r="W141" s="2">
        <v>140</v>
      </c>
    </row>
    <row r="142" spans="23:23">
      <c r="W142" s="2">
        <v>141</v>
      </c>
    </row>
    <row r="143" spans="23:23">
      <c r="W143" s="4">
        <v>142</v>
      </c>
    </row>
    <row r="144" spans="23:23">
      <c r="W144" s="2">
        <v>143</v>
      </c>
    </row>
    <row r="145" spans="23:23">
      <c r="W145" s="2">
        <v>144</v>
      </c>
    </row>
    <row r="146" spans="23:23">
      <c r="W146" s="4">
        <v>145</v>
      </c>
    </row>
    <row r="147" spans="23:23">
      <c r="W147" s="2">
        <v>146</v>
      </c>
    </row>
    <row r="148" spans="23:23">
      <c r="W148" s="2">
        <v>147</v>
      </c>
    </row>
    <row r="149" spans="23:23">
      <c r="W149" s="4">
        <v>148</v>
      </c>
    </row>
    <row r="150" spans="23:23">
      <c r="W150" s="2">
        <v>149</v>
      </c>
    </row>
    <row r="151" spans="23:23">
      <c r="W151" s="2">
        <v>150</v>
      </c>
    </row>
    <row r="152" spans="23:23">
      <c r="W152" s="4">
        <v>151</v>
      </c>
    </row>
    <row r="153" spans="23:23">
      <c r="W153" s="2">
        <v>152</v>
      </c>
    </row>
    <row r="154" spans="23:23">
      <c r="W154" s="2">
        <v>153</v>
      </c>
    </row>
    <row r="155" spans="23:23">
      <c r="W155" s="4">
        <v>154</v>
      </c>
    </row>
    <row r="156" spans="23:23">
      <c r="W156" s="2">
        <v>155</v>
      </c>
    </row>
    <row r="157" spans="23:23">
      <c r="W157" s="2">
        <v>156</v>
      </c>
    </row>
    <row r="158" spans="23:23">
      <c r="W158" s="4">
        <v>157</v>
      </c>
    </row>
    <row r="159" spans="23:23">
      <c r="W159" s="2">
        <v>158</v>
      </c>
    </row>
    <row r="160" spans="23:23">
      <c r="W160" s="2">
        <v>159</v>
      </c>
    </row>
    <row r="161" spans="23:23">
      <c r="W161" s="4">
        <v>160</v>
      </c>
    </row>
    <row r="162" spans="23:23">
      <c r="W162" s="2">
        <v>161</v>
      </c>
    </row>
    <row r="163" spans="23:23">
      <c r="W163" s="2">
        <v>162</v>
      </c>
    </row>
    <row r="164" spans="23:23">
      <c r="W164" s="4">
        <v>163</v>
      </c>
    </row>
    <row r="165" spans="23:23">
      <c r="W165" s="2">
        <v>164</v>
      </c>
    </row>
    <row r="166" spans="23:23">
      <c r="W166" s="2">
        <v>165</v>
      </c>
    </row>
    <row r="167" spans="23:23">
      <c r="W167" s="4">
        <v>166</v>
      </c>
    </row>
    <row r="168" spans="23:23">
      <c r="W168" s="2">
        <v>167</v>
      </c>
    </row>
    <row r="169" spans="23:23">
      <c r="W169" s="2">
        <v>168</v>
      </c>
    </row>
    <row r="170" spans="23:23">
      <c r="W170" s="4">
        <v>169</v>
      </c>
    </row>
    <row r="171" spans="23:23">
      <c r="W171" s="2">
        <v>170</v>
      </c>
    </row>
    <row r="172" spans="23:23">
      <c r="W172" s="2">
        <v>171</v>
      </c>
    </row>
    <row r="173" spans="23:23">
      <c r="W173" s="4">
        <v>172</v>
      </c>
    </row>
    <row r="174" spans="23:23">
      <c r="W174" s="2">
        <v>173</v>
      </c>
    </row>
    <row r="175" spans="23:23">
      <c r="W175" s="2">
        <v>174</v>
      </c>
    </row>
    <row r="176" spans="23:23">
      <c r="W176" s="4">
        <v>175</v>
      </c>
    </row>
    <row r="177" spans="23:23">
      <c r="W177" s="2">
        <v>176</v>
      </c>
    </row>
    <row r="178" spans="23:23">
      <c r="W178" s="2">
        <v>177</v>
      </c>
    </row>
    <row r="179" spans="23:23">
      <c r="W179" s="4">
        <v>178</v>
      </c>
    </row>
    <row r="180" spans="23:23">
      <c r="W180" s="2">
        <v>179</v>
      </c>
    </row>
    <row r="181" spans="23:23">
      <c r="W181" s="2">
        <v>180</v>
      </c>
    </row>
    <row r="182" spans="23:23">
      <c r="W182" s="4">
        <v>181</v>
      </c>
    </row>
  </sheetData>
  <autoFilter ref="A1:X46">
    <filterColumn colId="15"/>
  </autoFilter>
  <phoneticPr fontId="1" type="noConversion"/>
  <pageMargins left="0.7" right="0.7" top="0.75" bottom="0.75" header="0.3" footer="0.3"/>
  <pageSetup paperSize="9" orientation="portrait" horizontalDpi="200" verticalDpi="200" r:id="rId1"/>
</worksheet>
</file>

<file path=xl/worksheets/sheet6.xml><?xml version="1.0" encoding="utf-8"?>
<worksheet xmlns="http://schemas.openxmlformats.org/spreadsheetml/2006/main" xmlns:r="http://schemas.openxmlformats.org/officeDocument/2006/relationships">
  <sheetPr>
    <tabColor rgb="FF00B0F0"/>
  </sheetPr>
  <dimension ref="A1:P69"/>
  <sheetViews>
    <sheetView topLeftCell="A41" zoomScale="90" zoomScaleNormal="90" workbookViewId="0">
      <selection activeCell="N58" sqref="N58"/>
    </sheetView>
  </sheetViews>
  <sheetFormatPr defaultColWidth="9" defaultRowHeight="13.5"/>
  <cols>
    <col min="1" max="1" width="9.875" style="2" customWidth="1"/>
    <col min="2" max="2" width="4.875" style="2" bestFit="1" customWidth="1"/>
    <col min="3" max="3" width="6.5" style="2" bestFit="1" customWidth="1"/>
    <col min="4" max="4" width="6.375" style="2" bestFit="1" customWidth="1"/>
    <col min="5" max="5" width="10.5" style="2" customWidth="1"/>
    <col min="6" max="6" width="16" style="2" customWidth="1"/>
    <col min="7" max="7" width="28.5" style="2" customWidth="1"/>
    <col min="8" max="8" width="7" style="2" bestFit="1" customWidth="1"/>
    <col min="9" max="9" width="8.125" style="2" bestFit="1" customWidth="1"/>
    <col min="10" max="10" width="8.625" style="2" bestFit="1" customWidth="1"/>
    <col min="11" max="11" width="8.75" style="2" bestFit="1" customWidth="1"/>
    <col min="12" max="12" width="9" style="2"/>
    <col min="13" max="13" width="6" style="2" bestFit="1" customWidth="1"/>
    <col min="14" max="14" width="16.125" style="2" customWidth="1"/>
    <col min="15" max="15" width="22.375" style="2" bestFit="1" customWidth="1"/>
    <col min="16" max="16384" width="9" style="2"/>
  </cols>
  <sheetData>
    <row r="1" spans="1:16" ht="14.25">
      <c r="A1" s="1" t="s">
        <v>0</v>
      </c>
      <c r="B1" s="1" t="s">
        <v>1</v>
      </c>
      <c r="C1" s="1" t="s">
        <v>14</v>
      </c>
      <c r="D1" s="1" t="s">
        <v>15</v>
      </c>
      <c r="E1" s="1" t="s">
        <v>2</v>
      </c>
      <c r="F1" s="1" t="s">
        <v>3</v>
      </c>
      <c r="G1" s="1" t="s">
        <v>4</v>
      </c>
      <c r="H1" s="1" t="s">
        <v>5</v>
      </c>
      <c r="I1" s="1" t="s">
        <v>6</v>
      </c>
      <c r="J1" s="1" t="s">
        <v>7</v>
      </c>
      <c r="K1" s="1" t="s">
        <v>8</v>
      </c>
      <c r="L1" s="1" t="s">
        <v>9</v>
      </c>
      <c r="M1" s="1" t="s">
        <v>10</v>
      </c>
      <c r="N1" s="1" t="s">
        <v>1615</v>
      </c>
      <c r="O1" s="1" t="s">
        <v>36</v>
      </c>
      <c r="P1" s="1" t="s">
        <v>194</v>
      </c>
    </row>
    <row r="2" spans="1:16">
      <c r="A2" s="4" t="str">
        <f>CONCATENATE(P2,B2)</f>
        <v>1000151</v>
      </c>
      <c r="B2" s="4">
        <v>51</v>
      </c>
      <c r="C2" s="4">
        <v>1</v>
      </c>
      <c r="D2" s="4">
        <v>1</v>
      </c>
      <c r="E2" s="4" t="s">
        <v>53</v>
      </c>
      <c r="F2" s="4" t="s">
        <v>491</v>
      </c>
      <c r="G2" s="4" t="s">
        <v>1163</v>
      </c>
      <c r="H2" s="4">
        <v>0</v>
      </c>
      <c r="I2" s="4">
        <v>1</v>
      </c>
      <c r="J2" s="4">
        <v>1</v>
      </c>
      <c r="K2" s="4">
        <v>0</v>
      </c>
      <c r="L2" s="4">
        <v>1</v>
      </c>
      <c r="M2" s="4">
        <f>工!AC8</f>
        <v>80</v>
      </c>
      <c r="N2" s="4">
        <v>1</v>
      </c>
      <c r="P2" s="2">
        <v>10001</v>
      </c>
    </row>
    <row r="3" spans="1:16">
      <c r="A3" s="4" t="str">
        <f t="shared" ref="A3:A60" si="0">CONCATENATE(P3,B3)</f>
        <v>1000252</v>
      </c>
      <c r="B3" s="4">
        <v>52</v>
      </c>
      <c r="C3" s="4">
        <v>1</v>
      </c>
      <c r="D3" s="4">
        <v>1</v>
      </c>
      <c r="E3" s="4" t="s">
        <v>191</v>
      </c>
      <c r="F3" s="4" t="s">
        <v>293</v>
      </c>
      <c r="G3" s="4" t="s">
        <v>1164</v>
      </c>
      <c r="H3" s="4">
        <v>0</v>
      </c>
      <c r="I3" s="4">
        <v>1</v>
      </c>
      <c r="J3" s="4">
        <v>1</v>
      </c>
      <c r="K3" s="4">
        <v>0</v>
      </c>
      <c r="L3" s="4">
        <v>1</v>
      </c>
      <c r="M3" s="4">
        <f>工!AC9</f>
        <v>100</v>
      </c>
      <c r="N3" s="4">
        <v>1</v>
      </c>
      <c r="P3" s="2">
        <v>10002</v>
      </c>
    </row>
    <row r="4" spans="1:16">
      <c r="A4" s="4" t="str">
        <f t="shared" si="0"/>
        <v>1000353</v>
      </c>
      <c r="B4" s="4">
        <v>53</v>
      </c>
      <c r="C4" s="4">
        <v>1</v>
      </c>
      <c r="D4" s="4">
        <v>2</v>
      </c>
      <c r="E4" s="4" t="s">
        <v>54</v>
      </c>
      <c r="F4" s="4" t="s">
        <v>294</v>
      </c>
      <c r="G4" s="4" t="s">
        <v>1165</v>
      </c>
      <c r="H4" s="4">
        <v>0</v>
      </c>
      <c r="I4" s="4">
        <v>1</v>
      </c>
      <c r="J4" s="4">
        <v>1</v>
      </c>
      <c r="K4" s="4">
        <v>0</v>
      </c>
      <c r="L4" s="4">
        <v>1</v>
      </c>
      <c r="M4" s="4">
        <f>工!AC10</f>
        <v>120</v>
      </c>
      <c r="N4" s="4">
        <v>1</v>
      </c>
      <c r="P4" s="2">
        <v>10003</v>
      </c>
    </row>
    <row r="5" spans="1:16">
      <c r="A5" s="4" t="str">
        <f t="shared" si="0"/>
        <v>1000454</v>
      </c>
      <c r="B5" s="4">
        <v>54</v>
      </c>
      <c r="C5" s="4">
        <v>1</v>
      </c>
      <c r="D5" s="4">
        <v>1</v>
      </c>
      <c r="E5" s="4" t="s">
        <v>56</v>
      </c>
      <c r="F5" s="4" t="s">
        <v>295</v>
      </c>
      <c r="G5" s="4" t="s">
        <v>1166</v>
      </c>
      <c r="H5" s="4">
        <v>0</v>
      </c>
      <c r="I5" s="4">
        <v>1</v>
      </c>
      <c r="J5" s="4">
        <v>1</v>
      </c>
      <c r="K5" s="4">
        <v>0</v>
      </c>
      <c r="L5" s="4">
        <v>1</v>
      </c>
      <c r="M5" s="4">
        <f>工!AC11</f>
        <v>120</v>
      </c>
      <c r="N5" s="4">
        <v>1</v>
      </c>
      <c r="P5" s="2">
        <v>10004</v>
      </c>
    </row>
    <row r="6" spans="1:16">
      <c r="A6" s="4" t="str">
        <f t="shared" si="0"/>
        <v>1000555</v>
      </c>
      <c r="B6" s="4">
        <v>55</v>
      </c>
      <c r="C6" s="4">
        <v>1</v>
      </c>
      <c r="D6" s="4">
        <v>1</v>
      </c>
      <c r="E6" s="4" t="s">
        <v>55</v>
      </c>
      <c r="F6" s="4" t="s">
        <v>296</v>
      </c>
      <c r="G6" s="4" t="s">
        <v>1167</v>
      </c>
      <c r="H6" s="4">
        <v>0</v>
      </c>
      <c r="I6" s="4">
        <v>1</v>
      </c>
      <c r="J6" s="4">
        <v>1</v>
      </c>
      <c r="K6" s="4">
        <v>0</v>
      </c>
      <c r="L6" s="4">
        <v>1</v>
      </c>
      <c r="M6" s="4">
        <f>工!AC12</f>
        <v>100</v>
      </c>
      <c r="N6" s="4">
        <v>1</v>
      </c>
      <c r="P6" s="2">
        <v>10005</v>
      </c>
    </row>
    <row r="7" spans="1:16">
      <c r="A7" s="4" t="str">
        <f t="shared" si="0"/>
        <v>1000653</v>
      </c>
      <c r="B7" s="4">
        <v>53</v>
      </c>
      <c r="C7" s="4">
        <v>1</v>
      </c>
      <c r="D7" s="4">
        <v>1</v>
      </c>
      <c r="E7" s="4" t="s">
        <v>192</v>
      </c>
      <c r="F7" s="4" t="s">
        <v>212</v>
      </c>
      <c r="G7" s="4" t="s">
        <v>1168</v>
      </c>
      <c r="H7" s="4">
        <v>0</v>
      </c>
      <c r="I7" s="4">
        <v>1</v>
      </c>
      <c r="J7" s="4">
        <v>1</v>
      </c>
      <c r="K7" s="4">
        <v>0</v>
      </c>
      <c r="L7" s="4">
        <v>1</v>
      </c>
      <c r="M7" s="4">
        <f>工!AC13</f>
        <v>120</v>
      </c>
      <c r="N7" s="4">
        <v>1</v>
      </c>
      <c r="P7" s="2">
        <v>10006</v>
      </c>
    </row>
    <row r="8" spans="1:16">
      <c r="A8" s="4" t="str">
        <f t="shared" si="0"/>
        <v>1000753</v>
      </c>
      <c r="B8" s="4">
        <v>53</v>
      </c>
      <c r="C8" s="4">
        <v>1</v>
      </c>
      <c r="D8" s="4">
        <v>1</v>
      </c>
      <c r="E8" s="4" t="s">
        <v>193</v>
      </c>
      <c r="F8" s="4" t="s">
        <v>297</v>
      </c>
      <c r="G8" s="4" t="s">
        <v>1169</v>
      </c>
      <c r="H8" s="4">
        <v>0</v>
      </c>
      <c r="I8" s="4">
        <v>1</v>
      </c>
      <c r="J8" s="4">
        <v>1</v>
      </c>
      <c r="K8" s="4">
        <v>0</v>
      </c>
      <c r="L8" s="4">
        <v>1</v>
      </c>
      <c r="M8" s="4">
        <f>工!AC14</f>
        <v>100</v>
      </c>
      <c r="N8" s="4">
        <v>1</v>
      </c>
      <c r="P8" s="2">
        <v>10007</v>
      </c>
    </row>
    <row r="9" spans="1:16">
      <c r="A9" s="4" t="str">
        <f t="shared" si="0"/>
        <v>1000851</v>
      </c>
      <c r="B9" s="4">
        <v>51</v>
      </c>
      <c r="C9" s="4">
        <v>1</v>
      </c>
      <c r="D9" s="4">
        <v>1</v>
      </c>
      <c r="E9" s="4" t="s">
        <v>494</v>
      </c>
      <c r="F9" s="4" t="s">
        <v>495</v>
      </c>
      <c r="G9" s="4" t="s">
        <v>1170</v>
      </c>
      <c r="H9" s="4">
        <v>0</v>
      </c>
      <c r="I9" s="4">
        <v>1</v>
      </c>
      <c r="J9" s="4">
        <v>1</v>
      </c>
      <c r="K9" s="4">
        <v>0</v>
      </c>
      <c r="L9" s="4">
        <v>1</v>
      </c>
      <c r="M9" s="4">
        <f>工!AC15</f>
        <v>160</v>
      </c>
      <c r="N9" s="4">
        <v>1</v>
      </c>
      <c r="P9" s="2">
        <v>10008</v>
      </c>
    </row>
    <row r="10" spans="1:16">
      <c r="A10" s="4" t="str">
        <f t="shared" si="0"/>
        <v>1000951</v>
      </c>
      <c r="B10" s="4">
        <v>51</v>
      </c>
      <c r="C10" s="4">
        <v>1</v>
      </c>
      <c r="D10" s="4">
        <v>1</v>
      </c>
      <c r="E10" s="4" t="s">
        <v>496</v>
      </c>
      <c r="F10" s="4" t="s">
        <v>497</v>
      </c>
      <c r="G10" s="4" t="s">
        <v>1171</v>
      </c>
      <c r="H10" s="4">
        <v>0</v>
      </c>
      <c r="I10" s="4">
        <v>1</v>
      </c>
      <c r="J10" s="4">
        <v>1</v>
      </c>
      <c r="K10" s="4">
        <v>0</v>
      </c>
      <c r="L10" s="4">
        <v>1</v>
      </c>
      <c r="M10" s="4">
        <f>工!AC16</f>
        <v>420</v>
      </c>
      <c r="N10" s="4">
        <v>1</v>
      </c>
      <c r="P10" s="2">
        <v>10009</v>
      </c>
    </row>
    <row r="11" spans="1:16">
      <c r="A11" s="4" t="str">
        <f t="shared" si="0"/>
        <v>1001051</v>
      </c>
      <c r="B11" s="4">
        <v>51</v>
      </c>
      <c r="C11" s="4">
        <v>1</v>
      </c>
      <c r="D11" s="4">
        <v>1</v>
      </c>
      <c r="E11" s="4" t="s">
        <v>492</v>
      </c>
      <c r="F11" s="4" t="s">
        <v>493</v>
      </c>
      <c r="G11" s="4" t="s">
        <v>1172</v>
      </c>
      <c r="H11" s="4">
        <v>0</v>
      </c>
      <c r="I11" s="4">
        <v>1</v>
      </c>
      <c r="J11" s="4">
        <v>1</v>
      </c>
      <c r="K11" s="4">
        <v>0</v>
      </c>
      <c r="L11" s="4">
        <v>1</v>
      </c>
      <c r="M11" s="4">
        <f>工!AC17</f>
        <v>420</v>
      </c>
      <c r="N11" s="4">
        <v>1</v>
      </c>
      <c r="P11" s="2">
        <v>10010</v>
      </c>
    </row>
    <row r="12" spans="1:16">
      <c r="A12" s="4" t="str">
        <f t="shared" si="0"/>
        <v>1001151</v>
      </c>
      <c r="B12" s="4">
        <v>51</v>
      </c>
      <c r="C12" s="4">
        <v>1</v>
      </c>
      <c r="D12" s="4">
        <v>1</v>
      </c>
      <c r="E12" s="4" t="s">
        <v>498</v>
      </c>
      <c r="F12" s="4" t="s">
        <v>499</v>
      </c>
      <c r="G12" s="4" t="s">
        <v>1173</v>
      </c>
      <c r="H12" s="4">
        <v>0</v>
      </c>
      <c r="I12" s="4">
        <v>1</v>
      </c>
      <c r="J12" s="4">
        <v>1</v>
      </c>
      <c r="K12" s="4">
        <v>0</v>
      </c>
      <c r="L12" s="4">
        <v>1</v>
      </c>
      <c r="M12" s="4">
        <f>工!AC18</f>
        <v>210</v>
      </c>
      <c r="N12" s="4">
        <v>1</v>
      </c>
      <c r="P12" s="2">
        <v>10011</v>
      </c>
    </row>
    <row r="13" spans="1:16">
      <c r="A13" s="4" t="str">
        <f t="shared" si="0"/>
        <v>1001251</v>
      </c>
      <c r="B13" s="4">
        <v>51</v>
      </c>
      <c r="C13" s="4">
        <v>1</v>
      </c>
      <c r="D13" s="4">
        <v>1</v>
      </c>
      <c r="E13" s="4" t="s">
        <v>500</v>
      </c>
      <c r="F13" s="4" t="s">
        <v>501</v>
      </c>
      <c r="G13" s="4" t="s">
        <v>1174</v>
      </c>
      <c r="H13" s="4">
        <v>0</v>
      </c>
      <c r="I13" s="4">
        <v>1</v>
      </c>
      <c r="J13" s="4">
        <v>1</v>
      </c>
      <c r="K13" s="4">
        <v>0</v>
      </c>
      <c r="L13" s="4">
        <v>1</v>
      </c>
      <c r="M13" s="4">
        <f>工!AC19</f>
        <v>680</v>
      </c>
      <c r="N13" s="4">
        <v>1</v>
      </c>
      <c r="P13" s="2">
        <v>10012</v>
      </c>
    </row>
    <row r="14" spans="1:16">
      <c r="A14" s="4" t="str">
        <f t="shared" si="0"/>
        <v>1001351</v>
      </c>
      <c r="B14" s="4">
        <v>51</v>
      </c>
      <c r="C14" s="4">
        <v>1</v>
      </c>
      <c r="D14" s="4">
        <v>1</v>
      </c>
      <c r="E14" s="4" t="s">
        <v>502</v>
      </c>
      <c r="F14" s="4" t="s">
        <v>503</v>
      </c>
      <c r="G14" s="4" t="s">
        <v>1175</v>
      </c>
      <c r="H14" s="4">
        <v>0</v>
      </c>
      <c r="I14" s="4">
        <v>1</v>
      </c>
      <c r="J14" s="4">
        <v>1</v>
      </c>
      <c r="K14" s="4">
        <v>0</v>
      </c>
      <c r="L14" s="4">
        <v>1</v>
      </c>
      <c r="M14" s="4">
        <f>工!AC20</f>
        <v>900</v>
      </c>
      <c r="N14" s="4">
        <v>1</v>
      </c>
      <c r="P14" s="2">
        <v>10013</v>
      </c>
    </row>
    <row r="15" spans="1:16">
      <c r="A15" s="4" t="str">
        <f t="shared" si="0"/>
        <v>1001451</v>
      </c>
      <c r="B15" s="4">
        <v>51</v>
      </c>
      <c r="C15" s="4">
        <v>1</v>
      </c>
      <c r="D15" s="4">
        <v>1</v>
      </c>
      <c r="E15" s="4" t="s">
        <v>504</v>
      </c>
      <c r="F15" s="4" t="s">
        <v>505</v>
      </c>
      <c r="G15" s="4" t="s">
        <v>1176</v>
      </c>
      <c r="H15" s="4">
        <v>0</v>
      </c>
      <c r="I15" s="4">
        <v>1</v>
      </c>
      <c r="J15" s="4">
        <v>1</v>
      </c>
      <c r="K15" s="4">
        <v>0</v>
      </c>
      <c r="L15" s="4">
        <v>1</v>
      </c>
      <c r="M15" s="4">
        <f>工!AC21</f>
        <v>680</v>
      </c>
      <c r="N15" s="4">
        <v>1</v>
      </c>
      <c r="P15" s="2">
        <v>10014</v>
      </c>
    </row>
    <row r="16" spans="1:16">
      <c r="A16" s="4" t="str">
        <f t="shared" si="0"/>
        <v>1001551</v>
      </c>
      <c r="B16" s="4">
        <v>51</v>
      </c>
      <c r="C16" s="4">
        <v>1</v>
      </c>
      <c r="D16" s="4">
        <v>1</v>
      </c>
      <c r="E16" s="4" t="s">
        <v>506</v>
      </c>
      <c r="F16" s="4" t="s">
        <v>507</v>
      </c>
      <c r="G16" s="4" t="s">
        <v>1177</v>
      </c>
      <c r="H16" s="4">
        <v>0</v>
      </c>
      <c r="I16" s="4">
        <v>1</v>
      </c>
      <c r="J16" s="4">
        <v>1</v>
      </c>
      <c r="K16" s="4">
        <v>0</v>
      </c>
      <c r="L16" s="4">
        <v>1</v>
      </c>
      <c r="M16" s="4">
        <f>工!AC22</f>
        <v>2160</v>
      </c>
      <c r="N16" s="4">
        <v>1</v>
      </c>
      <c r="P16" s="2">
        <v>10015</v>
      </c>
    </row>
    <row r="17" spans="1:16">
      <c r="A17" s="4" t="str">
        <f t="shared" si="0"/>
        <v>1001652</v>
      </c>
      <c r="B17" s="4">
        <v>52</v>
      </c>
      <c r="C17" s="4">
        <v>1</v>
      </c>
      <c r="D17" s="4">
        <v>1</v>
      </c>
      <c r="E17" s="4" t="s">
        <v>508</v>
      </c>
      <c r="F17" s="4" t="s">
        <v>509</v>
      </c>
      <c r="G17" s="4" t="s">
        <v>1178</v>
      </c>
      <c r="H17" s="4">
        <v>0</v>
      </c>
      <c r="I17" s="4">
        <v>1</v>
      </c>
      <c r="J17" s="4">
        <v>1</v>
      </c>
      <c r="K17" s="4">
        <v>0</v>
      </c>
      <c r="L17" s="4">
        <v>1</v>
      </c>
      <c r="M17" s="4">
        <f>工!AC23</f>
        <v>2160</v>
      </c>
      <c r="N17" s="4">
        <v>1</v>
      </c>
      <c r="P17" s="2">
        <v>10016</v>
      </c>
    </row>
    <row r="18" spans="1:16">
      <c r="A18" s="4" t="str">
        <f t="shared" si="0"/>
        <v>1001752</v>
      </c>
      <c r="B18" s="4">
        <v>52</v>
      </c>
      <c r="C18" s="4">
        <v>1</v>
      </c>
      <c r="D18" s="4">
        <v>1</v>
      </c>
      <c r="E18" s="4" t="s">
        <v>510</v>
      </c>
      <c r="F18" s="4" t="s">
        <v>511</v>
      </c>
      <c r="G18" s="4" t="s">
        <v>1179</v>
      </c>
      <c r="H18" s="4">
        <v>0</v>
      </c>
      <c r="I18" s="4">
        <v>1</v>
      </c>
      <c r="J18" s="4">
        <v>1</v>
      </c>
      <c r="K18" s="4">
        <v>0</v>
      </c>
      <c r="L18" s="4">
        <v>1</v>
      </c>
      <c r="M18" s="4">
        <f>工!AC24</f>
        <v>200</v>
      </c>
      <c r="N18" s="4">
        <v>1</v>
      </c>
      <c r="P18" s="2">
        <v>10017</v>
      </c>
    </row>
    <row r="19" spans="1:16">
      <c r="A19" s="4" t="str">
        <f t="shared" si="0"/>
        <v>1001852</v>
      </c>
      <c r="B19" s="4">
        <v>52</v>
      </c>
      <c r="C19" s="4">
        <v>1</v>
      </c>
      <c r="D19" s="4">
        <v>1</v>
      </c>
      <c r="E19" s="4" t="s">
        <v>512</v>
      </c>
      <c r="F19" s="4" t="s">
        <v>513</v>
      </c>
      <c r="G19" s="4" t="s">
        <v>1180</v>
      </c>
      <c r="H19" s="4">
        <v>0</v>
      </c>
      <c r="I19" s="4">
        <v>1</v>
      </c>
      <c r="J19" s="4">
        <v>1</v>
      </c>
      <c r="K19" s="4">
        <v>0</v>
      </c>
      <c r="L19" s="4">
        <v>1</v>
      </c>
      <c r="M19" s="4">
        <f>工!AC25</f>
        <v>420</v>
      </c>
      <c r="N19" s="4">
        <v>1</v>
      </c>
      <c r="P19" s="2">
        <v>10018</v>
      </c>
    </row>
    <row r="20" spans="1:16">
      <c r="A20" s="4" t="str">
        <f t="shared" si="0"/>
        <v>1001952</v>
      </c>
      <c r="B20" s="4">
        <v>52</v>
      </c>
      <c r="C20" s="4">
        <v>1</v>
      </c>
      <c r="D20" s="4">
        <v>1</v>
      </c>
      <c r="E20" s="4" t="s">
        <v>514</v>
      </c>
      <c r="F20" s="4" t="s">
        <v>515</v>
      </c>
      <c r="G20" s="4" t="s">
        <v>1181</v>
      </c>
      <c r="H20" s="4">
        <v>0</v>
      </c>
      <c r="I20" s="4">
        <v>1</v>
      </c>
      <c r="J20" s="4">
        <v>1</v>
      </c>
      <c r="K20" s="4">
        <v>0</v>
      </c>
      <c r="L20" s="4">
        <v>1</v>
      </c>
      <c r="M20" s="4">
        <f>工!AC26</f>
        <v>420</v>
      </c>
      <c r="N20" s="4">
        <v>1</v>
      </c>
      <c r="P20" s="2">
        <v>10019</v>
      </c>
    </row>
    <row r="21" spans="1:16">
      <c r="A21" s="4" t="str">
        <f t="shared" si="0"/>
        <v>1002052</v>
      </c>
      <c r="B21" s="4">
        <v>52</v>
      </c>
      <c r="C21" s="4">
        <v>1</v>
      </c>
      <c r="D21" s="4">
        <v>1</v>
      </c>
      <c r="E21" s="4" t="s">
        <v>516</v>
      </c>
      <c r="F21" s="4" t="s">
        <v>517</v>
      </c>
      <c r="G21" s="4" t="s">
        <v>1182</v>
      </c>
      <c r="H21" s="4">
        <v>0</v>
      </c>
      <c r="I21" s="4">
        <v>1</v>
      </c>
      <c r="J21" s="4">
        <v>1</v>
      </c>
      <c r="K21" s="4">
        <v>0</v>
      </c>
      <c r="L21" s="4">
        <v>1</v>
      </c>
      <c r="M21" s="4">
        <f>工!AC27</f>
        <v>2160</v>
      </c>
      <c r="N21" s="4">
        <v>1</v>
      </c>
      <c r="P21" s="2">
        <v>10020</v>
      </c>
    </row>
    <row r="22" spans="1:16">
      <c r="A22" s="4" t="str">
        <f t="shared" si="0"/>
        <v>1002152</v>
      </c>
      <c r="B22" s="4">
        <v>52</v>
      </c>
      <c r="C22" s="4">
        <v>1</v>
      </c>
      <c r="D22" s="4">
        <v>1</v>
      </c>
      <c r="E22" s="4" t="s">
        <v>518</v>
      </c>
      <c r="F22" s="4" t="s">
        <v>519</v>
      </c>
      <c r="G22" s="4" t="s">
        <v>1183</v>
      </c>
      <c r="H22" s="4">
        <v>0</v>
      </c>
      <c r="I22" s="4">
        <v>1</v>
      </c>
      <c r="J22" s="4">
        <v>1</v>
      </c>
      <c r="K22" s="4">
        <v>0</v>
      </c>
      <c r="L22" s="4">
        <v>1</v>
      </c>
      <c r="M22" s="4">
        <f>工!AC28</f>
        <v>1800</v>
      </c>
      <c r="N22" s="4">
        <v>1</v>
      </c>
      <c r="P22" s="2">
        <v>10021</v>
      </c>
    </row>
    <row r="23" spans="1:16">
      <c r="A23" s="4" t="str">
        <f t="shared" si="0"/>
        <v>1002252</v>
      </c>
      <c r="B23" s="4">
        <v>52</v>
      </c>
      <c r="C23" s="4">
        <v>1</v>
      </c>
      <c r="D23" s="4">
        <v>1</v>
      </c>
      <c r="E23" s="4" t="s">
        <v>520</v>
      </c>
      <c r="F23" s="4" t="s">
        <v>521</v>
      </c>
      <c r="G23" s="4" t="s">
        <v>1184</v>
      </c>
      <c r="H23" s="4">
        <v>0</v>
      </c>
      <c r="I23" s="4">
        <v>1</v>
      </c>
      <c r="J23" s="4">
        <v>1</v>
      </c>
      <c r="K23" s="4">
        <v>0</v>
      </c>
      <c r="L23" s="4">
        <v>1</v>
      </c>
      <c r="M23" s="4">
        <f>工!AC29</f>
        <v>5540</v>
      </c>
      <c r="N23" s="4">
        <v>1</v>
      </c>
      <c r="P23" s="2">
        <v>10022</v>
      </c>
    </row>
    <row r="24" spans="1:16">
      <c r="A24" s="4" t="str">
        <f t="shared" si="0"/>
        <v>1002353</v>
      </c>
      <c r="B24" s="4">
        <v>53</v>
      </c>
      <c r="C24" s="4">
        <v>1</v>
      </c>
      <c r="D24" s="4">
        <v>2</v>
      </c>
      <c r="E24" s="4" t="s">
        <v>522</v>
      </c>
      <c r="F24" s="4" t="s">
        <v>523</v>
      </c>
      <c r="G24" s="4" t="s">
        <v>1185</v>
      </c>
      <c r="H24" s="4">
        <v>0</v>
      </c>
      <c r="I24" s="4">
        <v>1</v>
      </c>
      <c r="J24" s="4">
        <v>1</v>
      </c>
      <c r="K24" s="4">
        <v>0</v>
      </c>
      <c r="L24" s="4">
        <v>1</v>
      </c>
      <c r="M24" s="4">
        <f>工!AC30</f>
        <v>130</v>
      </c>
      <c r="N24" s="4">
        <v>1</v>
      </c>
      <c r="P24" s="2">
        <v>10023</v>
      </c>
    </row>
    <row r="25" spans="1:16">
      <c r="A25" s="4" t="str">
        <f t="shared" si="0"/>
        <v>1002453</v>
      </c>
      <c r="B25" s="4">
        <v>53</v>
      </c>
      <c r="C25" s="4">
        <v>1</v>
      </c>
      <c r="D25" s="4">
        <v>2</v>
      </c>
      <c r="E25" s="4" t="s">
        <v>490</v>
      </c>
      <c r="F25" s="4" t="s">
        <v>1161</v>
      </c>
      <c r="G25" s="4" t="s">
        <v>1186</v>
      </c>
      <c r="H25" s="4">
        <v>0</v>
      </c>
      <c r="I25" s="4">
        <v>1</v>
      </c>
      <c r="J25" s="4">
        <v>1</v>
      </c>
      <c r="K25" s="4">
        <v>0</v>
      </c>
      <c r="L25" s="4">
        <v>1</v>
      </c>
      <c r="M25" s="4">
        <f>工!AC31</f>
        <v>1690</v>
      </c>
      <c r="N25" s="4">
        <v>1</v>
      </c>
      <c r="P25" s="2">
        <v>10024</v>
      </c>
    </row>
    <row r="26" spans="1:16">
      <c r="A26" s="4" t="str">
        <f t="shared" si="0"/>
        <v>1002553</v>
      </c>
      <c r="B26" s="4">
        <v>53</v>
      </c>
      <c r="C26" s="4">
        <v>1</v>
      </c>
      <c r="D26" s="4">
        <v>1</v>
      </c>
      <c r="E26" s="4" t="s">
        <v>524</v>
      </c>
      <c r="F26" s="4" t="s">
        <v>1162</v>
      </c>
      <c r="G26" s="4" t="s">
        <v>1192</v>
      </c>
      <c r="H26" s="4">
        <v>0</v>
      </c>
      <c r="I26" s="4">
        <v>1</v>
      </c>
      <c r="J26" s="4">
        <v>1</v>
      </c>
      <c r="K26" s="4">
        <v>0</v>
      </c>
      <c r="L26" s="4">
        <v>1</v>
      </c>
      <c r="M26" s="4">
        <f>工!AC32</f>
        <v>420</v>
      </c>
      <c r="N26" s="4">
        <v>1</v>
      </c>
      <c r="P26" s="2">
        <v>10025</v>
      </c>
    </row>
    <row r="27" spans="1:16">
      <c r="A27" s="4" t="str">
        <f t="shared" si="0"/>
        <v>1002654</v>
      </c>
      <c r="B27" s="4">
        <v>54</v>
      </c>
      <c r="C27" s="4">
        <v>1</v>
      </c>
      <c r="D27" s="4">
        <v>1</v>
      </c>
      <c r="E27" s="4" t="s">
        <v>1205</v>
      </c>
      <c r="F27" s="2" t="str">
        <f>E27</f>
        <v>水纹窗</v>
      </c>
      <c r="G27" s="4" t="s">
        <v>1239</v>
      </c>
      <c r="H27" s="4">
        <v>0</v>
      </c>
      <c r="I27" s="4">
        <v>1</v>
      </c>
      <c r="J27" s="4">
        <v>1</v>
      </c>
      <c r="K27" s="4">
        <v>0</v>
      </c>
      <c r="L27" s="4">
        <v>1</v>
      </c>
      <c r="M27" s="4">
        <v>2</v>
      </c>
      <c r="N27" s="4">
        <v>1</v>
      </c>
      <c r="P27" s="2">
        <v>10026</v>
      </c>
    </row>
    <row r="28" spans="1:16">
      <c r="A28" s="4" t="str">
        <f t="shared" si="0"/>
        <v>1002754</v>
      </c>
      <c r="B28" s="4">
        <v>54</v>
      </c>
      <c r="C28" s="4">
        <v>1</v>
      </c>
      <c r="D28" s="4">
        <v>1</v>
      </c>
      <c r="E28" s="4" t="s">
        <v>1206</v>
      </c>
      <c r="F28" s="2" t="str">
        <f t="shared" ref="F28:F60" si="1">E28</f>
        <v>木纹窗</v>
      </c>
      <c r="G28" s="4" t="s">
        <v>1240</v>
      </c>
      <c r="H28" s="4">
        <v>0</v>
      </c>
      <c r="I28" s="4">
        <v>1</v>
      </c>
      <c r="J28" s="4">
        <v>1</v>
      </c>
      <c r="K28" s="4">
        <v>0</v>
      </c>
      <c r="L28" s="4">
        <v>1</v>
      </c>
      <c r="M28" s="4">
        <v>2</v>
      </c>
      <c r="N28" s="4">
        <v>1</v>
      </c>
      <c r="P28" s="2">
        <v>10027</v>
      </c>
    </row>
    <row r="29" spans="1:16">
      <c r="A29" s="4" t="str">
        <f t="shared" si="0"/>
        <v>1002854</v>
      </c>
      <c r="B29" s="4">
        <v>54</v>
      </c>
      <c r="C29" s="4">
        <v>1</v>
      </c>
      <c r="D29" s="4">
        <v>1</v>
      </c>
      <c r="E29" s="4" t="s">
        <v>1207</v>
      </c>
      <c r="F29" s="2" t="str">
        <f t="shared" si="1"/>
        <v>云纹窗</v>
      </c>
      <c r="G29" s="4" t="s">
        <v>1241</v>
      </c>
      <c r="H29" s="4">
        <v>0</v>
      </c>
      <c r="I29" s="4">
        <v>1</v>
      </c>
      <c r="J29" s="4">
        <v>1</v>
      </c>
      <c r="K29" s="4">
        <v>0</v>
      </c>
      <c r="L29" s="4">
        <v>1</v>
      </c>
      <c r="M29" s="4">
        <v>2</v>
      </c>
      <c r="N29" s="4">
        <v>1</v>
      </c>
      <c r="P29" s="2">
        <v>10028</v>
      </c>
    </row>
    <row r="30" spans="1:16">
      <c r="A30" s="4" t="str">
        <f t="shared" si="0"/>
        <v>1002954</v>
      </c>
      <c r="B30" s="4">
        <v>54</v>
      </c>
      <c r="C30" s="4">
        <v>1</v>
      </c>
      <c r="D30" s="4">
        <v>1</v>
      </c>
      <c r="E30" s="4" t="s">
        <v>1208</v>
      </c>
      <c r="F30" s="2" t="str">
        <f t="shared" si="1"/>
        <v>火纹窗</v>
      </c>
      <c r="G30" s="4" t="s">
        <v>1242</v>
      </c>
      <c r="H30" s="4">
        <v>0</v>
      </c>
      <c r="I30" s="4">
        <v>1</v>
      </c>
      <c r="J30" s="4">
        <v>1</v>
      </c>
      <c r="K30" s="4">
        <v>0</v>
      </c>
      <c r="L30" s="4">
        <v>1</v>
      </c>
      <c r="M30" s="4">
        <v>2</v>
      </c>
      <c r="N30" s="4">
        <v>1</v>
      </c>
      <c r="P30" s="2">
        <v>10029</v>
      </c>
    </row>
    <row r="31" spans="1:16">
      <c r="A31" s="4" t="str">
        <f t="shared" si="0"/>
        <v>1003054</v>
      </c>
      <c r="B31" s="4">
        <v>54</v>
      </c>
      <c r="C31" s="4">
        <v>1</v>
      </c>
      <c r="D31" s="4">
        <v>1</v>
      </c>
      <c r="E31" s="4" t="s">
        <v>1209</v>
      </c>
      <c r="F31" s="2" t="str">
        <f t="shared" si="1"/>
        <v>石板窗</v>
      </c>
      <c r="G31" s="4" t="s">
        <v>1243</v>
      </c>
      <c r="H31" s="4">
        <v>0</v>
      </c>
      <c r="I31" s="4">
        <v>1</v>
      </c>
      <c r="J31" s="4">
        <v>1</v>
      </c>
      <c r="K31" s="4">
        <v>0</v>
      </c>
      <c r="L31" s="4">
        <v>1</v>
      </c>
      <c r="M31" s="4">
        <v>2</v>
      </c>
      <c r="N31" s="4">
        <v>1</v>
      </c>
      <c r="P31" s="2">
        <v>10030</v>
      </c>
    </row>
    <row r="32" spans="1:16">
      <c r="A32" s="4" t="str">
        <f t="shared" si="0"/>
        <v>1003154</v>
      </c>
      <c r="B32" s="4">
        <v>54</v>
      </c>
      <c r="C32" s="4">
        <v>1</v>
      </c>
      <c r="D32" s="4">
        <v>1</v>
      </c>
      <c r="E32" s="4" t="s">
        <v>1210</v>
      </c>
      <c r="F32" s="2" t="str">
        <f t="shared" si="1"/>
        <v>简单的窗户</v>
      </c>
      <c r="G32" s="4" t="s">
        <v>1244</v>
      </c>
      <c r="H32" s="4">
        <v>0</v>
      </c>
      <c r="I32" s="4">
        <v>1</v>
      </c>
      <c r="J32" s="4">
        <v>1</v>
      </c>
      <c r="K32" s="4">
        <v>0</v>
      </c>
      <c r="L32" s="4">
        <v>1</v>
      </c>
      <c r="M32" s="4">
        <v>2</v>
      </c>
      <c r="N32" s="4">
        <v>1</v>
      </c>
      <c r="P32" s="2">
        <v>10031</v>
      </c>
    </row>
    <row r="33" spans="1:16">
      <c r="A33" s="4" t="str">
        <f t="shared" si="0"/>
        <v>1003254</v>
      </c>
      <c r="B33" s="4">
        <v>54</v>
      </c>
      <c r="C33" s="4">
        <v>1</v>
      </c>
      <c r="D33" s="4">
        <v>1</v>
      </c>
      <c r="E33" s="4" t="s">
        <v>1211</v>
      </c>
      <c r="F33" s="2" t="str">
        <f t="shared" si="1"/>
        <v>粗糙的画像</v>
      </c>
      <c r="G33" s="4" t="s">
        <v>1245</v>
      </c>
      <c r="H33" s="4">
        <v>0</v>
      </c>
      <c r="I33" s="4">
        <v>1</v>
      </c>
      <c r="J33" s="4">
        <v>1</v>
      </c>
      <c r="K33" s="4">
        <v>0</v>
      </c>
      <c r="L33" s="4">
        <v>1</v>
      </c>
      <c r="M33" s="4">
        <v>2</v>
      </c>
      <c r="N33" s="4">
        <v>1</v>
      </c>
      <c r="P33" s="2">
        <v>10032</v>
      </c>
    </row>
    <row r="34" spans="1:16">
      <c r="A34" s="4" t="str">
        <f t="shared" si="0"/>
        <v>1003354</v>
      </c>
      <c r="B34" s="4">
        <v>54</v>
      </c>
      <c r="C34" s="4">
        <v>1</v>
      </c>
      <c r="D34" s="4">
        <v>1</v>
      </c>
      <c r="E34" s="4" t="s">
        <v>1212</v>
      </c>
      <c r="F34" s="2" t="str">
        <f t="shared" si="1"/>
        <v>花束画像</v>
      </c>
      <c r="G34" s="4" t="s">
        <v>1246</v>
      </c>
      <c r="H34" s="4">
        <v>0</v>
      </c>
      <c r="I34" s="4">
        <v>1</v>
      </c>
      <c r="J34" s="4">
        <v>1</v>
      </c>
      <c r="K34" s="4">
        <v>0</v>
      </c>
      <c r="L34" s="4">
        <v>1</v>
      </c>
      <c r="M34" s="4">
        <v>2</v>
      </c>
      <c r="N34" s="4">
        <v>1</v>
      </c>
      <c r="P34" s="2">
        <v>10033</v>
      </c>
    </row>
    <row r="35" spans="1:16">
      <c r="A35" s="4" t="str">
        <f t="shared" si="0"/>
        <v>1003454</v>
      </c>
      <c r="B35" s="4">
        <v>54</v>
      </c>
      <c r="C35" s="4">
        <v>1</v>
      </c>
      <c r="D35" s="4">
        <v>1</v>
      </c>
      <c r="E35" s="4" t="s">
        <v>1213</v>
      </c>
      <c r="F35" s="2" t="str">
        <f t="shared" si="1"/>
        <v>人物画像</v>
      </c>
      <c r="G35" s="4" t="s">
        <v>1247</v>
      </c>
      <c r="H35" s="4">
        <v>0</v>
      </c>
      <c r="I35" s="4">
        <v>1</v>
      </c>
      <c r="J35" s="4">
        <v>1</v>
      </c>
      <c r="K35" s="4">
        <v>0</v>
      </c>
      <c r="L35" s="4">
        <v>1</v>
      </c>
      <c r="M35" s="4">
        <v>2</v>
      </c>
      <c r="N35" s="4">
        <v>1</v>
      </c>
      <c r="P35" s="2">
        <v>10034</v>
      </c>
    </row>
    <row r="36" spans="1:16">
      <c r="A36" s="4" t="str">
        <f t="shared" si="0"/>
        <v>1003554</v>
      </c>
      <c r="B36" s="4">
        <v>54</v>
      </c>
      <c r="C36" s="4">
        <v>1</v>
      </c>
      <c r="D36" s="4">
        <v>1</v>
      </c>
      <c r="E36" s="4" t="s">
        <v>1214</v>
      </c>
      <c r="F36" s="2" t="str">
        <f t="shared" si="1"/>
        <v>古代壁钟</v>
      </c>
      <c r="G36" s="4" t="s">
        <v>1248</v>
      </c>
      <c r="H36" s="4">
        <v>0</v>
      </c>
      <c r="I36" s="4">
        <v>1</v>
      </c>
      <c r="J36" s="4">
        <v>1</v>
      </c>
      <c r="K36" s="4">
        <v>0</v>
      </c>
      <c r="L36" s="4">
        <v>1</v>
      </c>
      <c r="M36" s="4">
        <v>2</v>
      </c>
      <c r="N36" s="4">
        <v>1</v>
      </c>
      <c r="P36" s="2">
        <v>10035</v>
      </c>
    </row>
    <row r="37" spans="1:16">
      <c r="A37" s="4" t="str">
        <f t="shared" si="0"/>
        <v>1003654</v>
      </c>
      <c r="B37" s="4">
        <v>54</v>
      </c>
      <c r="C37" s="4">
        <v>1</v>
      </c>
      <c r="D37" s="4">
        <v>1</v>
      </c>
      <c r="E37" s="4" t="s">
        <v>1215</v>
      </c>
      <c r="F37" s="2" t="str">
        <f t="shared" si="1"/>
        <v>太阳石板</v>
      </c>
      <c r="G37" s="4" t="s">
        <v>1249</v>
      </c>
      <c r="H37" s="4">
        <v>0</v>
      </c>
      <c r="I37" s="4">
        <v>1</v>
      </c>
      <c r="J37" s="4">
        <v>1</v>
      </c>
      <c r="K37" s="4">
        <v>0</v>
      </c>
      <c r="L37" s="4">
        <v>1</v>
      </c>
      <c r="M37" s="4">
        <v>2</v>
      </c>
      <c r="N37" s="4">
        <v>1</v>
      </c>
      <c r="P37" s="2">
        <v>10036</v>
      </c>
    </row>
    <row r="38" spans="1:16">
      <c r="A38" s="4" t="str">
        <f t="shared" si="0"/>
        <v>1003754</v>
      </c>
      <c r="B38" s="4">
        <v>54</v>
      </c>
      <c r="C38" s="4">
        <v>1</v>
      </c>
      <c r="D38" s="4">
        <v>1</v>
      </c>
      <c r="E38" s="4" t="s">
        <v>1216</v>
      </c>
      <c r="F38" s="2" t="str">
        <f t="shared" si="1"/>
        <v>月亮石板</v>
      </c>
      <c r="G38" s="4" t="s">
        <v>1250</v>
      </c>
      <c r="H38" s="4">
        <v>0</v>
      </c>
      <c r="I38" s="4">
        <v>1</v>
      </c>
      <c r="J38" s="4">
        <v>1</v>
      </c>
      <c r="K38" s="4">
        <v>0</v>
      </c>
      <c r="L38" s="4">
        <v>1</v>
      </c>
      <c r="M38" s="4">
        <v>2</v>
      </c>
      <c r="N38" s="4">
        <v>1</v>
      </c>
      <c r="P38" s="2">
        <v>10037</v>
      </c>
    </row>
    <row r="39" spans="1:16">
      <c r="A39" s="4" t="str">
        <f t="shared" si="0"/>
        <v>1003854</v>
      </c>
      <c r="B39" s="4">
        <v>54</v>
      </c>
      <c r="C39" s="4">
        <v>1</v>
      </c>
      <c r="D39" s="4">
        <v>1</v>
      </c>
      <c r="E39" s="4" t="s">
        <v>1217</v>
      </c>
      <c r="F39" s="2" t="str">
        <f t="shared" si="1"/>
        <v>七色板画像</v>
      </c>
      <c r="G39" s="4" t="s">
        <v>1251</v>
      </c>
      <c r="H39" s="4">
        <v>0</v>
      </c>
      <c r="I39" s="4">
        <v>1</v>
      </c>
      <c r="J39" s="4">
        <v>1</v>
      </c>
      <c r="K39" s="4">
        <v>0</v>
      </c>
      <c r="L39" s="4">
        <v>1</v>
      </c>
      <c r="M39" s="4">
        <v>2</v>
      </c>
      <c r="N39" s="4">
        <v>1</v>
      </c>
      <c r="P39" s="2">
        <v>10038</v>
      </c>
    </row>
    <row r="40" spans="1:16">
      <c r="A40" s="4" t="str">
        <f t="shared" si="0"/>
        <v>1003953</v>
      </c>
      <c r="B40" s="4">
        <v>53</v>
      </c>
      <c r="C40" s="4">
        <v>1</v>
      </c>
      <c r="D40" s="4">
        <v>2</v>
      </c>
      <c r="E40" s="4" t="s">
        <v>1218</v>
      </c>
      <c r="F40" s="2" t="str">
        <f t="shared" si="1"/>
        <v>黑板</v>
      </c>
      <c r="G40" s="4" t="s">
        <v>1252</v>
      </c>
      <c r="H40" s="4">
        <v>0</v>
      </c>
      <c r="I40" s="4">
        <v>1</v>
      </c>
      <c r="J40" s="4">
        <v>1</v>
      </c>
      <c r="K40" s="4">
        <v>0</v>
      </c>
      <c r="L40" s="4">
        <v>1</v>
      </c>
      <c r="M40" s="4">
        <v>2</v>
      </c>
      <c r="N40" s="4">
        <v>1</v>
      </c>
      <c r="P40" s="2">
        <v>10039</v>
      </c>
    </row>
    <row r="41" spans="1:16">
      <c r="A41" s="4" t="str">
        <f t="shared" si="0"/>
        <v>1004055</v>
      </c>
      <c r="B41" s="4">
        <v>55</v>
      </c>
      <c r="C41" s="4">
        <v>1</v>
      </c>
      <c r="D41" s="4">
        <v>1</v>
      </c>
      <c r="E41" s="4" t="s">
        <v>1219</v>
      </c>
      <c r="F41" s="2" t="str">
        <f t="shared" si="1"/>
        <v>老式木门</v>
      </c>
      <c r="G41" s="4" t="s">
        <v>1253</v>
      </c>
      <c r="H41" s="4">
        <v>0</v>
      </c>
      <c r="I41" s="4">
        <v>1</v>
      </c>
      <c r="J41" s="4">
        <v>1</v>
      </c>
      <c r="K41" s="4">
        <v>0</v>
      </c>
      <c r="L41" s="4">
        <v>1</v>
      </c>
      <c r="M41" s="4">
        <v>2</v>
      </c>
      <c r="N41" s="4">
        <v>1</v>
      </c>
      <c r="P41" s="2">
        <v>10040</v>
      </c>
    </row>
    <row r="42" spans="1:16">
      <c r="A42" s="4" t="str">
        <f t="shared" si="0"/>
        <v>1004153</v>
      </c>
      <c r="B42" s="4">
        <v>53</v>
      </c>
      <c r="C42" s="4">
        <v>1</v>
      </c>
      <c r="D42" s="4">
        <v>1</v>
      </c>
      <c r="E42" s="4" t="s">
        <v>1220</v>
      </c>
      <c r="F42" s="2" t="str">
        <f t="shared" si="1"/>
        <v>猫头鹰</v>
      </c>
      <c r="G42" s="4" t="s">
        <v>1254</v>
      </c>
      <c r="H42" s="4">
        <v>0</v>
      </c>
      <c r="I42" s="4">
        <v>1</v>
      </c>
      <c r="J42" s="4">
        <v>1</v>
      </c>
      <c r="K42" s="4">
        <v>0</v>
      </c>
      <c r="L42" s="4">
        <v>1</v>
      </c>
      <c r="M42" s="4">
        <v>2</v>
      </c>
      <c r="N42" s="4">
        <v>1</v>
      </c>
      <c r="P42" s="2">
        <v>10041</v>
      </c>
    </row>
    <row r="43" spans="1:16">
      <c r="A43" s="4" t="str">
        <f t="shared" si="0"/>
        <v>1004253</v>
      </c>
      <c r="B43" s="4">
        <v>53</v>
      </c>
      <c r="C43" s="4">
        <v>1</v>
      </c>
      <c r="D43" s="4">
        <v>1</v>
      </c>
      <c r="E43" s="4" t="s">
        <v>1221</v>
      </c>
      <c r="F43" s="2" t="str">
        <f t="shared" si="1"/>
        <v>玻璃石柱</v>
      </c>
      <c r="G43" s="4" t="s">
        <v>1255</v>
      </c>
      <c r="H43" s="4">
        <v>0</v>
      </c>
      <c r="I43" s="4">
        <v>1</v>
      </c>
      <c r="J43" s="4">
        <v>1</v>
      </c>
      <c r="K43" s="4">
        <v>0</v>
      </c>
      <c r="L43" s="4">
        <v>1</v>
      </c>
      <c r="M43" s="4">
        <v>2</v>
      </c>
      <c r="N43" s="4">
        <v>1</v>
      </c>
      <c r="P43" s="2">
        <v>10042</v>
      </c>
    </row>
    <row r="44" spans="1:16">
      <c r="A44" s="4" t="str">
        <f t="shared" si="0"/>
        <v>1004353</v>
      </c>
      <c r="B44" s="4">
        <v>53</v>
      </c>
      <c r="C44" s="4">
        <v>1</v>
      </c>
      <c r="D44" s="4">
        <v>1</v>
      </c>
      <c r="E44" s="4" t="s">
        <v>1222</v>
      </c>
      <c r="F44" s="2" t="str">
        <f t="shared" si="1"/>
        <v>红色罐子</v>
      </c>
      <c r="G44" s="4" t="s">
        <v>1256</v>
      </c>
      <c r="H44" s="4">
        <v>0</v>
      </c>
      <c r="I44" s="4">
        <v>1</v>
      </c>
      <c r="J44" s="4">
        <v>1</v>
      </c>
      <c r="K44" s="4">
        <v>0</v>
      </c>
      <c r="L44" s="4">
        <v>1</v>
      </c>
      <c r="M44" s="4">
        <v>2</v>
      </c>
      <c r="N44" s="4">
        <v>1</v>
      </c>
      <c r="P44" s="2">
        <v>10043</v>
      </c>
    </row>
    <row r="45" spans="1:16">
      <c r="A45" s="4" t="str">
        <f t="shared" si="0"/>
        <v>1004453</v>
      </c>
      <c r="B45" s="4">
        <v>53</v>
      </c>
      <c r="C45" s="4">
        <v>1</v>
      </c>
      <c r="D45" s="4">
        <v>1</v>
      </c>
      <c r="E45" s="4" t="s">
        <v>1223</v>
      </c>
      <c r="F45" s="2" t="str">
        <f t="shared" si="1"/>
        <v>绿色罐子</v>
      </c>
      <c r="G45" s="4" t="s">
        <v>1257</v>
      </c>
      <c r="H45" s="4">
        <v>0</v>
      </c>
      <c r="I45" s="4">
        <v>1</v>
      </c>
      <c r="J45" s="4">
        <v>1</v>
      </c>
      <c r="K45" s="4">
        <v>0</v>
      </c>
      <c r="L45" s="4">
        <v>1</v>
      </c>
      <c r="M45" s="4">
        <v>2</v>
      </c>
      <c r="N45" s="4">
        <v>1</v>
      </c>
      <c r="P45" s="2">
        <v>10044</v>
      </c>
    </row>
    <row r="46" spans="1:16">
      <c r="A46" s="4" t="str">
        <f t="shared" si="0"/>
        <v>1004553</v>
      </c>
      <c r="B46" s="4">
        <v>53</v>
      </c>
      <c r="C46" s="4">
        <v>1</v>
      </c>
      <c r="D46" s="4">
        <v>1</v>
      </c>
      <c r="E46" s="4" t="s">
        <v>1224</v>
      </c>
      <c r="F46" s="2" t="str">
        <f t="shared" si="1"/>
        <v>魔法竖琴</v>
      </c>
      <c r="G46" s="4" t="s">
        <v>1258</v>
      </c>
      <c r="H46" s="4">
        <v>0</v>
      </c>
      <c r="I46" s="4">
        <v>1</v>
      </c>
      <c r="J46" s="4">
        <v>1</v>
      </c>
      <c r="K46" s="4">
        <v>0</v>
      </c>
      <c r="L46" s="4">
        <v>1</v>
      </c>
      <c r="M46" s="4">
        <v>2</v>
      </c>
      <c r="N46" s="4">
        <v>1</v>
      </c>
      <c r="P46" s="2">
        <v>10045</v>
      </c>
    </row>
    <row r="47" spans="1:16">
      <c r="A47" s="4" t="str">
        <f t="shared" si="0"/>
        <v>1004653</v>
      </c>
      <c r="B47" s="4">
        <v>53</v>
      </c>
      <c r="C47" s="4">
        <v>1</v>
      </c>
      <c r="D47" s="4">
        <v>1</v>
      </c>
      <c r="E47" s="4" t="s">
        <v>1225</v>
      </c>
      <c r="F47" s="2" t="str">
        <f t="shared" si="1"/>
        <v>水晶球灯</v>
      </c>
      <c r="G47" s="4" t="s">
        <v>1259</v>
      </c>
      <c r="H47" s="4">
        <v>0</v>
      </c>
      <c r="I47" s="4">
        <v>1</v>
      </c>
      <c r="J47" s="4">
        <v>1</v>
      </c>
      <c r="K47" s="4">
        <v>0</v>
      </c>
      <c r="L47" s="4">
        <v>1</v>
      </c>
      <c r="M47" s="4">
        <v>2</v>
      </c>
      <c r="N47" s="4">
        <v>1</v>
      </c>
      <c r="P47" s="2">
        <v>10046</v>
      </c>
    </row>
    <row r="48" spans="1:16">
      <c r="A48" s="4" t="str">
        <f t="shared" si="0"/>
        <v>1004753</v>
      </c>
      <c r="B48" s="4">
        <v>53</v>
      </c>
      <c r="C48" s="4">
        <v>1</v>
      </c>
      <c r="D48" s="4">
        <v>1</v>
      </c>
      <c r="E48" s="4" t="s">
        <v>1226</v>
      </c>
      <c r="F48" s="2" t="str">
        <f t="shared" si="1"/>
        <v>望远镜</v>
      </c>
      <c r="G48" s="4" t="s">
        <v>1260</v>
      </c>
      <c r="H48" s="4">
        <v>0</v>
      </c>
      <c r="I48" s="4">
        <v>1</v>
      </c>
      <c r="J48" s="4">
        <v>1</v>
      </c>
      <c r="K48" s="4">
        <v>0</v>
      </c>
      <c r="L48" s="4">
        <v>1</v>
      </c>
      <c r="M48" s="4">
        <v>2</v>
      </c>
      <c r="N48" s="4">
        <v>1</v>
      </c>
      <c r="P48" s="2">
        <v>10047</v>
      </c>
    </row>
    <row r="49" spans="1:16">
      <c r="A49" s="4" t="str">
        <f t="shared" si="0"/>
        <v>1004854</v>
      </c>
      <c r="B49" s="4">
        <v>54</v>
      </c>
      <c r="C49" s="4">
        <v>1</v>
      </c>
      <c r="D49" s="4">
        <v>1</v>
      </c>
      <c r="E49" s="4" t="s">
        <v>1227</v>
      </c>
      <c r="F49" s="2" t="str">
        <f t="shared" si="1"/>
        <v>扫把</v>
      </c>
      <c r="G49" s="4" t="s">
        <v>1261</v>
      </c>
      <c r="H49" s="4">
        <v>0</v>
      </c>
      <c r="I49" s="4">
        <v>1</v>
      </c>
      <c r="J49" s="4">
        <v>1</v>
      </c>
      <c r="K49" s="4">
        <v>0</v>
      </c>
      <c r="L49" s="4">
        <v>1</v>
      </c>
      <c r="M49" s="4">
        <v>2</v>
      </c>
      <c r="N49" s="4">
        <v>1</v>
      </c>
      <c r="P49" s="2">
        <v>10048</v>
      </c>
    </row>
    <row r="50" spans="1:16">
      <c r="A50" s="4" t="str">
        <f t="shared" si="0"/>
        <v>1004953</v>
      </c>
      <c r="B50" s="4">
        <v>53</v>
      </c>
      <c r="C50" s="4">
        <v>1</v>
      </c>
      <c r="D50" s="4">
        <v>2</v>
      </c>
      <c r="E50" s="4" t="s">
        <v>1238</v>
      </c>
      <c r="F50" s="2" t="str">
        <f t="shared" si="1"/>
        <v>豪华的餐桌</v>
      </c>
      <c r="G50" s="4" t="s">
        <v>1262</v>
      </c>
      <c r="H50" s="4">
        <v>0</v>
      </c>
      <c r="I50" s="4">
        <v>1</v>
      </c>
      <c r="J50" s="4">
        <v>1</v>
      </c>
      <c r="K50" s="4">
        <v>0</v>
      </c>
      <c r="L50" s="4">
        <v>1</v>
      </c>
      <c r="M50" s="4">
        <v>2</v>
      </c>
      <c r="N50" s="4">
        <v>1</v>
      </c>
      <c r="P50" s="2">
        <v>10049</v>
      </c>
    </row>
    <row r="51" spans="1:16">
      <c r="A51" s="4" t="str">
        <f t="shared" si="0"/>
        <v>1005053</v>
      </c>
      <c r="B51" s="4">
        <v>53</v>
      </c>
      <c r="C51" s="4">
        <v>1</v>
      </c>
      <c r="D51" s="4">
        <v>1</v>
      </c>
      <c r="E51" s="4" t="s">
        <v>1228</v>
      </c>
      <c r="F51" s="2" t="str">
        <f t="shared" si="1"/>
        <v>石像鬼雕像</v>
      </c>
      <c r="G51" s="4" t="s">
        <v>1263</v>
      </c>
      <c r="H51" s="4">
        <v>0</v>
      </c>
      <c r="I51" s="4">
        <v>1</v>
      </c>
      <c r="J51" s="4">
        <v>1</v>
      </c>
      <c r="K51" s="4">
        <v>0</v>
      </c>
      <c r="L51" s="4">
        <v>1</v>
      </c>
      <c r="M51" s="4">
        <v>2</v>
      </c>
      <c r="N51" s="4">
        <v>1</v>
      </c>
      <c r="P51" s="2">
        <v>10050</v>
      </c>
    </row>
    <row r="52" spans="1:16">
      <c r="A52" s="4" t="str">
        <f t="shared" si="0"/>
        <v>1005153</v>
      </c>
      <c r="B52" s="4">
        <v>53</v>
      </c>
      <c r="C52" s="4">
        <v>1</v>
      </c>
      <c r="D52" s="4">
        <v>1</v>
      </c>
      <c r="E52" s="4" t="s">
        <v>1229</v>
      </c>
      <c r="F52" s="2" t="str">
        <f t="shared" si="1"/>
        <v>老式唱机</v>
      </c>
      <c r="G52" s="4" t="s">
        <v>1264</v>
      </c>
      <c r="H52" s="4">
        <v>0</v>
      </c>
      <c r="I52" s="4">
        <v>1</v>
      </c>
      <c r="J52" s="4">
        <v>1</v>
      </c>
      <c r="K52" s="4">
        <v>0</v>
      </c>
      <c r="L52" s="4">
        <v>1</v>
      </c>
      <c r="M52" s="4">
        <v>2</v>
      </c>
      <c r="N52" s="4">
        <v>1</v>
      </c>
      <c r="P52" s="2">
        <v>10051</v>
      </c>
    </row>
    <row r="53" spans="1:16">
      <c r="A53" s="4" t="str">
        <f t="shared" si="0"/>
        <v>1005253</v>
      </c>
      <c r="B53" s="4">
        <v>53</v>
      </c>
      <c r="C53" s="4">
        <v>1</v>
      </c>
      <c r="D53" s="4">
        <v>1</v>
      </c>
      <c r="E53" s="4" t="s">
        <v>1230</v>
      </c>
      <c r="F53" s="2" t="str">
        <f t="shared" si="1"/>
        <v>小精灵水缸</v>
      </c>
      <c r="G53" s="4" t="s">
        <v>1265</v>
      </c>
      <c r="H53" s="4">
        <v>0</v>
      </c>
      <c r="I53" s="4">
        <v>1</v>
      </c>
      <c r="J53" s="4">
        <v>1</v>
      </c>
      <c r="K53" s="4">
        <v>0</v>
      </c>
      <c r="L53" s="4">
        <v>1</v>
      </c>
      <c r="M53" s="4">
        <v>2</v>
      </c>
      <c r="N53" s="4">
        <v>1</v>
      </c>
      <c r="P53" s="2">
        <v>10052</v>
      </c>
    </row>
    <row r="54" spans="1:16">
      <c r="A54" s="4" t="str">
        <f t="shared" si="0"/>
        <v>1005353</v>
      </c>
      <c r="B54" s="4">
        <v>53</v>
      </c>
      <c r="C54" s="4">
        <v>1</v>
      </c>
      <c r="D54" s="4">
        <v>1</v>
      </c>
      <c r="E54" s="4" t="s">
        <v>1231</v>
      </c>
      <c r="F54" s="2" t="str">
        <f t="shared" si="1"/>
        <v>眼镜沙发</v>
      </c>
      <c r="G54" s="4" t="s">
        <v>1266</v>
      </c>
      <c r="H54" s="4">
        <v>0</v>
      </c>
      <c r="I54" s="4">
        <v>1</v>
      </c>
      <c r="J54" s="4">
        <v>1</v>
      </c>
      <c r="K54" s="4">
        <v>0</v>
      </c>
      <c r="L54" s="4">
        <v>1</v>
      </c>
      <c r="M54" s="4">
        <v>2</v>
      </c>
      <c r="N54" s="4">
        <v>1</v>
      </c>
      <c r="P54" s="2">
        <v>10053</v>
      </c>
    </row>
    <row r="55" spans="1:16">
      <c r="A55" s="4" t="str">
        <f t="shared" si="0"/>
        <v>1005453</v>
      </c>
      <c r="B55" s="4">
        <v>53</v>
      </c>
      <c r="C55" s="4">
        <v>1</v>
      </c>
      <c r="D55" s="4">
        <v>1</v>
      </c>
      <c r="E55" s="4" t="s">
        <v>1232</v>
      </c>
      <c r="F55" s="2" t="str">
        <f t="shared" si="1"/>
        <v>水晶池</v>
      </c>
      <c r="G55" s="4" t="s">
        <v>1267</v>
      </c>
      <c r="H55" s="4">
        <v>0</v>
      </c>
      <c r="I55" s="4">
        <v>1</v>
      </c>
      <c r="J55" s="4">
        <v>1</v>
      </c>
      <c r="K55" s="4">
        <v>0</v>
      </c>
      <c r="L55" s="4">
        <v>1</v>
      </c>
      <c r="M55" s="4">
        <v>2</v>
      </c>
      <c r="N55" s="4">
        <v>1</v>
      </c>
      <c r="P55" s="2">
        <v>10054</v>
      </c>
    </row>
    <row r="56" spans="1:16">
      <c r="A56" s="4" t="str">
        <f t="shared" si="0"/>
        <v>1005553</v>
      </c>
      <c r="B56" s="4">
        <v>53</v>
      </c>
      <c r="C56" s="4">
        <v>1</v>
      </c>
      <c r="D56" s="4">
        <v>1</v>
      </c>
      <c r="E56" s="4" t="s">
        <v>1233</v>
      </c>
      <c r="F56" s="2" t="str">
        <f t="shared" si="1"/>
        <v>蓝色豪华椅</v>
      </c>
      <c r="G56" s="4" t="s">
        <v>1268</v>
      </c>
      <c r="H56" s="4">
        <v>0</v>
      </c>
      <c r="I56" s="4">
        <v>1</v>
      </c>
      <c r="J56" s="4">
        <v>1</v>
      </c>
      <c r="K56" s="4">
        <v>0</v>
      </c>
      <c r="L56" s="4">
        <v>1</v>
      </c>
      <c r="M56" s="4">
        <v>2</v>
      </c>
      <c r="N56" s="4">
        <v>1</v>
      </c>
      <c r="P56" s="2">
        <v>10055</v>
      </c>
    </row>
    <row r="57" spans="1:16">
      <c r="A57" s="4" t="str">
        <f t="shared" si="0"/>
        <v>1005653</v>
      </c>
      <c r="B57" s="4">
        <v>53</v>
      </c>
      <c r="C57" s="4">
        <v>1</v>
      </c>
      <c r="D57" s="4">
        <v>1</v>
      </c>
      <c r="E57" s="4" t="s">
        <v>1234</v>
      </c>
      <c r="F57" s="2" t="str">
        <f t="shared" si="1"/>
        <v>绿色豪华椅</v>
      </c>
      <c r="G57" s="4" t="s">
        <v>1269</v>
      </c>
      <c r="H57" s="4">
        <v>0</v>
      </c>
      <c r="I57" s="4">
        <v>1</v>
      </c>
      <c r="J57" s="4">
        <v>1</v>
      </c>
      <c r="K57" s="4">
        <v>0</v>
      </c>
      <c r="L57" s="4">
        <v>1</v>
      </c>
      <c r="M57" s="4">
        <v>2</v>
      </c>
      <c r="N57" s="4">
        <v>1</v>
      </c>
      <c r="P57" s="2">
        <v>10056</v>
      </c>
    </row>
    <row r="58" spans="1:16">
      <c r="A58" s="4" t="str">
        <f t="shared" si="0"/>
        <v>1005753</v>
      </c>
      <c r="B58" s="4">
        <v>53</v>
      </c>
      <c r="C58" s="4">
        <v>1</v>
      </c>
      <c r="D58" s="4">
        <v>1</v>
      </c>
      <c r="E58" s="4" t="s">
        <v>1235</v>
      </c>
      <c r="F58" s="2" t="str">
        <f t="shared" si="1"/>
        <v>红色豪华椅</v>
      </c>
      <c r="G58" s="4" t="s">
        <v>1270</v>
      </c>
      <c r="H58" s="4">
        <v>0</v>
      </c>
      <c r="I58" s="4">
        <v>1</v>
      </c>
      <c r="J58" s="4">
        <v>1</v>
      </c>
      <c r="K58" s="4">
        <v>0</v>
      </c>
      <c r="L58" s="4">
        <v>1</v>
      </c>
      <c r="M58" s="4">
        <v>2</v>
      </c>
      <c r="N58" s="4">
        <v>1</v>
      </c>
      <c r="P58" s="2">
        <v>10057</v>
      </c>
    </row>
    <row r="59" spans="1:16">
      <c r="A59" s="4" t="str">
        <f t="shared" si="0"/>
        <v>1005853</v>
      </c>
      <c r="B59" s="4">
        <v>53</v>
      </c>
      <c r="C59" s="4">
        <v>1</v>
      </c>
      <c r="D59" s="4">
        <v>1</v>
      </c>
      <c r="E59" s="4" t="s">
        <v>1236</v>
      </c>
      <c r="F59" s="2" t="str">
        <f t="shared" si="1"/>
        <v>猫头鹰信使</v>
      </c>
      <c r="G59" s="4" t="s">
        <v>1271</v>
      </c>
      <c r="H59" s="4">
        <v>0</v>
      </c>
      <c r="I59" s="4">
        <v>1</v>
      </c>
      <c r="J59" s="4">
        <v>1</v>
      </c>
      <c r="K59" s="4">
        <v>0</v>
      </c>
      <c r="L59" s="4">
        <v>1</v>
      </c>
      <c r="M59" s="4">
        <v>2</v>
      </c>
      <c r="N59" s="4">
        <v>1</v>
      </c>
      <c r="P59" s="2">
        <v>10058</v>
      </c>
    </row>
    <row r="60" spans="1:16">
      <c r="A60" s="4" t="str">
        <f t="shared" si="0"/>
        <v>1005953</v>
      </c>
      <c r="B60" s="4">
        <v>53</v>
      </c>
      <c r="C60" s="4">
        <v>1</v>
      </c>
      <c r="D60" s="4">
        <v>2</v>
      </c>
      <c r="E60" s="4" t="s">
        <v>1237</v>
      </c>
      <c r="F60" s="2" t="str">
        <f t="shared" si="1"/>
        <v>简单的书柜</v>
      </c>
      <c r="G60" s="4" t="s">
        <v>1272</v>
      </c>
      <c r="H60" s="4">
        <v>0</v>
      </c>
      <c r="I60" s="4">
        <v>1</v>
      </c>
      <c r="J60" s="4">
        <v>1</v>
      </c>
      <c r="K60" s="4">
        <v>0</v>
      </c>
      <c r="L60" s="4">
        <v>1</v>
      </c>
      <c r="M60" s="4">
        <v>2</v>
      </c>
      <c r="N60" s="4">
        <v>1</v>
      </c>
      <c r="P60" s="2">
        <v>10059</v>
      </c>
    </row>
    <row r="61" spans="1:16">
      <c r="G61" s="4"/>
    </row>
    <row r="62" spans="1:16">
      <c r="G62" s="4"/>
    </row>
    <row r="63" spans="1:16">
      <c r="G63" s="4"/>
    </row>
    <row r="64" spans="1:16">
      <c r="G64" s="4"/>
    </row>
    <row r="65" spans="7:7">
      <c r="G65" s="4"/>
    </row>
    <row r="66" spans="7:7">
      <c r="G66" s="4"/>
    </row>
    <row r="67" spans="7:7">
      <c r="G67" s="4"/>
    </row>
    <row r="68" spans="7:7">
      <c r="G68" s="4"/>
    </row>
    <row r="69" spans="7:7">
      <c r="G69" s="4"/>
    </row>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sheetPr>
    <tabColor rgb="FF00B0F0"/>
  </sheetPr>
  <dimension ref="A1:AE66"/>
  <sheetViews>
    <sheetView zoomScale="90" zoomScaleNormal="90" workbookViewId="0">
      <pane ySplit="1" topLeftCell="A14" activePane="bottomLeft" state="frozen"/>
      <selection activeCell="F1" sqref="F1"/>
      <selection pane="bottomLeft" activeCell="A4" sqref="A4:A66"/>
    </sheetView>
  </sheetViews>
  <sheetFormatPr defaultRowHeight="13.5"/>
  <cols>
    <col min="2" max="2" width="9.25" customWidth="1"/>
    <col min="3" max="4" width="10.375" customWidth="1"/>
    <col min="5" max="5" width="35" customWidth="1"/>
    <col min="7" max="7" width="3.875" customWidth="1"/>
    <col min="8" max="8" width="5.125" customWidth="1"/>
    <col min="9" max="9" width="5.375" customWidth="1"/>
    <col min="10" max="10" width="7.5" customWidth="1"/>
    <col min="11" max="11" width="9.375" customWidth="1"/>
    <col min="12" max="12" width="4.75" customWidth="1"/>
    <col min="13" max="13" width="5.875" customWidth="1"/>
    <col min="14" max="14" width="4.625" customWidth="1"/>
    <col min="15" max="15" width="4.5" customWidth="1"/>
    <col min="16" max="16" width="4.125" customWidth="1"/>
    <col min="17" max="17" width="4" customWidth="1"/>
    <col min="18" max="18" width="4.25" customWidth="1"/>
    <col min="19" max="19" width="4.5" customWidth="1"/>
    <col min="20" max="21" width="4.25" customWidth="1"/>
    <col min="22" max="23" width="4.875" customWidth="1"/>
    <col min="24" max="24" width="4.5" customWidth="1"/>
    <col min="25" max="26" width="4.625" customWidth="1"/>
    <col min="28" max="28" width="7.75" customWidth="1"/>
    <col min="30" max="30" width="18.125" customWidth="1"/>
  </cols>
  <sheetData>
    <row r="1" spans="1:31">
      <c r="A1" s="6" t="s">
        <v>0</v>
      </c>
      <c r="B1" s="14" t="s">
        <v>216</v>
      </c>
      <c r="C1" s="6" t="s">
        <v>21</v>
      </c>
      <c r="D1" s="14" t="s">
        <v>217</v>
      </c>
      <c r="E1" s="14" t="s">
        <v>220</v>
      </c>
      <c r="F1" s="14" t="s">
        <v>224</v>
      </c>
      <c r="G1" s="14" t="s">
        <v>223</v>
      </c>
      <c r="H1" s="14" t="s">
        <v>222</v>
      </c>
      <c r="I1" s="14" t="s">
        <v>225</v>
      </c>
      <c r="J1" s="14" t="s">
        <v>221</v>
      </c>
      <c r="K1" s="14" t="s">
        <v>218</v>
      </c>
      <c r="L1" s="14" t="s">
        <v>219</v>
      </c>
      <c r="M1" s="23" t="str">
        <f>材炼!M1</f>
        <v>史莱姆液体</v>
      </c>
      <c r="N1" s="23" t="str">
        <f>材表!C26</f>
        <v>铁锭</v>
      </c>
      <c r="O1" s="23" t="str">
        <f>材表!C3</f>
        <v>石头</v>
      </c>
      <c r="P1" s="23" t="str">
        <f>材炼!Q1</f>
        <v>杂草</v>
      </c>
      <c r="Q1" s="23" t="str">
        <f>材表!C6</f>
        <v>木材</v>
      </c>
      <c r="R1" s="23" t="str">
        <f>材表!C7</f>
        <v>砖头</v>
      </c>
      <c r="S1" s="23" t="str">
        <f>材表!C9</f>
        <v>麻绳</v>
      </c>
      <c r="T1" s="23" t="str">
        <f>材表!C15</f>
        <v>鲜花</v>
      </c>
      <c r="U1" s="23" t="str">
        <f>材表!C16</f>
        <v>粗布</v>
      </c>
      <c r="V1" s="23" t="str">
        <f>材表!C21</f>
        <v>皮革</v>
      </c>
      <c r="W1" s="23" t="str">
        <f>材炼!X1</f>
        <v>玻璃</v>
      </c>
      <c r="X1" s="23" t="str">
        <f>材表!C28</f>
        <v>铁钉</v>
      </c>
      <c r="Y1" s="23" t="str">
        <f>材表!C35</f>
        <v>丝绸</v>
      </c>
      <c r="Z1" s="23" t="str">
        <f>材表!C11</f>
        <v>沙子</v>
      </c>
      <c r="AA1" t="str">
        <f>材炼!AA1</f>
        <v>材料总数</v>
      </c>
      <c r="AB1" t="str">
        <f>材炼!AB1</f>
        <v>基础价值</v>
      </c>
      <c r="AC1" t="str">
        <f>材炼!AC1</f>
        <v>贩售价格</v>
      </c>
      <c r="AD1" t="str">
        <f>材炼!AD1</f>
        <v>数量调整</v>
      </c>
      <c r="AE1" t="s">
        <v>1159</v>
      </c>
    </row>
    <row r="2" spans="1:31">
      <c r="M2" s="19" t="str">
        <f>材表!A18</f>
        <v>1733</v>
      </c>
      <c r="N2" s="19" t="str">
        <f>材表!A26</f>
        <v>2532</v>
      </c>
      <c r="O2" s="19" t="str">
        <f>材表!A3</f>
        <v>232</v>
      </c>
      <c r="P2" s="19" t="str">
        <f>材表!A5</f>
        <v>431</v>
      </c>
      <c r="Q2" s="19" t="str">
        <f>材表!A6</f>
        <v>531</v>
      </c>
      <c r="R2" s="19" t="str">
        <f>材表!A7</f>
        <v>632</v>
      </c>
      <c r="S2" s="19" t="str">
        <f>材表!A9</f>
        <v>831</v>
      </c>
      <c r="T2" s="19" t="str">
        <f>材表!A15</f>
        <v>1431</v>
      </c>
      <c r="U2" s="19" t="str">
        <f>材表!A16</f>
        <v>1534</v>
      </c>
      <c r="V2" s="19" t="str">
        <f>材表!A21</f>
        <v>2033</v>
      </c>
      <c r="W2" s="19" t="str">
        <f>材表!A27</f>
        <v>2634</v>
      </c>
      <c r="X2" s="19" t="str">
        <f>材表!A28</f>
        <v>2732</v>
      </c>
      <c r="Y2" s="19" t="str">
        <f>材表!A35</f>
        <v>3434</v>
      </c>
      <c r="Z2" s="19" t="str">
        <f>材表!A11</f>
        <v>1032</v>
      </c>
      <c r="AD2" s="8">
        <v>1</v>
      </c>
      <c r="AE2">
        <v>0.1</v>
      </c>
    </row>
    <row r="3" spans="1:31">
      <c r="M3" s="19"/>
      <c r="N3" s="19"/>
      <c r="O3" s="19"/>
      <c r="P3" s="19"/>
      <c r="Q3" s="19"/>
      <c r="R3" s="19"/>
      <c r="S3" s="19"/>
      <c r="T3" s="19"/>
      <c r="U3" s="19"/>
      <c r="V3" s="19"/>
      <c r="W3" s="19"/>
      <c r="X3" s="19"/>
      <c r="Y3" s="19"/>
      <c r="Z3" s="19"/>
    </row>
    <row r="4" spans="1:31">
      <c r="A4">
        <v>2001</v>
      </c>
      <c r="B4" s="8">
        <v>241</v>
      </c>
      <c r="C4" t="str">
        <f>物表!A4</f>
        <v>313</v>
      </c>
      <c r="D4" t="str">
        <f>材炼!$D$4</f>
        <v>[[3334,1]]</v>
      </c>
      <c r="E4" t="str">
        <f>CONCATENATE("[",IF(M4=0,"","["&amp;$M$2&amp;","&amp;ROUND(M4,0)&amp;"]"),IF(N4=0,"",","&amp;"["&amp;$N$2&amp;","&amp;ROUND(N4,0)&amp;"]"),IF(O4=0,"",","&amp;"["&amp;$O$2&amp;","&amp;ROUND(O4,0)&amp;"]"),IF(P4=0,"",","&amp;"["&amp;$P$2&amp;","&amp;ROUND(P4,0)&amp;"]"),IF(Q4=0,"",","&amp;"["&amp;$Q$2&amp;","&amp;ROUND(Q4,0)&amp;"]"),IF(R4=0,"",","&amp;"["&amp;$R$2&amp;","&amp;ROUND(R4,0)&amp;"]"),IF(S4=0,"",","&amp;"["&amp;$S$2&amp;","&amp;ROUND(S4,0)&amp;"]"),IF(T4=0,"",","&amp;"["&amp;$T$2&amp;","&amp;ROUND(T4,0)&amp;"]"),IF(U4=0,"",","&amp;"["&amp;$U$2&amp;","&amp;ROUND(U4,0)&amp;"]"),IF(V4=0,"",","&amp;"["&amp;$V$2&amp;","&amp;ROUND(V4,0)&amp;"]"),IF(W4=0,"",","&amp;"["&amp;$W$2&amp;","&amp;ROUND(W4,0)&amp;"]"),IF(X4=0,"",","&amp;"["&amp;$X$2&amp;","&amp;ROUND(X4,0)&amp;"]"),IF(Y4=0,"",","&amp;"["&amp;$Y$2&amp;","&amp;ROUND(Y4,0)&amp;"]"),IF(Z4=0,"",","&amp;"["&amp;$Z$2&amp;","&amp;ROUND(Z4,0)&amp;"]"),"]")</f>
        <v>[[1733,1],[2532,2],[531,2],[831,2]]</v>
      </c>
      <c r="F4">
        <f>材炼!$F$4</f>
        <v>86400</v>
      </c>
      <c r="G4">
        <v>1</v>
      </c>
      <c r="H4">
        <v>5</v>
      </c>
      <c r="I4">
        <f>物值!G5</f>
        <v>600</v>
      </c>
      <c r="J4">
        <f>物值!F5</f>
        <v>90</v>
      </c>
      <c r="K4" t="str">
        <f>物表!D4</f>
        <v>铁镐</v>
      </c>
      <c r="L4">
        <f>AC4*$AE$2</f>
        <v>12</v>
      </c>
      <c r="M4" s="19">
        <v>1</v>
      </c>
      <c r="N4" s="19">
        <f>$AD$2*AE4</f>
        <v>2</v>
      </c>
      <c r="O4" s="19">
        <v>0</v>
      </c>
      <c r="P4" s="19">
        <v>0</v>
      </c>
      <c r="Q4" s="19">
        <f>$AD$2*AE4</f>
        <v>2</v>
      </c>
      <c r="R4" s="19">
        <v>0</v>
      </c>
      <c r="S4" s="19">
        <f>$AD$2*AE4</f>
        <v>2</v>
      </c>
      <c r="T4" s="19">
        <v>0</v>
      </c>
      <c r="U4" s="19">
        <v>0</v>
      </c>
      <c r="V4" s="19">
        <v>0</v>
      </c>
      <c r="W4" s="19">
        <v>0</v>
      </c>
      <c r="X4" s="19">
        <v>0</v>
      </c>
      <c r="Y4" s="19">
        <v>0</v>
      </c>
      <c r="Z4" s="19">
        <v>0</v>
      </c>
      <c r="AA4">
        <f t="shared" ref="AA4:AA21" si="0">N4+O4+P4+Q4++R4+S4+T4+U4+V4+W4+X4+Y4+Z4</f>
        <v>6</v>
      </c>
      <c r="AB4">
        <f>物值!D5</f>
        <v>3</v>
      </c>
      <c r="AC4">
        <f t="shared" ref="AC4:AC32" si="1">ROUND(AA4*AB4*I4/J4,-1)</f>
        <v>120</v>
      </c>
      <c r="AD4" s="8"/>
      <c r="AE4" s="8">
        <v>2</v>
      </c>
    </row>
    <row r="5" spans="1:31">
      <c r="A5">
        <v>2002</v>
      </c>
      <c r="B5" s="8">
        <v>241</v>
      </c>
      <c r="C5" t="str">
        <f>物表!A5</f>
        <v>413</v>
      </c>
      <c r="D5" t="str">
        <f>材炼!$D$4</f>
        <v>[[3334,1]]</v>
      </c>
      <c r="E5" t="str">
        <f t="shared" ref="E5:E66" si="2">CONCATENATE("[",IF(M5=0,"","["&amp;$M$2&amp;","&amp;ROUND(M5,0)&amp;"]"),IF(N5=0,"",","&amp;"["&amp;$N$2&amp;","&amp;ROUND(N5,0)&amp;"]"),IF(O5=0,"",","&amp;"["&amp;$O$2&amp;","&amp;ROUND(O5,0)&amp;"]"),IF(P5=0,"",","&amp;"["&amp;$P$2&amp;","&amp;ROUND(P5,0)&amp;"]"),IF(Q5=0,"",","&amp;"["&amp;$Q$2&amp;","&amp;ROUND(Q5,0)&amp;"]"),IF(R5=0,"",","&amp;"["&amp;$R$2&amp;","&amp;ROUND(R5,0)&amp;"]"),IF(S5=0,"",","&amp;"["&amp;$S$2&amp;","&amp;ROUND(S5,0)&amp;"]"),IF(T5=0,"",","&amp;"["&amp;$T$2&amp;","&amp;ROUND(T5,0)&amp;"]"),IF(U5=0,"",","&amp;"["&amp;$U$2&amp;","&amp;ROUND(U5,0)&amp;"]"),IF(V5=0,"",","&amp;"["&amp;$V$2&amp;","&amp;ROUND(V5,0)&amp;"]"),IF(W5=0,"",","&amp;"["&amp;$W$2&amp;","&amp;ROUND(W5,0)&amp;"]"),IF(X5=0,"",","&amp;"["&amp;$X$2&amp;","&amp;ROUND(X5,0)&amp;"]"),IF(Y5=0,"",","&amp;"["&amp;$Y$2&amp;","&amp;ROUND(Y5,0)&amp;"]"),IF(Z5=0,"",","&amp;"["&amp;$Z$2&amp;","&amp;ROUND(Z5,0)&amp;"]"),"]")</f>
        <v>[[1733,1],[531,4]]</v>
      </c>
      <c r="F5">
        <f>材炼!$F$4</f>
        <v>86400</v>
      </c>
      <c r="G5">
        <v>1</v>
      </c>
      <c r="H5">
        <v>5</v>
      </c>
      <c r="I5">
        <f>物值!G6</f>
        <v>600</v>
      </c>
      <c r="J5">
        <f>物值!F6</f>
        <v>90</v>
      </c>
      <c r="K5" t="str">
        <f>物表!D5</f>
        <v>木钥匙</v>
      </c>
      <c r="L5">
        <f t="shared" ref="L5:L32" si="3">AC5*$AE$2</f>
        <v>8</v>
      </c>
      <c r="M5" s="19">
        <v>1</v>
      </c>
      <c r="N5" s="19">
        <v>0</v>
      </c>
      <c r="O5" s="19">
        <v>0</v>
      </c>
      <c r="P5" s="19">
        <v>0</v>
      </c>
      <c r="Q5" s="19">
        <f t="shared" ref="Q5:Q12" si="4">$AD$2*AE5</f>
        <v>4</v>
      </c>
      <c r="R5" s="19">
        <v>0</v>
      </c>
      <c r="S5" s="19">
        <v>0</v>
      </c>
      <c r="T5" s="19">
        <v>0</v>
      </c>
      <c r="U5" s="19">
        <v>0</v>
      </c>
      <c r="V5" s="19">
        <v>0</v>
      </c>
      <c r="W5" s="19">
        <v>0</v>
      </c>
      <c r="X5" s="19">
        <v>0</v>
      </c>
      <c r="Y5" s="19">
        <v>0</v>
      </c>
      <c r="Z5" s="19">
        <v>0</v>
      </c>
      <c r="AA5">
        <f t="shared" si="0"/>
        <v>4</v>
      </c>
      <c r="AB5">
        <f>物值!D6</f>
        <v>3</v>
      </c>
      <c r="AC5">
        <f t="shared" si="1"/>
        <v>80</v>
      </c>
      <c r="AD5" s="8"/>
      <c r="AE5" s="8">
        <v>4</v>
      </c>
    </row>
    <row r="6" spans="1:31">
      <c r="A6">
        <v>2003</v>
      </c>
      <c r="B6" s="8">
        <v>241</v>
      </c>
      <c r="C6" t="str">
        <f>物表!A21</f>
        <v>2014</v>
      </c>
      <c r="D6" t="str">
        <f>材炼!$D$4</f>
        <v>[[3334,1]]</v>
      </c>
      <c r="E6" t="str">
        <f t="shared" si="2"/>
        <v>[[1733,1],[232,5]]</v>
      </c>
      <c r="F6">
        <f>材炼!$F$4</f>
        <v>86400</v>
      </c>
      <c r="G6">
        <v>1</v>
      </c>
      <c r="H6">
        <v>5</v>
      </c>
      <c r="I6">
        <f>物值!G22</f>
        <v>300</v>
      </c>
      <c r="J6">
        <f>物值!F22</f>
        <v>95</v>
      </c>
      <c r="K6" t="str">
        <f>物表!D21</f>
        <v>石头弹丸</v>
      </c>
      <c r="L6">
        <f t="shared" si="3"/>
        <v>3</v>
      </c>
      <c r="M6" s="19">
        <v>1</v>
      </c>
      <c r="N6" s="19">
        <v>0</v>
      </c>
      <c r="O6" s="19">
        <f t="shared" ref="O6:O9" si="5">$AD$2*AE6</f>
        <v>5</v>
      </c>
      <c r="P6" s="19">
        <v>0</v>
      </c>
      <c r="Q6" s="19">
        <v>0</v>
      </c>
      <c r="R6" s="19">
        <v>0</v>
      </c>
      <c r="S6" s="19">
        <v>0</v>
      </c>
      <c r="T6" s="19">
        <v>0</v>
      </c>
      <c r="U6" s="19">
        <v>0</v>
      </c>
      <c r="V6" s="19">
        <v>0</v>
      </c>
      <c r="W6" s="19">
        <v>0</v>
      </c>
      <c r="X6" s="19">
        <v>0</v>
      </c>
      <c r="Y6" s="19">
        <v>0</v>
      </c>
      <c r="Z6" s="19">
        <v>0</v>
      </c>
      <c r="AA6">
        <f t="shared" si="0"/>
        <v>5</v>
      </c>
      <c r="AB6">
        <f>物值!D22</f>
        <v>2</v>
      </c>
      <c r="AC6">
        <f t="shared" si="1"/>
        <v>30</v>
      </c>
      <c r="AD6" s="8"/>
      <c r="AE6" s="8">
        <v>5</v>
      </c>
    </row>
    <row r="7" spans="1:31">
      <c r="A7">
        <v>2004</v>
      </c>
      <c r="B7" s="8">
        <v>241</v>
      </c>
      <c r="C7" t="str">
        <f>物表!A24</f>
        <v>2313</v>
      </c>
      <c r="D7" t="str">
        <f>材炼!$D$4</f>
        <v>[[3334,1]]</v>
      </c>
      <c r="E7" t="str">
        <f t="shared" si="2"/>
        <v>[[1733,1],[2532,3]]</v>
      </c>
      <c r="F7">
        <f>材炼!$F$4</f>
        <v>86400</v>
      </c>
      <c r="G7">
        <v>1</v>
      </c>
      <c r="H7">
        <v>5</v>
      </c>
      <c r="I7">
        <f>物值!G25</f>
        <v>600</v>
      </c>
      <c r="J7">
        <f>物值!F25</f>
        <v>90</v>
      </c>
      <c r="K7" t="str">
        <f>物表!D24</f>
        <v>铁质钥匙</v>
      </c>
      <c r="L7">
        <f t="shared" si="3"/>
        <v>6</v>
      </c>
      <c r="M7" s="19">
        <v>1</v>
      </c>
      <c r="N7" s="19">
        <f t="shared" ref="N7" si="6">$AD$2*AE7</f>
        <v>3</v>
      </c>
      <c r="O7" s="19">
        <v>0</v>
      </c>
      <c r="P7" s="19">
        <v>0</v>
      </c>
      <c r="Q7" s="19">
        <v>0</v>
      </c>
      <c r="R7" s="19">
        <v>0</v>
      </c>
      <c r="S7" s="19">
        <v>0</v>
      </c>
      <c r="T7" s="19">
        <v>0</v>
      </c>
      <c r="U7" s="19">
        <v>0</v>
      </c>
      <c r="V7" s="19">
        <v>0</v>
      </c>
      <c r="W7" s="19">
        <v>0</v>
      </c>
      <c r="X7" s="19">
        <v>0</v>
      </c>
      <c r="Y7" s="19">
        <v>0</v>
      </c>
      <c r="Z7" s="19">
        <v>0</v>
      </c>
      <c r="AA7">
        <f t="shared" si="0"/>
        <v>3</v>
      </c>
      <c r="AB7">
        <f>物值!D25</f>
        <v>3</v>
      </c>
      <c r="AC7">
        <f t="shared" si="1"/>
        <v>60</v>
      </c>
      <c r="AD7" s="8"/>
      <c r="AE7" s="8">
        <v>3</v>
      </c>
    </row>
    <row r="8" spans="1:31">
      <c r="A8">
        <v>2005</v>
      </c>
      <c r="B8" s="8">
        <v>241</v>
      </c>
      <c r="C8" t="str">
        <f>饰表!A2</f>
        <v>1000151</v>
      </c>
      <c r="D8" t="str">
        <f>材炼!$D$4</f>
        <v>[[3334,1]]</v>
      </c>
      <c r="E8" t="str">
        <f t="shared" si="2"/>
        <v>[[1733,1],[531,4]]</v>
      </c>
      <c r="F8">
        <f>材炼!$F$4</f>
        <v>86400</v>
      </c>
      <c r="G8">
        <v>1</v>
      </c>
      <c r="H8">
        <v>5</v>
      </c>
      <c r="I8">
        <f>物值!G30</f>
        <v>600</v>
      </c>
      <c r="J8">
        <f>物值!F30</f>
        <v>90</v>
      </c>
      <c r="K8" t="str">
        <f>饰表!E2</f>
        <v>木头地板</v>
      </c>
      <c r="L8">
        <f t="shared" si="3"/>
        <v>8</v>
      </c>
      <c r="M8" s="19">
        <v>1</v>
      </c>
      <c r="N8" s="19">
        <v>0</v>
      </c>
      <c r="O8" s="19">
        <v>0</v>
      </c>
      <c r="P8" s="19">
        <v>0</v>
      </c>
      <c r="Q8" s="19">
        <f t="shared" si="4"/>
        <v>4</v>
      </c>
      <c r="R8" s="19">
        <v>0</v>
      </c>
      <c r="S8" s="19">
        <v>0</v>
      </c>
      <c r="T8" s="19">
        <v>0</v>
      </c>
      <c r="U8" s="19">
        <v>0</v>
      </c>
      <c r="V8" s="19">
        <v>0</v>
      </c>
      <c r="W8" s="19">
        <v>0</v>
      </c>
      <c r="X8" s="19">
        <v>0</v>
      </c>
      <c r="Y8" s="19">
        <v>0</v>
      </c>
      <c r="Z8" s="19">
        <v>0</v>
      </c>
      <c r="AA8">
        <f t="shared" si="0"/>
        <v>4</v>
      </c>
      <c r="AB8">
        <f>物值!D30</f>
        <v>3</v>
      </c>
      <c r="AC8">
        <f t="shared" si="1"/>
        <v>80</v>
      </c>
      <c r="AD8" s="8"/>
      <c r="AE8" s="8">
        <v>4</v>
      </c>
    </row>
    <row r="9" spans="1:31">
      <c r="A9">
        <v>2006</v>
      </c>
      <c r="B9" s="8">
        <v>241</v>
      </c>
      <c r="C9" t="str">
        <f>饰表!A3</f>
        <v>1000252</v>
      </c>
      <c r="D9" t="str">
        <f>材炼!$D$4</f>
        <v>[[3334,1]]</v>
      </c>
      <c r="E9" t="str">
        <f t="shared" si="2"/>
        <v>[[1733,1],[232,5]]</v>
      </c>
      <c r="F9">
        <f>材炼!$F$4</f>
        <v>86400</v>
      </c>
      <c r="G9">
        <v>1</v>
      </c>
      <c r="H9">
        <v>5</v>
      </c>
      <c r="I9">
        <f>物值!G31</f>
        <v>600</v>
      </c>
      <c r="J9">
        <f>物值!F31</f>
        <v>90</v>
      </c>
      <c r="K9" t="str">
        <f>饰表!E3</f>
        <v>红砖墙纸</v>
      </c>
      <c r="L9">
        <f t="shared" si="3"/>
        <v>10</v>
      </c>
      <c r="M9" s="19">
        <v>1</v>
      </c>
      <c r="N9" s="19">
        <v>0</v>
      </c>
      <c r="O9" s="19">
        <f t="shared" si="5"/>
        <v>5</v>
      </c>
      <c r="P9" s="19">
        <v>0</v>
      </c>
      <c r="Q9" s="19">
        <v>0</v>
      </c>
      <c r="R9" s="19">
        <v>0</v>
      </c>
      <c r="S9" s="19">
        <v>0</v>
      </c>
      <c r="T9" s="19">
        <v>0</v>
      </c>
      <c r="U9" s="19">
        <v>0</v>
      </c>
      <c r="V9" s="19">
        <v>0</v>
      </c>
      <c r="W9" s="19">
        <v>0</v>
      </c>
      <c r="X9" s="19">
        <v>0</v>
      </c>
      <c r="Y9" s="19">
        <v>0</v>
      </c>
      <c r="Z9" s="19">
        <v>0</v>
      </c>
      <c r="AA9">
        <f t="shared" si="0"/>
        <v>5</v>
      </c>
      <c r="AB9">
        <f>物值!D31</f>
        <v>3</v>
      </c>
      <c r="AC9">
        <f t="shared" si="1"/>
        <v>100</v>
      </c>
      <c r="AD9" s="8"/>
      <c r="AE9" s="8">
        <v>5</v>
      </c>
    </row>
    <row r="10" spans="1:31">
      <c r="A10">
        <v>2007</v>
      </c>
      <c r="B10" s="8">
        <v>241</v>
      </c>
      <c r="C10" t="str">
        <f>饰表!A4</f>
        <v>1000353</v>
      </c>
      <c r="D10" t="str">
        <f>材炼!$D$4</f>
        <v>[[3334,1]]</v>
      </c>
      <c r="E10" t="str">
        <f t="shared" si="2"/>
        <v>[[1733,1],[431,3],[531,3]]</v>
      </c>
      <c r="F10">
        <f>材炼!$F$4</f>
        <v>86400</v>
      </c>
      <c r="G10">
        <v>1</v>
      </c>
      <c r="H10">
        <v>5</v>
      </c>
      <c r="I10">
        <f>物值!G32</f>
        <v>600</v>
      </c>
      <c r="J10">
        <f>物值!F32</f>
        <v>90</v>
      </c>
      <c r="K10" t="str">
        <f>饰表!E4</f>
        <v>木质床</v>
      </c>
      <c r="L10">
        <f t="shared" si="3"/>
        <v>12</v>
      </c>
      <c r="M10" s="19">
        <v>1</v>
      </c>
      <c r="N10" s="19">
        <v>0</v>
      </c>
      <c r="O10" s="19">
        <v>0</v>
      </c>
      <c r="P10" s="19">
        <f>$AD$2*AE10</f>
        <v>3</v>
      </c>
      <c r="Q10" s="19">
        <f t="shared" si="4"/>
        <v>3</v>
      </c>
      <c r="R10" s="19">
        <v>0</v>
      </c>
      <c r="S10" s="19">
        <v>0</v>
      </c>
      <c r="T10" s="19">
        <v>0</v>
      </c>
      <c r="U10" s="19">
        <v>0</v>
      </c>
      <c r="V10" s="19">
        <v>0</v>
      </c>
      <c r="W10" s="19">
        <v>0</v>
      </c>
      <c r="X10" s="19">
        <v>0</v>
      </c>
      <c r="Y10" s="19">
        <v>0</v>
      </c>
      <c r="Z10" s="19">
        <v>0</v>
      </c>
      <c r="AA10">
        <f t="shared" si="0"/>
        <v>6</v>
      </c>
      <c r="AB10">
        <f>物值!D32</f>
        <v>3</v>
      </c>
      <c r="AC10">
        <f t="shared" si="1"/>
        <v>120</v>
      </c>
      <c r="AD10" s="8"/>
      <c r="AE10" s="8">
        <v>3</v>
      </c>
    </row>
    <row r="11" spans="1:31">
      <c r="A11">
        <v>2008</v>
      </c>
      <c r="B11" s="8">
        <v>241</v>
      </c>
      <c r="C11" t="str">
        <f>饰表!A5</f>
        <v>1000454</v>
      </c>
      <c r="D11" t="str">
        <f>材炼!$D$4</f>
        <v>[[3334,1]]</v>
      </c>
      <c r="E11" t="str">
        <f t="shared" si="2"/>
        <v>[[1733,1],[531,3],[831,3]]</v>
      </c>
      <c r="F11">
        <f>材炼!$F$4</f>
        <v>86400</v>
      </c>
      <c r="G11">
        <v>1</v>
      </c>
      <c r="H11">
        <v>5</v>
      </c>
      <c r="I11">
        <f>物值!G33</f>
        <v>600</v>
      </c>
      <c r="J11">
        <f>物值!F33</f>
        <v>90</v>
      </c>
      <c r="K11" t="str">
        <f>饰表!E5</f>
        <v>挂钟</v>
      </c>
      <c r="L11">
        <f t="shared" si="3"/>
        <v>12</v>
      </c>
      <c r="M11" s="19">
        <v>1</v>
      </c>
      <c r="N11" s="19">
        <v>0</v>
      </c>
      <c r="O11" s="19">
        <v>0</v>
      </c>
      <c r="P11" s="19">
        <v>0</v>
      </c>
      <c r="Q11" s="19">
        <f t="shared" si="4"/>
        <v>3</v>
      </c>
      <c r="R11" s="19">
        <v>0</v>
      </c>
      <c r="S11" s="19">
        <f t="shared" ref="S11:S13" si="7">$AD$2*AE11</f>
        <v>3</v>
      </c>
      <c r="T11" s="19">
        <v>0</v>
      </c>
      <c r="U11" s="19">
        <v>0</v>
      </c>
      <c r="V11" s="19">
        <v>0</v>
      </c>
      <c r="W11" s="19">
        <v>0</v>
      </c>
      <c r="X11" s="19">
        <v>0</v>
      </c>
      <c r="Y11" s="19">
        <v>0</v>
      </c>
      <c r="Z11" s="19">
        <v>0</v>
      </c>
      <c r="AA11">
        <f t="shared" si="0"/>
        <v>6</v>
      </c>
      <c r="AB11">
        <f>物值!D33</f>
        <v>3</v>
      </c>
      <c r="AC11">
        <f t="shared" si="1"/>
        <v>120</v>
      </c>
      <c r="AE11" s="8">
        <v>3</v>
      </c>
    </row>
    <row r="12" spans="1:31">
      <c r="A12">
        <v>2009</v>
      </c>
      <c r="B12" s="8">
        <v>241</v>
      </c>
      <c r="C12" t="str">
        <f>饰表!A6</f>
        <v>1000555</v>
      </c>
      <c r="D12" t="str">
        <f>材炼!$D$4</f>
        <v>[[3334,1]]</v>
      </c>
      <c r="E12" t="str">
        <f t="shared" si="2"/>
        <v>[[1733,1],[531,5]]</v>
      </c>
      <c r="F12">
        <f>材炼!$F$4</f>
        <v>86400</v>
      </c>
      <c r="G12">
        <v>1</v>
      </c>
      <c r="H12">
        <v>5</v>
      </c>
      <c r="I12">
        <f>物值!G34</f>
        <v>600</v>
      </c>
      <c r="J12">
        <f>物值!F34</f>
        <v>90</v>
      </c>
      <c r="K12" t="str">
        <f>饰表!E6</f>
        <v>木门</v>
      </c>
      <c r="L12">
        <f t="shared" si="3"/>
        <v>10</v>
      </c>
      <c r="M12" s="19">
        <v>1</v>
      </c>
      <c r="N12" s="19">
        <v>0</v>
      </c>
      <c r="O12" s="19">
        <v>0</v>
      </c>
      <c r="P12" s="19">
        <v>0</v>
      </c>
      <c r="Q12" s="19">
        <f t="shared" si="4"/>
        <v>5</v>
      </c>
      <c r="R12" s="19">
        <v>0</v>
      </c>
      <c r="S12" s="19">
        <v>0</v>
      </c>
      <c r="T12" s="19">
        <v>0</v>
      </c>
      <c r="U12" s="19">
        <v>0</v>
      </c>
      <c r="V12" s="19">
        <v>0</v>
      </c>
      <c r="W12" s="19">
        <v>0</v>
      </c>
      <c r="X12" s="19">
        <v>0</v>
      </c>
      <c r="Y12" s="19">
        <v>0</v>
      </c>
      <c r="Z12" s="19">
        <v>0</v>
      </c>
      <c r="AA12">
        <f t="shared" si="0"/>
        <v>5</v>
      </c>
      <c r="AB12">
        <f>物值!D34</f>
        <v>3</v>
      </c>
      <c r="AC12">
        <f t="shared" si="1"/>
        <v>100</v>
      </c>
      <c r="AE12" s="8">
        <v>5</v>
      </c>
    </row>
    <row r="13" spans="1:31">
      <c r="A13">
        <v>2010</v>
      </c>
      <c r="B13" s="8">
        <v>241</v>
      </c>
      <c r="C13" t="str">
        <f>饰表!A7</f>
        <v>1000653</v>
      </c>
      <c r="D13" t="str">
        <f>材炼!$D$4</f>
        <v>[[3334,1]]</v>
      </c>
      <c r="E13" t="str">
        <f t="shared" si="2"/>
        <v>[[1733,1],[831,3],[1431,3]]</v>
      </c>
      <c r="F13">
        <f>材炼!$F$4</f>
        <v>86400</v>
      </c>
      <c r="G13">
        <v>1</v>
      </c>
      <c r="H13">
        <v>5</v>
      </c>
      <c r="I13">
        <f>物值!G35</f>
        <v>600</v>
      </c>
      <c r="J13">
        <f>物值!F35</f>
        <v>90</v>
      </c>
      <c r="K13" t="str">
        <f>饰表!E7</f>
        <v>花束</v>
      </c>
      <c r="L13">
        <f t="shared" si="3"/>
        <v>12</v>
      </c>
      <c r="M13" s="19">
        <v>1</v>
      </c>
      <c r="N13" s="19">
        <v>0</v>
      </c>
      <c r="O13" s="19">
        <v>0</v>
      </c>
      <c r="P13" s="19">
        <v>0</v>
      </c>
      <c r="Q13" s="19">
        <v>0</v>
      </c>
      <c r="R13" s="19">
        <v>0</v>
      </c>
      <c r="S13" s="19">
        <f t="shared" si="7"/>
        <v>3</v>
      </c>
      <c r="T13" s="19">
        <f t="shared" ref="T13" si="8">$AD$2*AE13</f>
        <v>3</v>
      </c>
      <c r="U13" s="19">
        <v>0</v>
      </c>
      <c r="V13" s="19">
        <v>0</v>
      </c>
      <c r="W13" s="19">
        <v>0</v>
      </c>
      <c r="X13" s="19">
        <v>0</v>
      </c>
      <c r="Y13" s="19">
        <v>0</v>
      </c>
      <c r="Z13" s="19">
        <v>0</v>
      </c>
      <c r="AA13">
        <f t="shared" si="0"/>
        <v>6</v>
      </c>
      <c r="AB13">
        <f>物值!D35</f>
        <v>3</v>
      </c>
      <c r="AC13">
        <f t="shared" si="1"/>
        <v>120</v>
      </c>
      <c r="AE13" s="8">
        <v>3</v>
      </c>
    </row>
    <row r="14" spans="1:31">
      <c r="A14">
        <v>2011</v>
      </c>
      <c r="B14" s="8">
        <v>241</v>
      </c>
      <c r="C14" t="str">
        <f>饰表!A8</f>
        <v>1000753</v>
      </c>
      <c r="D14" t="str">
        <f>材炼!$D$4</f>
        <v>[[3334,1]]</v>
      </c>
      <c r="E14" t="str">
        <f t="shared" si="2"/>
        <v>[[1733,1],[431,5]]</v>
      </c>
      <c r="F14">
        <f>材炼!$F$4</f>
        <v>86400</v>
      </c>
      <c r="G14">
        <v>1</v>
      </c>
      <c r="H14">
        <v>5</v>
      </c>
      <c r="I14">
        <f>物值!G36</f>
        <v>600</v>
      </c>
      <c r="J14">
        <f>物值!F36</f>
        <v>90</v>
      </c>
      <c r="K14" t="str">
        <f>饰表!E8</f>
        <v>稻草人</v>
      </c>
      <c r="L14">
        <f t="shared" si="3"/>
        <v>10</v>
      </c>
      <c r="M14" s="19">
        <v>1</v>
      </c>
      <c r="N14" s="19">
        <v>0</v>
      </c>
      <c r="O14" s="19">
        <v>0</v>
      </c>
      <c r="P14" s="19">
        <f>$AD$2*AE14</f>
        <v>5</v>
      </c>
      <c r="Q14" s="19">
        <v>0</v>
      </c>
      <c r="R14" s="19">
        <v>0</v>
      </c>
      <c r="S14" s="19">
        <v>0</v>
      </c>
      <c r="T14" s="19">
        <v>0</v>
      </c>
      <c r="U14" s="19">
        <v>0</v>
      </c>
      <c r="V14" s="19">
        <v>0</v>
      </c>
      <c r="W14" s="19">
        <v>0</v>
      </c>
      <c r="X14" s="19">
        <v>0</v>
      </c>
      <c r="Y14" s="19">
        <v>0</v>
      </c>
      <c r="Z14" s="19">
        <v>0</v>
      </c>
      <c r="AA14">
        <f t="shared" si="0"/>
        <v>5</v>
      </c>
      <c r="AB14">
        <f>物值!D36</f>
        <v>3</v>
      </c>
      <c r="AC14">
        <f t="shared" si="1"/>
        <v>100</v>
      </c>
      <c r="AE14" s="8">
        <v>5</v>
      </c>
    </row>
    <row r="15" spans="1:31">
      <c r="A15">
        <v>2012</v>
      </c>
      <c r="B15" s="8">
        <v>241</v>
      </c>
      <c r="C15" t="str">
        <f>饰表!A9</f>
        <v>1000851</v>
      </c>
      <c r="D15" t="str">
        <f>材炼!$D$4</f>
        <v>[[3334,1]]</v>
      </c>
      <c r="E15" t="str">
        <f t="shared" si="2"/>
        <v>[[1733,1],[232,8]]</v>
      </c>
      <c r="F15">
        <f>材炼!$F$4</f>
        <v>86400</v>
      </c>
      <c r="G15">
        <v>1</v>
      </c>
      <c r="H15">
        <v>5</v>
      </c>
      <c r="I15">
        <f>物值!G37</f>
        <v>600</v>
      </c>
      <c r="J15">
        <f>物值!F37</f>
        <v>90</v>
      </c>
      <c r="K15" t="str">
        <f>饰表!E9</f>
        <v>石地板</v>
      </c>
      <c r="L15">
        <f t="shared" si="3"/>
        <v>16</v>
      </c>
      <c r="M15" s="19">
        <v>1</v>
      </c>
      <c r="N15" s="19">
        <v>0</v>
      </c>
      <c r="O15">
        <f>AD2*AE15</f>
        <v>8</v>
      </c>
      <c r="P15" s="19">
        <v>0</v>
      </c>
      <c r="Q15" s="19">
        <v>0</v>
      </c>
      <c r="R15" s="19">
        <v>0</v>
      </c>
      <c r="S15" s="19">
        <v>0</v>
      </c>
      <c r="T15" s="19">
        <v>0</v>
      </c>
      <c r="U15" s="19">
        <v>0</v>
      </c>
      <c r="V15" s="19">
        <v>0</v>
      </c>
      <c r="W15" s="19">
        <v>0</v>
      </c>
      <c r="X15" s="19">
        <v>0</v>
      </c>
      <c r="Y15" s="19">
        <v>0</v>
      </c>
      <c r="Z15" s="19">
        <v>0</v>
      </c>
      <c r="AA15">
        <f t="shared" si="0"/>
        <v>8</v>
      </c>
      <c r="AB15">
        <f>物值!D37</f>
        <v>3</v>
      </c>
      <c r="AC15">
        <f t="shared" si="1"/>
        <v>160</v>
      </c>
      <c r="AE15" s="8">
        <v>8</v>
      </c>
    </row>
    <row r="16" spans="1:31">
      <c r="A16">
        <v>2013</v>
      </c>
      <c r="B16" s="8">
        <v>241</v>
      </c>
      <c r="C16" t="str">
        <f>饰表!A10</f>
        <v>1000951</v>
      </c>
      <c r="D16" t="str">
        <f>材炼!$D$4</f>
        <v>[[3334,1]]</v>
      </c>
      <c r="E16" t="str">
        <f t="shared" si="2"/>
        <v>[[1733,1],[232,5],[632,5]]</v>
      </c>
      <c r="F16">
        <f>材炼!$F$4</f>
        <v>86400</v>
      </c>
      <c r="G16">
        <v>1</v>
      </c>
      <c r="H16">
        <v>5</v>
      </c>
      <c r="I16">
        <f>物值!G38</f>
        <v>900</v>
      </c>
      <c r="J16">
        <f>物值!F38</f>
        <v>85</v>
      </c>
      <c r="K16" t="str">
        <f>饰表!E10</f>
        <v>马赛克地板</v>
      </c>
      <c r="L16">
        <f t="shared" si="3"/>
        <v>42</v>
      </c>
      <c r="M16" s="19">
        <v>1</v>
      </c>
      <c r="N16" s="19">
        <v>0</v>
      </c>
      <c r="O16">
        <f>AD2*AE16</f>
        <v>5</v>
      </c>
      <c r="P16" s="19">
        <v>0</v>
      </c>
      <c r="Q16" s="19">
        <v>0</v>
      </c>
      <c r="R16">
        <f>AD2*AE16</f>
        <v>5</v>
      </c>
      <c r="S16" s="19">
        <v>0</v>
      </c>
      <c r="T16" s="19">
        <v>0</v>
      </c>
      <c r="U16" s="19">
        <v>0</v>
      </c>
      <c r="V16" s="19">
        <v>0</v>
      </c>
      <c r="W16" s="19">
        <v>0</v>
      </c>
      <c r="X16" s="19">
        <v>0</v>
      </c>
      <c r="Y16" s="19">
        <v>0</v>
      </c>
      <c r="Z16" s="19">
        <v>0</v>
      </c>
      <c r="AA16">
        <f t="shared" si="0"/>
        <v>10</v>
      </c>
      <c r="AB16">
        <f>物值!D38</f>
        <v>4</v>
      </c>
      <c r="AC16">
        <f t="shared" si="1"/>
        <v>420</v>
      </c>
      <c r="AE16" s="8">
        <v>5</v>
      </c>
    </row>
    <row r="17" spans="1:31">
      <c r="A17">
        <v>2014</v>
      </c>
      <c r="B17" s="8">
        <v>241</v>
      </c>
      <c r="C17" t="str">
        <f>饰表!A11</f>
        <v>1001051</v>
      </c>
      <c r="D17" t="str">
        <f>材炼!$D$4</f>
        <v>[[3334,1]]</v>
      </c>
      <c r="E17" t="str">
        <f t="shared" si="2"/>
        <v>[[1733,1],[632,5],[2634,5]]</v>
      </c>
      <c r="F17">
        <f>材炼!$F$4</f>
        <v>86400</v>
      </c>
      <c r="G17">
        <v>1</v>
      </c>
      <c r="H17">
        <v>5</v>
      </c>
      <c r="I17">
        <f>物值!G39</f>
        <v>900</v>
      </c>
      <c r="J17">
        <f>物值!F39</f>
        <v>85</v>
      </c>
      <c r="K17" t="str">
        <f>饰表!E11</f>
        <v>瓷砖</v>
      </c>
      <c r="L17">
        <f t="shared" si="3"/>
        <v>42</v>
      </c>
      <c r="M17" s="19">
        <v>1</v>
      </c>
      <c r="N17" s="19">
        <v>0</v>
      </c>
      <c r="O17">
        <v>0</v>
      </c>
      <c r="P17" s="19">
        <v>0</v>
      </c>
      <c r="Q17" s="19">
        <v>0</v>
      </c>
      <c r="R17">
        <f>AD2*AE17</f>
        <v>5</v>
      </c>
      <c r="S17" s="19">
        <v>0</v>
      </c>
      <c r="T17" s="19">
        <v>0</v>
      </c>
      <c r="U17" s="19">
        <v>0</v>
      </c>
      <c r="V17" s="19">
        <v>0</v>
      </c>
      <c r="W17">
        <f>AD2*AE17</f>
        <v>5</v>
      </c>
      <c r="X17" s="19">
        <v>0</v>
      </c>
      <c r="Y17" s="19">
        <v>0</v>
      </c>
      <c r="Z17" s="19">
        <v>0</v>
      </c>
      <c r="AA17">
        <f t="shared" si="0"/>
        <v>10</v>
      </c>
      <c r="AB17">
        <f>物值!D39</f>
        <v>4</v>
      </c>
      <c r="AC17">
        <f t="shared" si="1"/>
        <v>420</v>
      </c>
      <c r="AE17" s="8">
        <v>5</v>
      </c>
    </row>
    <row r="18" spans="1:31">
      <c r="A18">
        <v>2015</v>
      </c>
      <c r="B18" s="8">
        <v>241</v>
      </c>
      <c r="C18" t="str">
        <f>饰表!A12</f>
        <v>1001151</v>
      </c>
      <c r="D18" t="str">
        <f>材炼!$D$4</f>
        <v>[[3334,1]]</v>
      </c>
      <c r="E18" t="str">
        <f t="shared" si="2"/>
        <v>[[1733,1],[232,5]]</v>
      </c>
      <c r="F18">
        <f>材炼!$F$4</f>
        <v>86400</v>
      </c>
      <c r="G18">
        <v>1</v>
      </c>
      <c r="H18">
        <v>5</v>
      </c>
      <c r="I18">
        <f>物值!G40</f>
        <v>900</v>
      </c>
      <c r="J18">
        <f>物值!F40</f>
        <v>85</v>
      </c>
      <c r="K18" t="str">
        <f>饰表!E12</f>
        <v>遗迹地板</v>
      </c>
      <c r="L18">
        <f t="shared" si="3"/>
        <v>21</v>
      </c>
      <c r="M18" s="19">
        <v>1</v>
      </c>
      <c r="N18">
        <v>0</v>
      </c>
      <c r="O18">
        <f>AD2*AE18</f>
        <v>5</v>
      </c>
      <c r="P18" s="19">
        <v>0</v>
      </c>
      <c r="Q18" s="19">
        <v>0</v>
      </c>
      <c r="R18" s="19">
        <v>0</v>
      </c>
      <c r="S18" s="19">
        <v>0</v>
      </c>
      <c r="T18" s="19">
        <v>0</v>
      </c>
      <c r="U18" s="19">
        <v>0</v>
      </c>
      <c r="V18" s="19">
        <v>0</v>
      </c>
      <c r="W18" s="19">
        <v>0</v>
      </c>
      <c r="X18" s="19">
        <v>0</v>
      </c>
      <c r="Y18" s="19">
        <v>0</v>
      </c>
      <c r="Z18" s="19">
        <v>0</v>
      </c>
      <c r="AA18">
        <f t="shared" si="0"/>
        <v>5</v>
      </c>
      <c r="AB18">
        <f>物值!D40</f>
        <v>4</v>
      </c>
      <c r="AC18">
        <f t="shared" si="1"/>
        <v>210</v>
      </c>
      <c r="AE18" s="8">
        <v>5</v>
      </c>
    </row>
    <row r="19" spans="1:31">
      <c r="A19">
        <v>2016</v>
      </c>
      <c r="B19" s="8">
        <v>241</v>
      </c>
      <c r="C19" t="str">
        <f>饰表!A13</f>
        <v>1001251</v>
      </c>
      <c r="D19" t="str">
        <f>材炼!$D$4</f>
        <v>[[3334,1]]</v>
      </c>
      <c r="E19" t="str">
        <f t="shared" si="2"/>
        <v>[[1733,1],[531,3],[2732,3]]</v>
      </c>
      <c r="F19">
        <f>材炼!$F$4</f>
        <v>86400</v>
      </c>
      <c r="G19">
        <v>1</v>
      </c>
      <c r="H19">
        <v>5</v>
      </c>
      <c r="I19">
        <f>物值!G41</f>
        <v>1800</v>
      </c>
      <c r="J19">
        <f>物值!F41</f>
        <v>80</v>
      </c>
      <c r="K19" t="str">
        <f>饰表!E13</f>
        <v>榻榻米</v>
      </c>
      <c r="L19">
        <f t="shared" si="3"/>
        <v>68</v>
      </c>
      <c r="M19" s="19">
        <v>1</v>
      </c>
      <c r="N19">
        <v>0</v>
      </c>
      <c r="O19">
        <v>0</v>
      </c>
      <c r="P19" s="19">
        <v>0</v>
      </c>
      <c r="Q19">
        <f>AD2*AE19</f>
        <v>3</v>
      </c>
      <c r="R19" s="19">
        <v>0</v>
      </c>
      <c r="S19" s="19">
        <v>0</v>
      </c>
      <c r="T19" s="19">
        <v>0</v>
      </c>
      <c r="U19" s="19">
        <v>0</v>
      </c>
      <c r="V19" s="19">
        <v>0</v>
      </c>
      <c r="W19" s="19">
        <v>0</v>
      </c>
      <c r="X19" s="19">
        <f>AD2*AE19</f>
        <v>3</v>
      </c>
      <c r="Y19" s="19">
        <v>0</v>
      </c>
      <c r="Z19" s="19">
        <v>0</v>
      </c>
      <c r="AA19">
        <f t="shared" si="0"/>
        <v>6</v>
      </c>
      <c r="AB19">
        <f>物值!D41</f>
        <v>5</v>
      </c>
      <c r="AC19">
        <f t="shared" si="1"/>
        <v>680</v>
      </c>
      <c r="AE19" s="8">
        <v>3</v>
      </c>
    </row>
    <row r="20" spans="1:31">
      <c r="A20">
        <v>2017</v>
      </c>
      <c r="B20" s="8">
        <v>241</v>
      </c>
      <c r="C20" t="str">
        <f>饰表!A14</f>
        <v>1001351</v>
      </c>
      <c r="D20" t="str">
        <f>材炼!$D$4</f>
        <v>[[3334,1]]</v>
      </c>
      <c r="E20" t="str">
        <f t="shared" si="2"/>
        <v>[[1733,1],[531,4],[2033,4]]</v>
      </c>
      <c r="F20">
        <f>材炼!$F$4</f>
        <v>86400</v>
      </c>
      <c r="G20">
        <v>1</v>
      </c>
      <c r="H20">
        <v>5</v>
      </c>
      <c r="I20">
        <f>物值!G42</f>
        <v>1800</v>
      </c>
      <c r="J20">
        <f>物值!F42</f>
        <v>80</v>
      </c>
      <c r="K20" t="str">
        <f>饰表!E14</f>
        <v>贵族地板</v>
      </c>
      <c r="L20">
        <f t="shared" si="3"/>
        <v>90</v>
      </c>
      <c r="M20" s="19">
        <v>1</v>
      </c>
      <c r="N20">
        <v>0</v>
      </c>
      <c r="O20">
        <v>0</v>
      </c>
      <c r="P20" s="19">
        <v>0</v>
      </c>
      <c r="Q20">
        <f>AD2*AE20</f>
        <v>4</v>
      </c>
      <c r="R20" s="19">
        <v>0</v>
      </c>
      <c r="S20" s="19">
        <v>0</v>
      </c>
      <c r="T20" s="19">
        <v>0</v>
      </c>
      <c r="U20" s="19">
        <v>0</v>
      </c>
      <c r="V20" s="19">
        <f>AD2*AE20</f>
        <v>4</v>
      </c>
      <c r="W20" s="19">
        <v>0</v>
      </c>
      <c r="X20" s="19">
        <v>0</v>
      </c>
      <c r="Y20" s="19">
        <v>0</v>
      </c>
      <c r="Z20" s="19">
        <v>0</v>
      </c>
      <c r="AA20">
        <f t="shared" si="0"/>
        <v>8</v>
      </c>
      <c r="AB20">
        <f>物值!D42</f>
        <v>5</v>
      </c>
      <c r="AC20">
        <f t="shared" si="1"/>
        <v>900</v>
      </c>
      <c r="AE20" s="8">
        <v>4</v>
      </c>
    </row>
    <row r="21" spans="1:31">
      <c r="A21">
        <v>2018</v>
      </c>
      <c r="B21" s="8">
        <v>241</v>
      </c>
      <c r="C21" t="str">
        <f>饰表!A15</f>
        <v>1001451</v>
      </c>
      <c r="D21" t="str">
        <f>材炼!$D$4</f>
        <v>[[3334,1]]</v>
      </c>
      <c r="E21" t="str">
        <f t="shared" si="2"/>
        <v>[[1733,1],[431,6]]</v>
      </c>
      <c r="F21">
        <f>材炼!$F$4</f>
        <v>86400</v>
      </c>
      <c r="G21">
        <v>1</v>
      </c>
      <c r="H21">
        <v>5</v>
      </c>
      <c r="I21">
        <f>物值!G43</f>
        <v>1800</v>
      </c>
      <c r="J21">
        <f>物值!F43</f>
        <v>80</v>
      </c>
      <c r="K21" t="str">
        <f>饰表!E15</f>
        <v>草叶地板</v>
      </c>
      <c r="L21">
        <f t="shared" si="3"/>
        <v>68</v>
      </c>
      <c r="M21" s="19">
        <v>1</v>
      </c>
      <c r="N21">
        <v>0</v>
      </c>
      <c r="O21">
        <v>0</v>
      </c>
      <c r="P21">
        <f>AD2*AE21</f>
        <v>6</v>
      </c>
      <c r="Q21">
        <v>0</v>
      </c>
      <c r="R21" s="19">
        <v>0</v>
      </c>
      <c r="S21" s="19">
        <v>0</v>
      </c>
      <c r="T21" s="19">
        <v>0</v>
      </c>
      <c r="U21" s="19">
        <v>0</v>
      </c>
      <c r="V21" s="19">
        <v>0</v>
      </c>
      <c r="W21" s="19">
        <v>0</v>
      </c>
      <c r="X21" s="19">
        <v>0</v>
      </c>
      <c r="Y21" s="19">
        <v>0</v>
      </c>
      <c r="Z21" s="19">
        <v>0</v>
      </c>
      <c r="AA21">
        <f t="shared" si="0"/>
        <v>6</v>
      </c>
      <c r="AB21">
        <f>物值!D43</f>
        <v>5</v>
      </c>
      <c r="AC21">
        <f t="shared" si="1"/>
        <v>680</v>
      </c>
      <c r="AE21" s="8">
        <v>6</v>
      </c>
    </row>
    <row r="22" spans="1:31">
      <c r="A22">
        <v>2019</v>
      </c>
      <c r="B22" s="8">
        <v>241</v>
      </c>
      <c r="C22" t="str">
        <f>饰表!A16</f>
        <v>1001551</v>
      </c>
      <c r="D22" t="str">
        <f>材炼!$D$4</f>
        <v>[[3334,1]]</v>
      </c>
      <c r="E22" t="str">
        <f t="shared" si="2"/>
        <v>[[1733,1],[1032,10]]</v>
      </c>
      <c r="F22">
        <f>材炼!$F$4</f>
        <v>86400</v>
      </c>
      <c r="G22">
        <v>1</v>
      </c>
      <c r="H22">
        <v>5</v>
      </c>
      <c r="I22">
        <f>物值!G44</f>
        <v>2700</v>
      </c>
      <c r="J22">
        <f>物值!F44</f>
        <v>75</v>
      </c>
      <c r="K22" t="str">
        <f>饰表!E16</f>
        <v>沙滩地板</v>
      </c>
      <c r="L22">
        <f t="shared" si="3"/>
        <v>216</v>
      </c>
      <c r="M22" s="19">
        <v>1</v>
      </c>
      <c r="N22">
        <v>0</v>
      </c>
      <c r="O22">
        <v>0</v>
      </c>
      <c r="P22">
        <v>0</v>
      </c>
      <c r="Q22">
        <v>0</v>
      </c>
      <c r="R22" s="19">
        <v>0</v>
      </c>
      <c r="S22" s="19">
        <v>0</v>
      </c>
      <c r="T22" s="19">
        <v>0</v>
      </c>
      <c r="U22" s="19">
        <v>0</v>
      </c>
      <c r="V22" s="19">
        <v>0</v>
      </c>
      <c r="W22" s="19">
        <v>0</v>
      </c>
      <c r="X22" s="19">
        <v>0</v>
      </c>
      <c r="Y22" s="19">
        <v>0</v>
      </c>
      <c r="Z22" s="19">
        <f>AD2*AE22</f>
        <v>10</v>
      </c>
      <c r="AA22">
        <f>N22+O22+P22+Q22++R22+S22+T22+U22+V22+W22+X22+Y22+Z22</f>
        <v>10</v>
      </c>
      <c r="AB22">
        <f>物值!D44</f>
        <v>6</v>
      </c>
      <c r="AC22">
        <f t="shared" si="1"/>
        <v>2160</v>
      </c>
      <c r="AE22" s="8">
        <v>10</v>
      </c>
    </row>
    <row r="23" spans="1:31">
      <c r="A23">
        <v>2020</v>
      </c>
      <c r="B23" s="8">
        <v>241</v>
      </c>
      <c r="C23" t="str">
        <f>饰表!A17</f>
        <v>1001652</v>
      </c>
      <c r="D23" t="str">
        <f>材炼!$D$4</f>
        <v>[[3334,1]]</v>
      </c>
      <c r="E23" t="str">
        <f t="shared" si="2"/>
        <v>[[1733,10]]</v>
      </c>
      <c r="F23">
        <f>材炼!$F$4</f>
        <v>86400</v>
      </c>
      <c r="G23">
        <v>1</v>
      </c>
      <c r="H23">
        <v>5</v>
      </c>
      <c r="I23">
        <f>物值!G45</f>
        <v>2700</v>
      </c>
      <c r="J23">
        <f>物值!F45</f>
        <v>75</v>
      </c>
      <c r="K23" t="str">
        <f>饰表!E17</f>
        <v>粘胶墙纸</v>
      </c>
      <c r="L23">
        <f t="shared" si="3"/>
        <v>216</v>
      </c>
      <c r="M23" s="19">
        <v>10</v>
      </c>
      <c r="N23">
        <v>0</v>
      </c>
      <c r="O23">
        <v>0</v>
      </c>
      <c r="P23">
        <v>0</v>
      </c>
      <c r="Q23">
        <v>0</v>
      </c>
      <c r="R23">
        <v>0</v>
      </c>
      <c r="S23">
        <v>0</v>
      </c>
      <c r="T23">
        <v>0</v>
      </c>
      <c r="U23">
        <v>0</v>
      </c>
      <c r="V23">
        <v>0</v>
      </c>
      <c r="W23">
        <v>0</v>
      </c>
      <c r="X23">
        <v>0</v>
      </c>
      <c r="Y23">
        <v>0</v>
      </c>
      <c r="Z23">
        <v>0</v>
      </c>
      <c r="AA23">
        <f>M23+N23+O23+P23+Q23++R23+S23+T23+U23+V23+W23+X23+Y23</f>
        <v>10</v>
      </c>
      <c r="AB23">
        <f>物值!D45</f>
        <v>6</v>
      </c>
      <c r="AC23">
        <f t="shared" si="1"/>
        <v>2160</v>
      </c>
      <c r="AE23" s="8">
        <v>5</v>
      </c>
    </row>
    <row r="24" spans="1:31">
      <c r="A24">
        <v>2021</v>
      </c>
      <c r="B24" s="8">
        <v>241</v>
      </c>
      <c r="C24" t="str">
        <f>饰表!A18</f>
        <v>1001752</v>
      </c>
      <c r="D24" t="str">
        <f>材炼!$D$4</f>
        <v>[[3334,1]]</v>
      </c>
      <c r="E24" t="str">
        <f t="shared" si="2"/>
        <v>[[1733,1],[531,5],[2732,5]]</v>
      </c>
      <c r="F24">
        <f>材炼!$F$4</f>
        <v>86400</v>
      </c>
      <c r="G24">
        <v>1</v>
      </c>
      <c r="H24">
        <v>5</v>
      </c>
      <c r="I24">
        <f>物值!G46</f>
        <v>600</v>
      </c>
      <c r="J24">
        <f>物值!F46</f>
        <v>90</v>
      </c>
      <c r="K24" t="str">
        <f>饰表!E18</f>
        <v>木板墙</v>
      </c>
      <c r="L24">
        <f t="shared" si="3"/>
        <v>20</v>
      </c>
      <c r="M24" s="19">
        <v>1</v>
      </c>
      <c r="N24">
        <v>0</v>
      </c>
      <c r="O24">
        <v>0</v>
      </c>
      <c r="P24">
        <v>0</v>
      </c>
      <c r="Q24">
        <f t="shared" ref="Q24:Q32" si="9">$AD$2*AE24</f>
        <v>5</v>
      </c>
      <c r="R24">
        <v>0</v>
      </c>
      <c r="S24">
        <v>0</v>
      </c>
      <c r="T24">
        <v>0</v>
      </c>
      <c r="U24">
        <v>0</v>
      </c>
      <c r="V24">
        <v>0</v>
      </c>
      <c r="W24">
        <v>0</v>
      </c>
      <c r="X24">
        <f t="shared" ref="X24:X32" si="10">$AD$2*AE24</f>
        <v>5</v>
      </c>
      <c r="Y24">
        <v>0</v>
      </c>
      <c r="Z24">
        <v>0</v>
      </c>
      <c r="AA24">
        <f t="shared" ref="AA24:AA32" si="11">N24+O24+P24+Q24++R24+S24+T24+U24+V24+W24+X24+Y24</f>
        <v>10</v>
      </c>
      <c r="AB24">
        <f>物值!D46</f>
        <v>3</v>
      </c>
      <c r="AC24">
        <f t="shared" si="1"/>
        <v>200</v>
      </c>
      <c r="AE24" s="8">
        <v>5</v>
      </c>
    </row>
    <row r="25" spans="1:31">
      <c r="A25">
        <v>2022</v>
      </c>
      <c r="B25" s="8">
        <v>241</v>
      </c>
      <c r="C25" t="str">
        <f>饰表!A19</f>
        <v>1001852</v>
      </c>
      <c r="D25" t="str">
        <f>材炼!$D$4</f>
        <v>[[3334,1]]</v>
      </c>
      <c r="E25" t="str">
        <f t="shared" si="2"/>
        <v>[[1733,1],[1431,5],[2634,5]]</v>
      </c>
      <c r="F25">
        <f>材炼!$F$4</f>
        <v>86400</v>
      </c>
      <c r="G25">
        <v>1</v>
      </c>
      <c r="H25">
        <v>5</v>
      </c>
      <c r="I25">
        <f>物值!G47</f>
        <v>900</v>
      </c>
      <c r="J25">
        <f>物值!F47</f>
        <v>85</v>
      </c>
      <c r="K25" t="str">
        <f>饰表!E19</f>
        <v>星空壁纸</v>
      </c>
      <c r="L25">
        <f t="shared" si="3"/>
        <v>42</v>
      </c>
      <c r="M25" s="19">
        <v>1</v>
      </c>
      <c r="N25">
        <v>0</v>
      </c>
      <c r="O25">
        <v>0</v>
      </c>
      <c r="P25">
        <v>0</v>
      </c>
      <c r="Q25">
        <v>0</v>
      </c>
      <c r="R25">
        <v>0</v>
      </c>
      <c r="S25">
        <v>0</v>
      </c>
      <c r="T25">
        <f t="shared" ref="T25" si="12">$AD$2*AE25</f>
        <v>5</v>
      </c>
      <c r="U25">
        <v>0</v>
      </c>
      <c r="V25">
        <v>0</v>
      </c>
      <c r="W25">
        <f t="shared" ref="W25:W26" si="13">$AD$2*AE25</f>
        <v>5</v>
      </c>
      <c r="X25">
        <v>0</v>
      </c>
      <c r="Y25">
        <v>0</v>
      </c>
      <c r="Z25">
        <v>0</v>
      </c>
      <c r="AA25">
        <f t="shared" si="11"/>
        <v>10</v>
      </c>
      <c r="AB25">
        <f>物值!D47</f>
        <v>4</v>
      </c>
      <c r="AC25">
        <f t="shared" si="1"/>
        <v>420</v>
      </c>
      <c r="AE25" s="8">
        <v>5</v>
      </c>
    </row>
    <row r="26" spans="1:31">
      <c r="A26">
        <v>2023</v>
      </c>
      <c r="B26" s="8">
        <v>241</v>
      </c>
      <c r="C26" t="str">
        <f>饰表!A20</f>
        <v>1001952</v>
      </c>
      <c r="D26" t="str">
        <f>材炼!$D$4</f>
        <v>[[3334,1]]</v>
      </c>
      <c r="E26" t="str">
        <f t="shared" si="2"/>
        <v>[[1733,1],[2634,10]]</v>
      </c>
      <c r="F26">
        <f>材炼!$F$4</f>
        <v>86400</v>
      </c>
      <c r="G26">
        <v>1</v>
      </c>
      <c r="H26">
        <v>5</v>
      </c>
      <c r="I26">
        <f>物值!G48</f>
        <v>900</v>
      </c>
      <c r="J26">
        <f>物值!F48</f>
        <v>85</v>
      </c>
      <c r="K26" t="str">
        <f>饰表!E20</f>
        <v>玻璃壁纸</v>
      </c>
      <c r="L26">
        <f t="shared" si="3"/>
        <v>42</v>
      </c>
      <c r="M26" s="19">
        <v>1</v>
      </c>
      <c r="N26">
        <v>0</v>
      </c>
      <c r="O26">
        <v>0</v>
      </c>
      <c r="P26">
        <v>0</v>
      </c>
      <c r="Q26">
        <v>0</v>
      </c>
      <c r="R26">
        <v>0</v>
      </c>
      <c r="S26">
        <v>0</v>
      </c>
      <c r="T26">
        <v>0</v>
      </c>
      <c r="U26">
        <v>0</v>
      </c>
      <c r="V26">
        <v>0</v>
      </c>
      <c r="W26">
        <f t="shared" si="13"/>
        <v>10</v>
      </c>
      <c r="X26">
        <v>0</v>
      </c>
      <c r="Y26">
        <v>0</v>
      </c>
      <c r="Z26">
        <v>0</v>
      </c>
      <c r="AA26">
        <f t="shared" si="11"/>
        <v>10</v>
      </c>
      <c r="AB26">
        <f>物值!D48</f>
        <v>4</v>
      </c>
      <c r="AC26">
        <f t="shared" si="1"/>
        <v>420</v>
      </c>
      <c r="AE26" s="8">
        <v>10</v>
      </c>
    </row>
    <row r="27" spans="1:31">
      <c r="A27">
        <v>2024</v>
      </c>
      <c r="B27" s="8">
        <v>241</v>
      </c>
      <c r="C27" t="str">
        <f>饰表!A21</f>
        <v>1002052</v>
      </c>
      <c r="D27" t="str">
        <f>材炼!$D$4</f>
        <v>[[3334,1]]</v>
      </c>
      <c r="E27" t="str">
        <f t="shared" si="2"/>
        <v>[[1733,1],[531,5],[632,5]]</v>
      </c>
      <c r="F27">
        <f>材炼!$F$4</f>
        <v>86400</v>
      </c>
      <c r="G27">
        <v>1</v>
      </c>
      <c r="H27">
        <v>5</v>
      </c>
      <c r="I27">
        <f>物值!G49</f>
        <v>2700</v>
      </c>
      <c r="J27">
        <f>物值!F49</f>
        <v>75</v>
      </c>
      <c r="K27" t="str">
        <f>饰表!E21</f>
        <v>遗迹壁纸</v>
      </c>
      <c r="L27">
        <f t="shared" si="3"/>
        <v>216</v>
      </c>
      <c r="M27" s="19">
        <v>1</v>
      </c>
      <c r="N27">
        <v>0</v>
      </c>
      <c r="O27">
        <v>0</v>
      </c>
      <c r="P27">
        <v>0</v>
      </c>
      <c r="Q27">
        <f t="shared" si="9"/>
        <v>5</v>
      </c>
      <c r="R27">
        <f t="shared" ref="R27" si="14">$AD$2*AE27</f>
        <v>5</v>
      </c>
      <c r="S27">
        <v>0</v>
      </c>
      <c r="T27">
        <v>0</v>
      </c>
      <c r="U27">
        <v>0</v>
      </c>
      <c r="V27">
        <v>0</v>
      </c>
      <c r="W27">
        <v>0</v>
      </c>
      <c r="X27">
        <v>0</v>
      </c>
      <c r="Y27">
        <v>0</v>
      </c>
      <c r="Z27">
        <v>0</v>
      </c>
      <c r="AA27">
        <f t="shared" si="11"/>
        <v>10</v>
      </c>
      <c r="AB27">
        <f>物值!D49</f>
        <v>6</v>
      </c>
      <c r="AC27">
        <f t="shared" si="1"/>
        <v>2160</v>
      </c>
      <c r="AE27" s="8">
        <v>5</v>
      </c>
    </row>
    <row r="28" spans="1:31">
      <c r="A28">
        <v>2025</v>
      </c>
      <c r="B28" s="8">
        <v>241</v>
      </c>
      <c r="C28" t="str">
        <f>饰表!A22</f>
        <v>1002152</v>
      </c>
      <c r="D28" t="str">
        <f>材炼!$D$4</f>
        <v>[[3334,1]]</v>
      </c>
      <c r="E28" t="str">
        <f t="shared" si="2"/>
        <v>[[1733,1],[3434,5]]</v>
      </c>
      <c r="F28">
        <f>材炼!$F$4</f>
        <v>86400</v>
      </c>
      <c r="G28">
        <v>1</v>
      </c>
      <c r="H28">
        <v>5</v>
      </c>
      <c r="I28">
        <f>物值!G50</f>
        <v>3600</v>
      </c>
      <c r="J28">
        <f>物值!F50</f>
        <v>70</v>
      </c>
      <c r="K28" t="str">
        <f>饰表!E22</f>
        <v>中华壁纸</v>
      </c>
      <c r="L28">
        <f t="shared" si="3"/>
        <v>180</v>
      </c>
      <c r="M28" s="19">
        <v>1</v>
      </c>
      <c r="N28">
        <v>0</v>
      </c>
      <c r="O28">
        <v>0</v>
      </c>
      <c r="P28">
        <v>0</v>
      </c>
      <c r="Q28">
        <v>0</v>
      </c>
      <c r="R28">
        <v>0</v>
      </c>
      <c r="S28">
        <v>0</v>
      </c>
      <c r="T28">
        <v>0</v>
      </c>
      <c r="U28">
        <v>0</v>
      </c>
      <c r="V28">
        <v>0</v>
      </c>
      <c r="W28">
        <v>0</v>
      </c>
      <c r="X28">
        <v>0</v>
      </c>
      <c r="Y28">
        <f t="shared" ref="Y28:Y29" si="15">$AD$2*AE28</f>
        <v>5</v>
      </c>
      <c r="Z28">
        <v>0</v>
      </c>
      <c r="AA28">
        <f t="shared" si="11"/>
        <v>5</v>
      </c>
      <c r="AB28">
        <f>物值!D50</f>
        <v>7</v>
      </c>
      <c r="AC28">
        <f t="shared" si="1"/>
        <v>1800</v>
      </c>
      <c r="AE28" s="8">
        <v>5</v>
      </c>
    </row>
    <row r="29" spans="1:31">
      <c r="A29">
        <v>2026</v>
      </c>
      <c r="B29" s="8">
        <v>241</v>
      </c>
      <c r="C29" t="str">
        <f>饰表!A23</f>
        <v>1002252</v>
      </c>
      <c r="D29" t="str">
        <f>材炼!$D$4</f>
        <v>[[3334,1]]</v>
      </c>
      <c r="E29" t="str">
        <f t="shared" si="2"/>
        <v>[[1733,1],[2033,5],[3434,5]]</v>
      </c>
      <c r="F29">
        <f>材炼!$F$4</f>
        <v>86400</v>
      </c>
      <c r="G29">
        <v>1</v>
      </c>
      <c r="H29">
        <v>5</v>
      </c>
      <c r="I29">
        <f>物值!G51</f>
        <v>4500</v>
      </c>
      <c r="J29">
        <f>物值!F51</f>
        <v>65</v>
      </c>
      <c r="K29" t="str">
        <f>饰表!E23</f>
        <v>邪教壁纸</v>
      </c>
      <c r="L29">
        <f t="shared" si="3"/>
        <v>554</v>
      </c>
      <c r="M29" s="19">
        <v>1</v>
      </c>
      <c r="N29">
        <v>0</v>
      </c>
      <c r="O29">
        <v>0</v>
      </c>
      <c r="P29">
        <v>0</v>
      </c>
      <c r="Q29">
        <v>0</v>
      </c>
      <c r="R29">
        <v>0</v>
      </c>
      <c r="S29">
        <v>0</v>
      </c>
      <c r="T29">
        <v>0</v>
      </c>
      <c r="U29">
        <v>0</v>
      </c>
      <c r="V29">
        <f t="shared" ref="V29:V31" si="16">$AD$2*AE29</f>
        <v>5</v>
      </c>
      <c r="W29">
        <v>0</v>
      </c>
      <c r="X29">
        <v>0</v>
      </c>
      <c r="Y29">
        <f t="shared" si="15"/>
        <v>5</v>
      </c>
      <c r="Z29">
        <v>0</v>
      </c>
      <c r="AA29">
        <f t="shared" si="11"/>
        <v>10</v>
      </c>
      <c r="AB29">
        <f>物值!D51</f>
        <v>8</v>
      </c>
      <c r="AC29">
        <f t="shared" si="1"/>
        <v>5540</v>
      </c>
      <c r="AE29" s="8">
        <v>5</v>
      </c>
    </row>
    <row r="30" spans="1:31">
      <c r="A30">
        <v>2027</v>
      </c>
      <c r="B30" s="8">
        <v>241</v>
      </c>
      <c r="C30" t="str">
        <f>饰表!A24</f>
        <v>1002353</v>
      </c>
      <c r="D30" t="str">
        <f>材炼!$D$4</f>
        <v>[[3334,1]]</v>
      </c>
      <c r="E30" t="str">
        <f t="shared" si="2"/>
        <v>[[1733,1],[531,20]]</v>
      </c>
      <c r="F30">
        <f>材炼!$F$4</f>
        <v>86400</v>
      </c>
      <c r="G30">
        <v>1</v>
      </c>
      <c r="H30">
        <v>5</v>
      </c>
      <c r="I30">
        <f>物值!G52</f>
        <v>300</v>
      </c>
      <c r="J30">
        <f>物值!F52</f>
        <v>95</v>
      </c>
      <c r="K30" t="str">
        <f>饰表!E24</f>
        <v>木质货架</v>
      </c>
      <c r="L30">
        <f t="shared" si="3"/>
        <v>13</v>
      </c>
      <c r="M30" s="19">
        <v>1</v>
      </c>
      <c r="N30">
        <v>0</v>
      </c>
      <c r="O30">
        <v>0</v>
      </c>
      <c r="P30">
        <v>0</v>
      </c>
      <c r="Q30">
        <f t="shared" si="9"/>
        <v>20</v>
      </c>
      <c r="R30">
        <v>0</v>
      </c>
      <c r="S30">
        <v>0</v>
      </c>
      <c r="T30">
        <v>0</v>
      </c>
      <c r="U30">
        <v>0</v>
      </c>
      <c r="V30">
        <v>0</v>
      </c>
      <c r="W30">
        <v>0</v>
      </c>
      <c r="X30">
        <v>0</v>
      </c>
      <c r="Y30">
        <v>0</v>
      </c>
      <c r="Z30">
        <v>0</v>
      </c>
      <c r="AA30">
        <f t="shared" si="11"/>
        <v>20</v>
      </c>
      <c r="AB30">
        <f>物值!D52</f>
        <v>2</v>
      </c>
      <c r="AC30">
        <f t="shared" si="1"/>
        <v>130</v>
      </c>
      <c r="AE30" s="8">
        <v>20</v>
      </c>
    </row>
    <row r="31" spans="1:31">
      <c r="A31">
        <v>2028</v>
      </c>
      <c r="B31" s="8">
        <v>241</v>
      </c>
      <c r="C31" t="str">
        <f>饰表!A25</f>
        <v>1002453</v>
      </c>
      <c r="D31" t="str">
        <f>材炼!$D$4</f>
        <v>[[3334,1]]</v>
      </c>
      <c r="E31" t="str">
        <f t="shared" si="2"/>
        <v>[[1733,1],[531,5],[831,5],[2033,5]]</v>
      </c>
      <c r="F31">
        <f>材炼!$F$4</f>
        <v>86400</v>
      </c>
      <c r="G31">
        <v>1</v>
      </c>
      <c r="H31">
        <v>5</v>
      </c>
      <c r="I31">
        <f>物值!G53</f>
        <v>1800</v>
      </c>
      <c r="J31">
        <f>物值!F53</f>
        <v>80</v>
      </c>
      <c r="K31" t="str">
        <f>饰表!E25</f>
        <v>皮革软床</v>
      </c>
      <c r="L31">
        <f t="shared" si="3"/>
        <v>169</v>
      </c>
      <c r="M31" s="19">
        <v>1</v>
      </c>
      <c r="N31">
        <v>0</v>
      </c>
      <c r="O31">
        <v>0</v>
      </c>
      <c r="P31">
        <v>0</v>
      </c>
      <c r="Q31">
        <f t="shared" si="9"/>
        <v>5</v>
      </c>
      <c r="R31">
        <v>0</v>
      </c>
      <c r="S31">
        <f t="shared" ref="S31" si="17">$AD$2*AE31</f>
        <v>5</v>
      </c>
      <c r="T31">
        <v>0</v>
      </c>
      <c r="U31">
        <v>0</v>
      </c>
      <c r="V31">
        <f t="shared" si="16"/>
        <v>5</v>
      </c>
      <c r="W31">
        <v>0</v>
      </c>
      <c r="X31">
        <v>0</v>
      </c>
      <c r="Y31">
        <v>0</v>
      </c>
      <c r="Z31">
        <v>0</v>
      </c>
      <c r="AA31">
        <f t="shared" si="11"/>
        <v>15</v>
      </c>
      <c r="AB31">
        <f>物值!D53</f>
        <v>5</v>
      </c>
      <c r="AC31">
        <f t="shared" si="1"/>
        <v>1690</v>
      </c>
      <c r="AE31" s="8">
        <v>5</v>
      </c>
    </row>
    <row r="32" spans="1:31">
      <c r="A32">
        <v>2029</v>
      </c>
      <c r="B32" s="8">
        <v>241</v>
      </c>
      <c r="C32" t="str">
        <f>饰表!A26</f>
        <v>1002553</v>
      </c>
      <c r="D32" t="str">
        <f>材炼!$D$4</f>
        <v>[[3334,1]]</v>
      </c>
      <c r="E32" t="str">
        <f t="shared" si="2"/>
        <v>[[1733,1],[531,5],[2732,5]]</v>
      </c>
      <c r="F32">
        <f>材炼!$F$4</f>
        <v>86400</v>
      </c>
      <c r="G32">
        <v>1</v>
      </c>
      <c r="H32">
        <v>5</v>
      </c>
      <c r="I32">
        <f>物值!G54</f>
        <v>900</v>
      </c>
      <c r="J32">
        <f>物值!F54</f>
        <v>85</v>
      </c>
      <c r="K32" t="str">
        <f>饰表!E26</f>
        <v>酒桶</v>
      </c>
      <c r="L32">
        <f t="shared" si="3"/>
        <v>42</v>
      </c>
      <c r="M32" s="19">
        <v>1</v>
      </c>
      <c r="N32">
        <v>0</v>
      </c>
      <c r="O32">
        <v>0</v>
      </c>
      <c r="P32">
        <v>0</v>
      </c>
      <c r="Q32">
        <f t="shared" si="9"/>
        <v>5</v>
      </c>
      <c r="R32">
        <v>0</v>
      </c>
      <c r="S32">
        <v>0</v>
      </c>
      <c r="T32">
        <v>0</v>
      </c>
      <c r="U32">
        <v>0</v>
      </c>
      <c r="V32">
        <v>0</v>
      </c>
      <c r="W32">
        <v>0</v>
      </c>
      <c r="X32">
        <f t="shared" si="10"/>
        <v>5</v>
      </c>
      <c r="Y32">
        <v>0</v>
      </c>
      <c r="Z32">
        <v>0</v>
      </c>
      <c r="AA32">
        <f t="shared" si="11"/>
        <v>10</v>
      </c>
      <c r="AB32">
        <f>物值!D54</f>
        <v>4</v>
      </c>
      <c r="AC32">
        <f t="shared" si="1"/>
        <v>420</v>
      </c>
      <c r="AE32" s="8">
        <v>5</v>
      </c>
    </row>
    <row r="33" spans="1:26">
      <c r="A33">
        <v>2030</v>
      </c>
      <c r="B33" s="8">
        <v>241</v>
      </c>
      <c r="C33" t="str">
        <f>饰表!A27</f>
        <v>1002654</v>
      </c>
      <c r="D33" t="str">
        <f>材炼!$D$4</f>
        <v>[[3334,1]]</v>
      </c>
      <c r="E33" t="str">
        <f t="shared" si="2"/>
        <v>[]</v>
      </c>
      <c r="F33">
        <f>材炼!$F$4</f>
        <v>86400</v>
      </c>
      <c r="G33">
        <v>1</v>
      </c>
      <c r="H33">
        <v>5</v>
      </c>
      <c r="I33">
        <f>物值!G55</f>
        <v>4500</v>
      </c>
      <c r="J33">
        <f>物值!F55</f>
        <v>65</v>
      </c>
      <c r="K33" t="str">
        <f>饰表!E27</f>
        <v>水纹窗</v>
      </c>
      <c r="N33">
        <f t="shared" ref="N33" si="18">$AD$2*AE33</f>
        <v>0</v>
      </c>
      <c r="O33">
        <f t="shared" ref="O33" si="19">$AD$2*AE33</f>
        <v>0</v>
      </c>
      <c r="P33">
        <f t="shared" ref="P33" si="20">$AD$2*AE33</f>
        <v>0</v>
      </c>
      <c r="Q33">
        <f t="shared" ref="Q33" si="21">$AD$2*AE33</f>
        <v>0</v>
      </c>
      <c r="R33">
        <f t="shared" ref="R33" si="22">$AD$2*AE33</f>
        <v>0</v>
      </c>
      <c r="S33">
        <f t="shared" ref="S33" si="23">$AD$2*AE33</f>
        <v>0</v>
      </c>
      <c r="T33">
        <f t="shared" ref="T33" si="24">$AD$2*AE33</f>
        <v>0</v>
      </c>
      <c r="U33">
        <f t="shared" ref="U33" si="25">$AD$2*AE33</f>
        <v>0</v>
      </c>
      <c r="V33">
        <f t="shared" ref="V33" si="26">$AD$2*AE33</f>
        <v>0</v>
      </c>
      <c r="W33">
        <f t="shared" ref="W33" si="27">$AD$2*AE33</f>
        <v>0</v>
      </c>
      <c r="X33">
        <f t="shared" ref="X33" si="28">$AD$2*AE33</f>
        <v>0</v>
      </c>
      <c r="Y33">
        <f t="shared" ref="Y33" si="29">$AD$2*AE33</f>
        <v>0</v>
      </c>
      <c r="Z33">
        <f t="shared" ref="Z33" si="30">$AD$2*AE33</f>
        <v>0</v>
      </c>
    </row>
    <row r="34" spans="1:26">
      <c r="A34">
        <v>2031</v>
      </c>
      <c r="B34" s="8">
        <v>241</v>
      </c>
      <c r="C34" t="str">
        <f>饰表!A28</f>
        <v>1002754</v>
      </c>
      <c r="D34" t="str">
        <f>材炼!$D$4</f>
        <v>[[3334,1]]</v>
      </c>
      <c r="E34" t="str">
        <f t="shared" si="2"/>
        <v>[]</v>
      </c>
      <c r="F34">
        <f>材炼!$F$4</f>
        <v>86400</v>
      </c>
      <c r="G34">
        <v>1</v>
      </c>
      <c r="H34">
        <v>5</v>
      </c>
      <c r="I34">
        <f>物值!G56</f>
        <v>4500</v>
      </c>
      <c r="J34">
        <f>物值!F56</f>
        <v>65</v>
      </c>
      <c r="K34" t="str">
        <f>饰表!E28</f>
        <v>木纹窗</v>
      </c>
    </row>
    <row r="35" spans="1:26">
      <c r="A35">
        <v>2032</v>
      </c>
      <c r="B35" s="8">
        <v>241</v>
      </c>
      <c r="C35" t="str">
        <f>饰表!A29</f>
        <v>1002854</v>
      </c>
      <c r="D35" t="str">
        <f>材炼!$D$4</f>
        <v>[[3334,1]]</v>
      </c>
      <c r="E35" t="str">
        <f t="shared" si="2"/>
        <v>[]</v>
      </c>
      <c r="F35">
        <f>材炼!$F$4</f>
        <v>86400</v>
      </c>
      <c r="G35">
        <v>1</v>
      </c>
      <c r="H35">
        <v>5</v>
      </c>
      <c r="I35">
        <f>物值!G57</f>
        <v>4500</v>
      </c>
      <c r="J35">
        <f>物值!F57</f>
        <v>65</v>
      </c>
      <c r="K35" t="str">
        <f>饰表!E29</f>
        <v>云纹窗</v>
      </c>
    </row>
    <row r="36" spans="1:26">
      <c r="A36">
        <v>2033</v>
      </c>
      <c r="B36" s="8">
        <v>241</v>
      </c>
      <c r="C36" t="str">
        <f>饰表!A30</f>
        <v>1002954</v>
      </c>
      <c r="D36" t="str">
        <f>材炼!$D$4</f>
        <v>[[3334,1]]</v>
      </c>
      <c r="E36" t="str">
        <f t="shared" si="2"/>
        <v>[]</v>
      </c>
      <c r="F36">
        <f>材炼!$F$4</f>
        <v>86400</v>
      </c>
      <c r="G36">
        <v>1</v>
      </c>
      <c r="H36">
        <v>5</v>
      </c>
      <c r="I36">
        <f>物值!G58</f>
        <v>4500</v>
      </c>
      <c r="J36">
        <f>物值!F58</f>
        <v>65</v>
      </c>
      <c r="K36" t="str">
        <f>饰表!E30</f>
        <v>火纹窗</v>
      </c>
    </row>
    <row r="37" spans="1:26">
      <c r="A37">
        <v>2034</v>
      </c>
      <c r="B37" s="8">
        <v>241</v>
      </c>
      <c r="C37" t="str">
        <f>饰表!A31</f>
        <v>1003054</v>
      </c>
      <c r="D37" t="str">
        <f>材炼!$D$4</f>
        <v>[[3334,1]]</v>
      </c>
      <c r="E37" t="str">
        <f t="shared" si="2"/>
        <v>[]</v>
      </c>
      <c r="F37">
        <f>材炼!$F$4</f>
        <v>86400</v>
      </c>
      <c r="G37">
        <v>1</v>
      </c>
      <c r="H37">
        <v>5</v>
      </c>
      <c r="I37">
        <f>物值!G59</f>
        <v>1800</v>
      </c>
      <c r="J37">
        <f>物值!F59</f>
        <v>80</v>
      </c>
      <c r="K37" t="str">
        <f>饰表!E31</f>
        <v>石板窗</v>
      </c>
    </row>
    <row r="38" spans="1:26">
      <c r="A38">
        <v>2035</v>
      </c>
      <c r="B38" s="8">
        <v>241</v>
      </c>
      <c r="C38" t="str">
        <f>饰表!A32</f>
        <v>1003154</v>
      </c>
      <c r="D38" t="str">
        <f>材炼!$D$4</f>
        <v>[[3334,1]]</v>
      </c>
      <c r="E38" t="str">
        <f t="shared" si="2"/>
        <v>[]</v>
      </c>
      <c r="F38">
        <f>材炼!$F$4</f>
        <v>86400</v>
      </c>
      <c r="G38">
        <v>1</v>
      </c>
      <c r="H38">
        <v>5</v>
      </c>
      <c r="I38">
        <f>物值!G60</f>
        <v>300</v>
      </c>
      <c r="J38">
        <f>物值!F60</f>
        <v>95</v>
      </c>
      <c r="K38" t="str">
        <f>饰表!E32</f>
        <v>简单的窗户</v>
      </c>
    </row>
    <row r="39" spans="1:26">
      <c r="A39">
        <v>2036</v>
      </c>
      <c r="B39" s="8">
        <v>241</v>
      </c>
      <c r="C39" t="str">
        <f>饰表!A33</f>
        <v>1003254</v>
      </c>
      <c r="D39" t="str">
        <f>材炼!$D$4</f>
        <v>[[3334,1]]</v>
      </c>
      <c r="E39" t="str">
        <f t="shared" si="2"/>
        <v>[]</v>
      </c>
      <c r="F39">
        <f>材炼!$F$4</f>
        <v>86400</v>
      </c>
      <c r="G39">
        <v>1</v>
      </c>
      <c r="H39">
        <v>5</v>
      </c>
      <c r="I39">
        <f>物值!G61</f>
        <v>300</v>
      </c>
      <c r="J39">
        <f>物值!F61</f>
        <v>95</v>
      </c>
      <c r="K39" t="str">
        <f>饰表!E33</f>
        <v>粗糙的画像</v>
      </c>
    </row>
    <row r="40" spans="1:26">
      <c r="A40">
        <v>2037</v>
      </c>
      <c r="B40" s="8">
        <v>241</v>
      </c>
      <c r="C40" t="str">
        <f>饰表!A34</f>
        <v>1003354</v>
      </c>
      <c r="D40" t="str">
        <f>材炼!$D$4</f>
        <v>[[3334,1]]</v>
      </c>
      <c r="E40" t="str">
        <f t="shared" si="2"/>
        <v>[]</v>
      </c>
      <c r="F40">
        <f>材炼!$F$4</f>
        <v>86400</v>
      </c>
      <c r="G40">
        <v>1</v>
      </c>
      <c r="H40">
        <v>5</v>
      </c>
      <c r="I40">
        <f>物值!G62</f>
        <v>600</v>
      </c>
      <c r="J40">
        <f>物值!F62</f>
        <v>90</v>
      </c>
      <c r="K40" t="str">
        <f>饰表!E34</f>
        <v>花束画像</v>
      </c>
    </row>
    <row r="41" spans="1:26">
      <c r="A41">
        <v>2038</v>
      </c>
      <c r="B41" s="8">
        <v>241</v>
      </c>
      <c r="C41" t="str">
        <f>饰表!A35</f>
        <v>1003454</v>
      </c>
      <c r="D41" t="str">
        <f>材炼!$D$4</f>
        <v>[[3334,1]]</v>
      </c>
      <c r="E41" t="str">
        <f t="shared" si="2"/>
        <v>[]</v>
      </c>
      <c r="F41">
        <f>材炼!$F$4</f>
        <v>86400</v>
      </c>
      <c r="G41">
        <v>1</v>
      </c>
      <c r="H41">
        <v>5</v>
      </c>
      <c r="I41">
        <f>物值!G63</f>
        <v>600</v>
      </c>
      <c r="J41">
        <f>物值!F63</f>
        <v>90</v>
      </c>
      <c r="K41" t="str">
        <f>饰表!E35</f>
        <v>人物画像</v>
      </c>
    </row>
    <row r="42" spans="1:26">
      <c r="A42">
        <v>2039</v>
      </c>
      <c r="B42" s="8">
        <v>241</v>
      </c>
      <c r="C42" t="str">
        <f>饰表!A36</f>
        <v>1003554</v>
      </c>
      <c r="D42" t="str">
        <f>材炼!$D$4</f>
        <v>[[3334,1]]</v>
      </c>
      <c r="E42" t="str">
        <f t="shared" si="2"/>
        <v>[]</v>
      </c>
      <c r="F42">
        <f>材炼!$F$4</f>
        <v>86400</v>
      </c>
      <c r="G42">
        <v>1</v>
      </c>
      <c r="H42">
        <v>5</v>
      </c>
      <c r="I42">
        <f>物值!G64</f>
        <v>2700</v>
      </c>
      <c r="J42">
        <f>物值!F64</f>
        <v>75</v>
      </c>
      <c r="K42" t="str">
        <f>饰表!E36</f>
        <v>古代壁钟</v>
      </c>
    </row>
    <row r="43" spans="1:26">
      <c r="A43">
        <v>2040</v>
      </c>
      <c r="B43" s="8">
        <v>241</v>
      </c>
      <c r="C43" t="str">
        <f>饰表!A37</f>
        <v>1003654</v>
      </c>
      <c r="D43" t="str">
        <f>材炼!$D$4</f>
        <v>[[3334,1]]</v>
      </c>
      <c r="E43" t="str">
        <f t="shared" si="2"/>
        <v>[]</v>
      </c>
      <c r="F43">
        <f>材炼!$F$4</f>
        <v>86400</v>
      </c>
      <c r="G43">
        <v>1</v>
      </c>
      <c r="H43">
        <v>5</v>
      </c>
      <c r="I43">
        <f>物值!G65</f>
        <v>5400</v>
      </c>
      <c r="J43">
        <f>物值!F65</f>
        <v>60</v>
      </c>
      <c r="K43" t="str">
        <f>饰表!E37</f>
        <v>太阳石板</v>
      </c>
    </row>
    <row r="44" spans="1:26">
      <c r="A44">
        <v>2041</v>
      </c>
      <c r="B44" s="8">
        <v>241</v>
      </c>
      <c r="C44" t="str">
        <f>饰表!A38</f>
        <v>1003754</v>
      </c>
      <c r="D44" t="str">
        <f>材炼!$D$4</f>
        <v>[[3334,1]]</v>
      </c>
      <c r="E44" t="str">
        <f t="shared" si="2"/>
        <v>[]</v>
      </c>
      <c r="F44">
        <f>材炼!$F$4</f>
        <v>86400</v>
      </c>
      <c r="G44">
        <v>1</v>
      </c>
      <c r="H44">
        <v>5</v>
      </c>
      <c r="I44">
        <f>物值!G66</f>
        <v>5400</v>
      </c>
      <c r="J44">
        <f>物值!F66</f>
        <v>60</v>
      </c>
      <c r="K44" t="str">
        <f>饰表!E38</f>
        <v>月亮石板</v>
      </c>
    </row>
    <row r="45" spans="1:26">
      <c r="A45">
        <v>2042</v>
      </c>
      <c r="B45" s="8">
        <v>241</v>
      </c>
      <c r="C45" t="str">
        <f>饰表!A39</f>
        <v>1003854</v>
      </c>
      <c r="D45" t="str">
        <f>材炼!$D$4</f>
        <v>[[3334,1]]</v>
      </c>
      <c r="E45" t="str">
        <f t="shared" si="2"/>
        <v>[]</v>
      </c>
      <c r="F45">
        <f>材炼!$F$4</f>
        <v>86400</v>
      </c>
      <c r="G45">
        <v>1</v>
      </c>
      <c r="H45">
        <v>5</v>
      </c>
      <c r="I45">
        <f>物值!G67</f>
        <v>5400</v>
      </c>
      <c r="J45">
        <f>物值!F67</f>
        <v>60</v>
      </c>
      <c r="K45" t="str">
        <f>饰表!E39</f>
        <v>七色板画像</v>
      </c>
    </row>
    <row r="46" spans="1:26">
      <c r="A46">
        <v>2043</v>
      </c>
      <c r="B46" s="8">
        <v>241</v>
      </c>
      <c r="C46" t="str">
        <f>饰表!A40</f>
        <v>1003953</v>
      </c>
      <c r="D46" t="str">
        <f>材炼!$D$4</f>
        <v>[[3334,1]]</v>
      </c>
      <c r="E46" t="str">
        <f t="shared" si="2"/>
        <v>[]</v>
      </c>
      <c r="F46">
        <f>材炼!$F$4</f>
        <v>86400</v>
      </c>
      <c r="G46">
        <v>1</v>
      </c>
      <c r="H46">
        <v>5</v>
      </c>
      <c r="I46">
        <f>物值!G68</f>
        <v>6300</v>
      </c>
      <c r="J46">
        <f>物值!F68</f>
        <v>55</v>
      </c>
      <c r="K46" t="str">
        <f>饰表!E40</f>
        <v>黑板</v>
      </c>
    </row>
    <row r="47" spans="1:26">
      <c r="A47">
        <v>2044</v>
      </c>
      <c r="B47" s="8">
        <v>241</v>
      </c>
      <c r="C47" t="str">
        <f>饰表!A41</f>
        <v>1004055</v>
      </c>
      <c r="D47" t="str">
        <f>材炼!$D$4</f>
        <v>[[3334,1]]</v>
      </c>
      <c r="E47" t="str">
        <f t="shared" si="2"/>
        <v>[]</v>
      </c>
      <c r="F47">
        <f>材炼!$F$4</f>
        <v>86400</v>
      </c>
      <c r="G47">
        <v>1</v>
      </c>
      <c r="H47">
        <v>5</v>
      </c>
      <c r="I47">
        <f>物值!G69</f>
        <v>4500</v>
      </c>
      <c r="J47">
        <f>物值!F69</f>
        <v>65</v>
      </c>
      <c r="K47" t="str">
        <f>饰表!E41</f>
        <v>老式木门</v>
      </c>
    </row>
    <row r="48" spans="1:26">
      <c r="A48">
        <v>2045</v>
      </c>
      <c r="B48" s="8">
        <v>241</v>
      </c>
      <c r="C48" t="str">
        <f>饰表!A42</f>
        <v>1004153</v>
      </c>
      <c r="D48" t="str">
        <f>材炼!$D$4</f>
        <v>[[3334,1]]</v>
      </c>
      <c r="E48" t="str">
        <f t="shared" si="2"/>
        <v>[]</v>
      </c>
      <c r="F48">
        <f>材炼!$F$4</f>
        <v>86400</v>
      </c>
      <c r="G48">
        <v>1</v>
      </c>
      <c r="H48">
        <v>5</v>
      </c>
      <c r="I48">
        <f>物值!G70</f>
        <v>6300</v>
      </c>
      <c r="J48">
        <f>物值!F70</f>
        <v>55</v>
      </c>
      <c r="K48" t="str">
        <f>饰表!E42</f>
        <v>猫头鹰</v>
      </c>
    </row>
    <row r="49" spans="1:11">
      <c r="A49">
        <v>2046</v>
      </c>
      <c r="B49" s="8">
        <v>241</v>
      </c>
      <c r="C49" t="str">
        <f>饰表!A43</f>
        <v>1004253</v>
      </c>
      <c r="D49" t="str">
        <f>材炼!$D$4</f>
        <v>[[3334,1]]</v>
      </c>
      <c r="E49" t="str">
        <f t="shared" si="2"/>
        <v>[]</v>
      </c>
      <c r="F49">
        <f>材炼!$F$4</f>
        <v>86400</v>
      </c>
      <c r="G49">
        <v>1</v>
      </c>
      <c r="H49">
        <v>5</v>
      </c>
      <c r="I49">
        <f>物值!G71</f>
        <v>6300</v>
      </c>
      <c r="J49">
        <f>物值!F71</f>
        <v>55</v>
      </c>
      <c r="K49" t="str">
        <f>饰表!E43</f>
        <v>玻璃石柱</v>
      </c>
    </row>
    <row r="50" spans="1:11">
      <c r="A50">
        <v>2047</v>
      </c>
      <c r="B50" s="8">
        <v>241</v>
      </c>
      <c r="C50" t="str">
        <f>饰表!A44</f>
        <v>1004353</v>
      </c>
      <c r="D50" t="str">
        <f>材炼!$D$4</f>
        <v>[[3334,1]]</v>
      </c>
      <c r="E50" t="str">
        <f t="shared" si="2"/>
        <v>[]</v>
      </c>
      <c r="F50">
        <f>材炼!$F$4</f>
        <v>86400</v>
      </c>
      <c r="G50">
        <v>1</v>
      </c>
      <c r="H50">
        <v>5</v>
      </c>
      <c r="I50">
        <f>物值!G72</f>
        <v>4500</v>
      </c>
      <c r="J50">
        <f>物值!F72</f>
        <v>65</v>
      </c>
      <c r="K50" t="str">
        <f>饰表!E44</f>
        <v>红色罐子</v>
      </c>
    </row>
    <row r="51" spans="1:11">
      <c r="A51">
        <v>2048</v>
      </c>
      <c r="B51" s="8">
        <v>241</v>
      </c>
      <c r="C51" t="str">
        <f>饰表!A45</f>
        <v>1004453</v>
      </c>
      <c r="D51" t="str">
        <f>材炼!$D$4</f>
        <v>[[3334,1]]</v>
      </c>
      <c r="E51" t="str">
        <f t="shared" si="2"/>
        <v>[]</v>
      </c>
      <c r="F51">
        <f>材炼!$F$4</f>
        <v>86400</v>
      </c>
      <c r="G51">
        <v>1</v>
      </c>
      <c r="H51">
        <v>5</v>
      </c>
      <c r="I51">
        <f>物值!G73</f>
        <v>4500</v>
      </c>
      <c r="J51">
        <f>物值!F73</f>
        <v>65</v>
      </c>
      <c r="K51" t="str">
        <f>饰表!E45</f>
        <v>绿色罐子</v>
      </c>
    </row>
    <row r="52" spans="1:11">
      <c r="A52">
        <v>2049</v>
      </c>
      <c r="B52" s="8">
        <v>241</v>
      </c>
      <c r="C52" t="str">
        <f>饰表!A46</f>
        <v>1004553</v>
      </c>
      <c r="D52" t="str">
        <f>材炼!$D$4</f>
        <v>[[3334,1]]</v>
      </c>
      <c r="E52" t="str">
        <f t="shared" si="2"/>
        <v>[]</v>
      </c>
      <c r="F52">
        <f>材炼!$F$4</f>
        <v>86400</v>
      </c>
      <c r="G52">
        <v>1</v>
      </c>
      <c r="H52">
        <v>5</v>
      </c>
      <c r="I52">
        <f>物值!G74</f>
        <v>6300</v>
      </c>
      <c r="J52">
        <f>物值!F74</f>
        <v>55</v>
      </c>
      <c r="K52" t="str">
        <f>饰表!E46</f>
        <v>魔法竖琴</v>
      </c>
    </row>
    <row r="53" spans="1:11">
      <c r="A53">
        <v>2050</v>
      </c>
      <c r="B53" s="8">
        <v>241</v>
      </c>
      <c r="C53" t="str">
        <f>饰表!A47</f>
        <v>1004653</v>
      </c>
      <c r="D53" t="str">
        <f>材炼!$D$4</f>
        <v>[[3334,1]]</v>
      </c>
      <c r="E53" t="str">
        <f t="shared" si="2"/>
        <v>[]</v>
      </c>
      <c r="F53">
        <f>材炼!$F$4</f>
        <v>86400</v>
      </c>
      <c r="G53">
        <v>1</v>
      </c>
      <c r="H53">
        <v>5</v>
      </c>
      <c r="I53">
        <f>物值!G75</f>
        <v>7200</v>
      </c>
      <c r="J53">
        <f>物值!F75</f>
        <v>50</v>
      </c>
      <c r="K53" t="str">
        <f>饰表!E47</f>
        <v>水晶球灯</v>
      </c>
    </row>
    <row r="54" spans="1:11">
      <c r="A54">
        <v>2051</v>
      </c>
      <c r="B54" s="8">
        <v>241</v>
      </c>
      <c r="C54" t="str">
        <f>饰表!A48</f>
        <v>1004753</v>
      </c>
      <c r="D54" t="str">
        <f>材炼!$D$4</f>
        <v>[[3334,1]]</v>
      </c>
      <c r="E54" t="str">
        <f t="shared" si="2"/>
        <v>[]</v>
      </c>
      <c r="F54">
        <f>材炼!$F$4</f>
        <v>86400</v>
      </c>
      <c r="G54">
        <v>1</v>
      </c>
      <c r="H54">
        <v>5</v>
      </c>
      <c r="I54">
        <f>物值!G76</f>
        <v>7200</v>
      </c>
      <c r="J54">
        <f>物值!F76</f>
        <v>50</v>
      </c>
      <c r="K54" t="str">
        <f>饰表!E48</f>
        <v>望远镜</v>
      </c>
    </row>
    <row r="55" spans="1:11">
      <c r="A55">
        <v>2052</v>
      </c>
      <c r="B55" s="8">
        <v>241</v>
      </c>
      <c r="C55" t="str">
        <f>饰表!A49</f>
        <v>1004854</v>
      </c>
      <c r="D55" t="str">
        <f>材炼!$D$4</f>
        <v>[[3334,1]]</v>
      </c>
      <c r="E55" t="str">
        <f t="shared" si="2"/>
        <v>[]</v>
      </c>
      <c r="F55">
        <f>材炼!$F$4</f>
        <v>86400</v>
      </c>
      <c r="G55">
        <v>1</v>
      </c>
      <c r="H55">
        <v>5</v>
      </c>
      <c r="I55">
        <f>物值!G77</f>
        <v>2700</v>
      </c>
      <c r="J55">
        <f>物值!F77</f>
        <v>75</v>
      </c>
      <c r="K55" t="str">
        <f>饰表!E49</f>
        <v>扫把</v>
      </c>
    </row>
    <row r="56" spans="1:11">
      <c r="A56">
        <v>2053</v>
      </c>
      <c r="B56" s="8">
        <v>241</v>
      </c>
      <c r="C56" t="str">
        <f>饰表!A50</f>
        <v>1004953</v>
      </c>
      <c r="D56" t="str">
        <f>材炼!$D$4</f>
        <v>[[3334,1]]</v>
      </c>
      <c r="E56" t="str">
        <f t="shared" si="2"/>
        <v>[]</v>
      </c>
      <c r="F56">
        <f>材炼!$F$4</f>
        <v>86400</v>
      </c>
      <c r="G56">
        <v>1</v>
      </c>
      <c r="H56">
        <v>5</v>
      </c>
      <c r="I56">
        <f>物值!G78</f>
        <v>7200</v>
      </c>
      <c r="J56">
        <f>物值!F78</f>
        <v>50</v>
      </c>
      <c r="K56" t="str">
        <f>饰表!E50</f>
        <v>豪华的餐桌</v>
      </c>
    </row>
    <row r="57" spans="1:11">
      <c r="A57">
        <v>2054</v>
      </c>
      <c r="B57" s="8">
        <v>241</v>
      </c>
      <c r="C57" t="str">
        <f>饰表!A51</f>
        <v>1005053</v>
      </c>
      <c r="D57" t="str">
        <f>材炼!$D$4</f>
        <v>[[3334,1]]</v>
      </c>
      <c r="E57" t="str">
        <f t="shared" si="2"/>
        <v>[]</v>
      </c>
      <c r="F57">
        <f>材炼!$F$4</f>
        <v>86400</v>
      </c>
      <c r="G57">
        <v>1</v>
      </c>
      <c r="H57">
        <v>5</v>
      </c>
      <c r="I57">
        <f>物值!G79</f>
        <v>8100</v>
      </c>
      <c r="J57">
        <f>物值!F79</f>
        <v>45</v>
      </c>
      <c r="K57" t="str">
        <f>饰表!E51</f>
        <v>石像鬼雕像</v>
      </c>
    </row>
    <row r="58" spans="1:11">
      <c r="A58">
        <v>2055</v>
      </c>
      <c r="B58" s="8">
        <v>241</v>
      </c>
      <c r="C58" t="str">
        <f>饰表!A52</f>
        <v>1005153</v>
      </c>
      <c r="D58" t="str">
        <f>材炼!$D$4</f>
        <v>[[3334,1]]</v>
      </c>
      <c r="E58" t="str">
        <f t="shared" si="2"/>
        <v>[]</v>
      </c>
      <c r="F58">
        <f>材炼!$F$4</f>
        <v>86400</v>
      </c>
      <c r="G58">
        <v>1</v>
      </c>
      <c r="H58">
        <v>5</v>
      </c>
      <c r="I58">
        <f>物值!G80</f>
        <v>8100</v>
      </c>
      <c r="J58">
        <f>物值!F80</f>
        <v>45</v>
      </c>
      <c r="K58" t="str">
        <f>饰表!E52</f>
        <v>老式唱机</v>
      </c>
    </row>
    <row r="59" spans="1:11">
      <c r="A59">
        <v>2056</v>
      </c>
      <c r="B59" s="8">
        <v>241</v>
      </c>
      <c r="C59" t="str">
        <f>饰表!A53</f>
        <v>1005253</v>
      </c>
      <c r="D59" t="str">
        <f>材炼!$D$4</f>
        <v>[[3334,1]]</v>
      </c>
      <c r="E59" t="str">
        <f t="shared" si="2"/>
        <v>[]</v>
      </c>
      <c r="F59">
        <f>材炼!$F$4</f>
        <v>86400</v>
      </c>
      <c r="G59">
        <v>1</v>
      </c>
      <c r="H59">
        <v>5</v>
      </c>
      <c r="I59">
        <f>物值!G81</f>
        <v>7200</v>
      </c>
      <c r="J59">
        <f>物值!F81</f>
        <v>50</v>
      </c>
      <c r="K59" t="str">
        <f>饰表!E53</f>
        <v>小精灵水缸</v>
      </c>
    </row>
    <row r="60" spans="1:11">
      <c r="A60">
        <v>2057</v>
      </c>
      <c r="B60" s="8">
        <v>241</v>
      </c>
      <c r="C60" t="str">
        <f>饰表!A54</f>
        <v>1005353</v>
      </c>
      <c r="D60" t="str">
        <f>材炼!$D$4</f>
        <v>[[3334,1]]</v>
      </c>
      <c r="E60" t="str">
        <f t="shared" si="2"/>
        <v>[]</v>
      </c>
      <c r="F60">
        <f>材炼!$F$4</f>
        <v>86400</v>
      </c>
      <c r="G60">
        <v>1</v>
      </c>
      <c r="H60">
        <v>5</v>
      </c>
      <c r="I60">
        <f>物值!G82</f>
        <v>7200</v>
      </c>
      <c r="J60">
        <f>物值!F82</f>
        <v>50</v>
      </c>
      <c r="K60" t="str">
        <f>饰表!E54</f>
        <v>眼镜沙发</v>
      </c>
    </row>
    <row r="61" spans="1:11">
      <c r="A61">
        <v>2058</v>
      </c>
      <c r="B61" s="8">
        <v>241</v>
      </c>
      <c r="C61" t="str">
        <f>饰表!A55</f>
        <v>1005453</v>
      </c>
      <c r="D61" t="str">
        <f>材炼!$D$4</f>
        <v>[[3334,1]]</v>
      </c>
      <c r="E61" t="str">
        <f t="shared" si="2"/>
        <v>[]</v>
      </c>
      <c r="F61">
        <f>材炼!$F$4</f>
        <v>86400</v>
      </c>
      <c r="G61">
        <v>1</v>
      </c>
      <c r="H61">
        <v>5</v>
      </c>
      <c r="I61">
        <f>物值!G83</f>
        <v>8100</v>
      </c>
      <c r="J61">
        <f>物值!F83</f>
        <v>45</v>
      </c>
      <c r="K61" t="str">
        <f>饰表!E55</f>
        <v>水晶池</v>
      </c>
    </row>
    <row r="62" spans="1:11">
      <c r="A62">
        <v>2059</v>
      </c>
      <c r="B62" s="8">
        <v>241</v>
      </c>
      <c r="C62" t="str">
        <f>饰表!A56</f>
        <v>1005553</v>
      </c>
      <c r="D62" t="str">
        <f>材炼!$D$4</f>
        <v>[[3334,1]]</v>
      </c>
      <c r="E62" t="str">
        <f t="shared" si="2"/>
        <v>[]</v>
      </c>
      <c r="F62">
        <f>材炼!$F$4</f>
        <v>86400</v>
      </c>
      <c r="G62">
        <v>1</v>
      </c>
      <c r="H62">
        <v>5</v>
      </c>
      <c r="I62">
        <f>物值!G84</f>
        <v>5400</v>
      </c>
      <c r="J62">
        <f>物值!F84</f>
        <v>60</v>
      </c>
      <c r="K62" t="str">
        <f>饰表!E56</f>
        <v>蓝色豪华椅</v>
      </c>
    </row>
    <row r="63" spans="1:11">
      <c r="A63">
        <v>2060</v>
      </c>
      <c r="B63" s="8">
        <v>241</v>
      </c>
      <c r="C63" t="str">
        <f>饰表!A57</f>
        <v>1005653</v>
      </c>
      <c r="D63" t="str">
        <f>材炼!$D$4</f>
        <v>[[3334,1]]</v>
      </c>
      <c r="E63" t="str">
        <f t="shared" si="2"/>
        <v>[]</v>
      </c>
      <c r="F63">
        <f>材炼!$F$4</f>
        <v>86400</v>
      </c>
      <c r="G63">
        <v>1</v>
      </c>
      <c r="H63">
        <v>5</v>
      </c>
      <c r="I63">
        <f>物值!G85</f>
        <v>5400</v>
      </c>
      <c r="J63">
        <f>物值!F85</f>
        <v>60</v>
      </c>
      <c r="K63" t="str">
        <f>饰表!E57</f>
        <v>绿色豪华椅</v>
      </c>
    </row>
    <row r="64" spans="1:11">
      <c r="A64">
        <v>2061</v>
      </c>
      <c r="B64" s="8">
        <v>241</v>
      </c>
      <c r="C64" t="str">
        <f>饰表!A58</f>
        <v>1005753</v>
      </c>
      <c r="D64" t="str">
        <f>材炼!$D$4</f>
        <v>[[3334,1]]</v>
      </c>
      <c r="E64" t="str">
        <f t="shared" si="2"/>
        <v>[]</v>
      </c>
      <c r="F64">
        <f>材炼!$F$4</f>
        <v>86400</v>
      </c>
      <c r="G64">
        <v>1</v>
      </c>
      <c r="H64">
        <v>5</v>
      </c>
      <c r="I64">
        <f>物值!G86</f>
        <v>5400</v>
      </c>
      <c r="J64">
        <f>物值!F86</f>
        <v>60</v>
      </c>
      <c r="K64" t="str">
        <f>饰表!E58</f>
        <v>红色豪华椅</v>
      </c>
    </row>
    <row r="65" spans="1:11">
      <c r="A65">
        <v>2062</v>
      </c>
      <c r="B65" s="8">
        <v>241</v>
      </c>
      <c r="C65" t="str">
        <f>饰表!A59</f>
        <v>1005853</v>
      </c>
      <c r="D65" t="str">
        <f>材炼!$D$4</f>
        <v>[[3334,1]]</v>
      </c>
      <c r="E65" t="str">
        <f t="shared" si="2"/>
        <v>[]</v>
      </c>
      <c r="F65">
        <f>材炼!$F$4</f>
        <v>86400</v>
      </c>
      <c r="G65">
        <v>1</v>
      </c>
      <c r="H65">
        <v>5</v>
      </c>
      <c r="I65">
        <f>物值!G87</f>
        <v>9000</v>
      </c>
      <c r="J65">
        <f>物值!F87</f>
        <v>40</v>
      </c>
      <c r="K65" t="str">
        <f>饰表!E59</f>
        <v>猫头鹰信使</v>
      </c>
    </row>
    <row r="66" spans="1:11">
      <c r="A66">
        <v>2063</v>
      </c>
      <c r="B66" s="8">
        <v>241</v>
      </c>
      <c r="C66" t="str">
        <f>饰表!A60</f>
        <v>1005953</v>
      </c>
      <c r="D66" t="str">
        <f>材炼!$D$4</f>
        <v>[[3334,1]]</v>
      </c>
      <c r="E66" t="str">
        <f t="shared" si="2"/>
        <v>[]</v>
      </c>
      <c r="F66">
        <f>材炼!$F$4</f>
        <v>86400</v>
      </c>
      <c r="G66">
        <v>1</v>
      </c>
      <c r="H66">
        <v>5</v>
      </c>
      <c r="I66">
        <f>物值!G88</f>
        <v>2700</v>
      </c>
      <c r="J66">
        <f>物值!F88</f>
        <v>75</v>
      </c>
      <c r="K66" t="str">
        <f>饰表!E60</f>
        <v>简单的书柜</v>
      </c>
    </row>
  </sheetData>
  <phoneticPr fontId="1" type="noConversion"/>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sheetPr>
    <tabColor rgb="FF00B0F0"/>
  </sheetPr>
  <dimension ref="A1:AD17"/>
  <sheetViews>
    <sheetView zoomScale="90" zoomScaleNormal="90" workbookViewId="0">
      <selection activeCell="J32" sqref="J32"/>
    </sheetView>
  </sheetViews>
  <sheetFormatPr defaultRowHeight="13.5"/>
  <cols>
    <col min="2" max="2" width="7.625" customWidth="1"/>
    <col min="5" max="5" width="20.625" customWidth="1"/>
    <col min="12" max="12" width="5.5" customWidth="1"/>
    <col min="13" max="13" width="5.75" customWidth="1"/>
    <col min="14" max="14" width="5.125" customWidth="1"/>
    <col min="15" max="16" width="4.875" customWidth="1"/>
    <col min="17" max="17" width="6.25" customWidth="1"/>
    <col min="18" max="19" width="4.75" customWidth="1"/>
    <col min="20" max="20" width="4.625" customWidth="1"/>
    <col min="21" max="21" width="4.875" customWidth="1"/>
    <col min="22" max="22" width="4.75" customWidth="1"/>
    <col min="23" max="23" width="4.875" customWidth="1"/>
    <col min="24" max="24" width="4.75" customWidth="1"/>
    <col min="25" max="25" width="5.375" customWidth="1"/>
    <col min="29" max="29" width="13.875" customWidth="1"/>
  </cols>
  <sheetData>
    <row r="1" spans="1:30">
      <c r="A1" s="6" t="s">
        <v>0</v>
      </c>
      <c r="B1" s="14" t="s">
        <v>216</v>
      </c>
      <c r="C1" s="6" t="s">
        <v>21</v>
      </c>
      <c r="D1" s="14" t="s">
        <v>217</v>
      </c>
      <c r="E1" s="14" t="s">
        <v>220</v>
      </c>
      <c r="F1" s="14" t="s">
        <v>224</v>
      </c>
      <c r="G1" s="14" t="s">
        <v>223</v>
      </c>
      <c r="H1" s="14" t="s">
        <v>222</v>
      </c>
      <c r="I1" s="14" t="s">
        <v>225</v>
      </c>
      <c r="J1" s="14" t="s">
        <v>221</v>
      </c>
      <c r="K1" s="14" t="s">
        <v>218</v>
      </c>
      <c r="L1" s="14" t="s">
        <v>219</v>
      </c>
      <c r="M1" s="23" t="str">
        <f>材表!C18</f>
        <v>史莱姆液体</v>
      </c>
      <c r="N1" s="23" t="str">
        <f>材表!C8</f>
        <v>面粉</v>
      </c>
      <c r="O1" s="23" t="str">
        <f>材表!C14</f>
        <v>骨头</v>
      </c>
      <c r="P1" s="23" t="str">
        <f>材表!C19</f>
        <v>肉</v>
      </c>
      <c r="Q1" s="23" t="str">
        <f>材表!C31</f>
        <v>空瓶子</v>
      </c>
      <c r="R1" s="23" t="s">
        <v>419</v>
      </c>
      <c r="S1" s="23" t="s">
        <v>421</v>
      </c>
      <c r="T1" s="23" t="str">
        <f>材表!C15</f>
        <v>鲜花</v>
      </c>
      <c r="U1" s="23" t="str">
        <f>材表!C16</f>
        <v>粗布</v>
      </c>
      <c r="V1" s="23" t="str">
        <f>材表!C21</f>
        <v>皮革</v>
      </c>
      <c r="W1" s="23" t="str">
        <f>材炼!X1</f>
        <v>玻璃</v>
      </c>
      <c r="X1" s="23" t="str">
        <f>材表!C28</f>
        <v>铁钉</v>
      </c>
      <c r="Y1" s="23" t="str">
        <f>材表!C35</f>
        <v>丝绸</v>
      </c>
      <c r="Z1" t="str">
        <f>材炼!AA1</f>
        <v>材料总数</v>
      </c>
      <c r="AA1" t="str">
        <f>材炼!AB1</f>
        <v>基础价值</v>
      </c>
      <c r="AB1" t="str">
        <f>材炼!AC1</f>
        <v>贩售价格</v>
      </c>
      <c r="AC1" t="str">
        <f>材炼!AD1</f>
        <v>数量调整</v>
      </c>
      <c r="AD1" t="s">
        <v>1159</v>
      </c>
    </row>
    <row r="2" spans="1:30">
      <c r="M2" t="str">
        <f>材表!A18</f>
        <v>1733</v>
      </c>
      <c r="N2" t="str">
        <f>材表!A8</f>
        <v>731</v>
      </c>
      <c r="O2" t="str">
        <f>材表!A14</f>
        <v>1333</v>
      </c>
      <c r="P2" t="str">
        <f>材表!A19</f>
        <v>1833</v>
      </c>
      <c r="Q2" t="str">
        <f>材表!A31</f>
        <v>3034</v>
      </c>
      <c r="R2" t="str">
        <f>材表!A36</f>
        <v>3531</v>
      </c>
      <c r="S2" t="str">
        <f>物表!A3</f>
        <v>212</v>
      </c>
      <c r="AC2">
        <v>1</v>
      </c>
      <c r="AD2">
        <v>0.1</v>
      </c>
    </row>
    <row r="4" spans="1:30">
      <c r="A4" s="8">
        <v>3001</v>
      </c>
      <c r="B4" s="8" t="str">
        <f>造表!$A$4</f>
        <v>341</v>
      </c>
      <c r="C4" t="str">
        <f>物表!A3</f>
        <v>212</v>
      </c>
      <c r="D4" t="str">
        <f>材炼!$D$4</f>
        <v>[[3334,1]]</v>
      </c>
      <c r="E4" t="str">
        <f t="shared" ref="E4:E9" si="0">CONCATENATE("[",IF(M4=0,"","["&amp;$M$2&amp;","&amp;ROUND(M4,0)&amp;"]"),IF(N4=0,"",","&amp;"["&amp;$N$2&amp;","&amp;ROUND(N4,0)&amp;"]"),IF(O4=0,"",","&amp;"["&amp;$O$2&amp;","&amp;ROUND(O4,0)&amp;"]"),IF(P4=0,"",","&amp;"["&amp;$P$2&amp;","&amp;ROUND(P4,0)&amp;"]"),IF(Q4=0,"",","&amp;"["&amp;$Q$2&amp;","&amp;ROUND(Q4,0)&amp;"]"),IF(R4=0,"",","&amp;"["&amp;$R$2&amp;","&amp;ROUND(R4,0)&amp;"]"),IF(S4=0,"",","&amp;"["&amp;$S$2&amp;","&amp;ROUND(S4,0)&amp;"]"),IF(T4=0,"",","&amp;"["&amp;$T$2&amp;","&amp;ROUND(T4,0)&amp;"]"),IF(U4=0,"",","&amp;"["&amp;$U$2&amp;","&amp;ROUND(U4,0)&amp;"]"),IF(V4=0,"",","&amp;"["&amp;$V$2&amp;","&amp;ROUND(V4,0)&amp;"]"),IF(W4=0,"",","&amp;"["&amp;$W$2&amp;","&amp;ROUND(W4,0)&amp;"]"),IF(X4=0,"",","&amp;"["&amp;$X$2&amp;","&amp;ROUND(X4,0)&amp;"]"),IF(Y4=0,"",","&amp;"["&amp;$Y$2&amp;","&amp;ROUND(Y4,0)&amp;"]"),"]")</f>
        <v>[[1733,1],[731,5]]</v>
      </c>
      <c r="F4">
        <f>材炼!F4</f>
        <v>86400</v>
      </c>
      <c r="G4">
        <v>1</v>
      </c>
      <c r="H4">
        <v>5</v>
      </c>
      <c r="I4">
        <f>物值!G4</f>
        <v>900</v>
      </c>
      <c r="J4">
        <f>物值!F4</f>
        <v>85</v>
      </c>
      <c r="K4" t="str">
        <f>物表!D3</f>
        <v>面包</v>
      </c>
      <c r="L4">
        <f>ROUND(AB4*$AD$2,-1)</f>
        <v>30</v>
      </c>
      <c r="M4">
        <v>1</v>
      </c>
      <c r="N4">
        <f>$AC$2*AD4</f>
        <v>5</v>
      </c>
      <c r="O4">
        <v>0</v>
      </c>
      <c r="P4">
        <v>0</v>
      </c>
      <c r="Q4">
        <v>0</v>
      </c>
      <c r="R4">
        <v>0</v>
      </c>
      <c r="S4">
        <v>0</v>
      </c>
      <c r="T4">
        <v>0</v>
      </c>
      <c r="U4">
        <v>0</v>
      </c>
      <c r="V4">
        <v>0</v>
      </c>
      <c r="W4">
        <v>0</v>
      </c>
      <c r="X4">
        <v>0</v>
      </c>
      <c r="Y4">
        <v>0</v>
      </c>
      <c r="Z4">
        <f>M4+N4+O4+P4+Q4+R4+S4+T4+U4+V4+W4+X4+Y4</f>
        <v>6</v>
      </c>
      <c r="AA4">
        <f>物值!D4</f>
        <v>4</v>
      </c>
      <c r="AB4">
        <f>ROUND(Z4*AA4*I4/J4,-1)</f>
        <v>250</v>
      </c>
      <c r="AD4">
        <v>5</v>
      </c>
    </row>
    <row r="5" spans="1:30">
      <c r="A5" s="8">
        <v>3002</v>
      </c>
      <c r="B5" s="8" t="str">
        <f>造表!$A$4</f>
        <v>341</v>
      </c>
      <c r="C5" t="str">
        <f>物表!A18</f>
        <v>1712</v>
      </c>
      <c r="D5" t="str">
        <f>材炼!$D$4</f>
        <v>[[3334,1]]</v>
      </c>
      <c r="E5" t="str">
        <f t="shared" si="0"/>
        <v>[[1733,1],[3034,1],[3531,2]]</v>
      </c>
      <c r="F5">
        <f>材炼!F5</f>
        <v>86400</v>
      </c>
      <c r="G5">
        <v>1</v>
      </c>
      <c r="H5">
        <v>5</v>
      </c>
      <c r="I5">
        <f>物值!G19</f>
        <v>2700</v>
      </c>
      <c r="J5">
        <f>物值!F19</f>
        <v>75</v>
      </c>
      <c r="K5" t="str">
        <f>物表!D18</f>
        <v>葡萄酒</v>
      </c>
      <c r="L5">
        <f t="shared" ref="L5:L9" si="1">ROUND(AB5*$AD$2,-1)</f>
        <v>90</v>
      </c>
      <c r="M5">
        <v>1</v>
      </c>
      <c r="N5">
        <v>0</v>
      </c>
      <c r="O5">
        <v>0</v>
      </c>
      <c r="P5">
        <v>0</v>
      </c>
      <c r="Q5">
        <v>1</v>
      </c>
      <c r="R5">
        <f>AC2*AD5</f>
        <v>2</v>
      </c>
      <c r="S5">
        <v>0</v>
      </c>
      <c r="T5">
        <v>0</v>
      </c>
      <c r="U5">
        <v>0</v>
      </c>
      <c r="V5">
        <v>0</v>
      </c>
      <c r="W5">
        <v>0</v>
      </c>
      <c r="X5">
        <v>0</v>
      </c>
      <c r="Y5">
        <v>0</v>
      </c>
      <c r="Z5">
        <f t="shared" ref="Z5:Z9" si="2">M5+N5+O5+P5+Q5+R5+S5+T5+U5+V5+W5+X5+Y5</f>
        <v>4</v>
      </c>
      <c r="AA5">
        <f>物值!D19</f>
        <v>6</v>
      </c>
      <c r="AB5">
        <f t="shared" ref="AB5:AB9" si="3">ROUND(Z5*AA5*I5/J5,-1)</f>
        <v>860</v>
      </c>
      <c r="AD5">
        <v>2</v>
      </c>
    </row>
    <row r="6" spans="1:30">
      <c r="A6" s="8">
        <v>3003</v>
      </c>
      <c r="B6" s="8" t="str">
        <f>造表!$A$4</f>
        <v>341</v>
      </c>
      <c r="C6" t="str">
        <f>物表!A19</f>
        <v>1812</v>
      </c>
      <c r="D6" t="str">
        <f>材炼!$D$4</f>
        <v>[[3334,1]]</v>
      </c>
      <c r="E6" t="str">
        <f t="shared" si="0"/>
        <v>[[1733,8]]</v>
      </c>
      <c r="F6">
        <f>材炼!F6</f>
        <v>86400</v>
      </c>
      <c r="G6">
        <v>1</v>
      </c>
      <c r="H6">
        <v>5</v>
      </c>
      <c r="I6">
        <f>物值!G20</f>
        <v>600</v>
      </c>
      <c r="J6">
        <f>物值!F20</f>
        <v>90</v>
      </c>
      <c r="K6" t="str">
        <f>物表!D19</f>
        <v>酸酸乳</v>
      </c>
      <c r="L6">
        <f t="shared" si="1"/>
        <v>20</v>
      </c>
      <c r="M6">
        <f>AC2*AD6</f>
        <v>8</v>
      </c>
      <c r="N6">
        <v>0</v>
      </c>
      <c r="O6">
        <v>0</v>
      </c>
      <c r="P6">
        <v>0</v>
      </c>
      <c r="Q6">
        <v>0</v>
      </c>
      <c r="R6">
        <v>0</v>
      </c>
      <c r="S6">
        <v>0</v>
      </c>
      <c r="T6">
        <v>0</v>
      </c>
      <c r="U6">
        <v>0</v>
      </c>
      <c r="V6">
        <v>0</v>
      </c>
      <c r="W6">
        <v>0</v>
      </c>
      <c r="X6">
        <v>0</v>
      </c>
      <c r="Y6">
        <v>0</v>
      </c>
      <c r="Z6">
        <f t="shared" si="2"/>
        <v>8</v>
      </c>
      <c r="AA6">
        <f>物值!D20</f>
        <v>3</v>
      </c>
      <c r="AB6">
        <f t="shared" si="3"/>
        <v>160</v>
      </c>
      <c r="AD6">
        <v>8</v>
      </c>
    </row>
    <row r="7" spans="1:30">
      <c r="A7" s="8">
        <v>3004</v>
      </c>
      <c r="B7" s="8" t="str">
        <f>造表!$A$4</f>
        <v>341</v>
      </c>
      <c r="C7" t="str">
        <f>物表!A20</f>
        <v>1912</v>
      </c>
      <c r="D7" t="str">
        <f>材炼!$D$4</f>
        <v>[[3334,1]]</v>
      </c>
      <c r="E7" t="str">
        <f t="shared" si="0"/>
        <v>[[1733,5],[212,1]]</v>
      </c>
      <c r="F7">
        <f>材炼!F7</f>
        <v>86400</v>
      </c>
      <c r="G7">
        <v>1</v>
      </c>
      <c r="H7">
        <v>5</v>
      </c>
      <c r="I7">
        <f>物值!G21</f>
        <v>1800</v>
      </c>
      <c r="J7">
        <f>物值!F21</f>
        <v>80</v>
      </c>
      <c r="K7" t="str">
        <f>物表!D20</f>
        <v>果冻三明治</v>
      </c>
      <c r="L7">
        <f t="shared" si="1"/>
        <v>70</v>
      </c>
      <c r="M7">
        <f>AC2*AD7</f>
        <v>5</v>
      </c>
      <c r="N7">
        <v>0</v>
      </c>
      <c r="O7">
        <v>0</v>
      </c>
      <c r="P7">
        <v>0</v>
      </c>
      <c r="Q7">
        <v>0</v>
      </c>
      <c r="R7">
        <v>0</v>
      </c>
      <c r="S7">
        <v>1</v>
      </c>
      <c r="T7">
        <v>0</v>
      </c>
      <c r="U7">
        <v>0</v>
      </c>
      <c r="V7">
        <v>0</v>
      </c>
      <c r="W7">
        <v>0</v>
      </c>
      <c r="X7">
        <v>0</v>
      </c>
      <c r="Y7">
        <v>0</v>
      </c>
      <c r="Z7">
        <f t="shared" si="2"/>
        <v>6</v>
      </c>
      <c r="AA7">
        <f>物值!D21</f>
        <v>5</v>
      </c>
      <c r="AB7">
        <f t="shared" si="3"/>
        <v>680</v>
      </c>
      <c r="AD7">
        <v>5</v>
      </c>
    </row>
    <row r="8" spans="1:30">
      <c r="A8" s="8">
        <v>3005</v>
      </c>
      <c r="B8" s="8" t="str">
        <f>造表!$A$4</f>
        <v>341</v>
      </c>
      <c r="C8" t="str">
        <f>物表!A22</f>
        <v>2112</v>
      </c>
      <c r="D8" t="str">
        <f>材炼!$D$4</f>
        <v>[[3334,1]]</v>
      </c>
      <c r="E8" t="str">
        <f t="shared" si="0"/>
        <v>[[1733,1],[1833,3]]</v>
      </c>
      <c r="F8">
        <f>材炼!F8</f>
        <v>86400</v>
      </c>
      <c r="G8">
        <v>1</v>
      </c>
      <c r="H8">
        <v>5</v>
      </c>
      <c r="I8">
        <f>物值!G23</f>
        <v>1800</v>
      </c>
      <c r="J8">
        <f>物值!F23</f>
        <v>80</v>
      </c>
      <c r="K8" t="str">
        <f>物表!D22</f>
        <v>烧肉</v>
      </c>
      <c r="L8">
        <f t="shared" si="1"/>
        <v>50</v>
      </c>
      <c r="M8">
        <v>1</v>
      </c>
      <c r="N8">
        <v>0</v>
      </c>
      <c r="O8">
        <v>0</v>
      </c>
      <c r="P8">
        <f>AC2*AD8</f>
        <v>3</v>
      </c>
      <c r="Q8">
        <v>0</v>
      </c>
      <c r="R8">
        <v>0</v>
      </c>
      <c r="S8">
        <v>0</v>
      </c>
      <c r="T8">
        <v>0</v>
      </c>
      <c r="U8">
        <v>0</v>
      </c>
      <c r="V8">
        <v>0</v>
      </c>
      <c r="W8">
        <v>0</v>
      </c>
      <c r="X8">
        <v>0</v>
      </c>
      <c r="Y8">
        <v>0</v>
      </c>
      <c r="Z8">
        <f t="shared" si="2"/>
        <v>4</v>
      </c>
      <c r="AA8">
        <f>物值!D23</f>
        <v>5</v>
      </c>
      <c r="AB8">
        <f t="shared" si="3"/>
        <v>450</v>
      </c>
      <c r="AD8">
        <v>3</v>
      </c>
    </row>
    <row r="9" spans="1:30">
      <c r="A9" s="8">
        <v>3006</v>
      </c>
      <c r="B9" s="8" t="str">
        <f>造表!$A$4</f>
        <v>341</v>
      </c>
      <c r="C9" t="str">
        <f>物表!A23</f>
        <v>2212</v>
      </c>
      <c r="D9" t="str">
        <f>材炼!$D$4</f>
        <v>[[3334,1]]</v>
      </c>
      <c r="E9" t="str">
        <f t="shared" si="0"/>
        <v>[[1733,1],[1333,3]]</v>
      </c>
      <c r="F9">
        <f>材炼!F9</f>
        <v>86400</v>
      </c>
      <c r="G9">
        <v>1</v>
      </c>
      <c r="H9">
        <v>5</v>
      </c>
      <c r="I9">
        <f>物值!G24</f>
        <v>1800</v>
      </c>
      <c r="J9">
        <f>物值!F24</f>
        <v>80</v>
      </c>
      <c r="K9" t="str">
        <f>物表!D23</f>
        <v>骨头汤</v>
      </c>
      <c r="L9">
        <f t="shared" si="1"/>
        <v>50</v>
      </c>
      <c r="M9">
        <v>1</v>
      </c>
      <c r="N9">
        <v>0</v>
      </c>
      <c r="O9">
        <f>AC2*AD9</f>
        <v>3</v>
      </c>
      <c r="P9">
        <v>0</v>
      </c>
      <c r="Q9">
        <v>0</v>
      </c>
      <c r="R9">
        <v>0</v>
      </c>
      <c r="S9">
        <v>0</v>
      </c>
      <c r="T9">
        <v>0</v>
      </c>
      <c r="U9">
        <v>0</v>
      </c>
      <c r="V9">
        <v>0</v>
      </c>
      <c r="W9">
        <v>0</v>
      </c>
      <c r="X9">
        <v>0</v>
      </c>
      <c r="Y9">
        <v>0</v>
      </c>
      <c r="Z9">
        <f t="shared" si="2"/>
        <v>4</v>
      </c>
      <c r="AA9">
        <f>物值!D24</f>
        <v>5</v>
      </c>
      <c r="AB9">
        <f t="shared" si="3"/>
        <v>450</v>
      </c>
      <c r="AD9">
        <v>3</v>
      </c>
    </row>
    <row r="10" spans="1:30">
      <c r="A10" s="8"/>
      <c r="B10" s="8"/>
    </row>
    <row r="11" spans="1:30">
      <c r="A11" s="8"/>
      <c r="B11" s="8"/>
    </row>
    <row r="12" spans="1:30">
      <c r="A12" s="8"/>
      <c r="B12" s="8"/>
    </row>
    <row r="13" spans="1:30">
      <c r="A13" s="8"/>
      <c r="B13" s="8"/>
    </row>
    <row r="14" spans="1:30">
      <c r="A14" s="8"/>
      <c r="B14" s="8"/>
    </row>
    <row r="15" spans="1:30">
      <c r="A15" s="8"/>
      <c r="B15" s="8"/>
    </row>
    <row r="16" spans="1:30">
      <c r="A16" s="8"/>
      <c r="B16" s="8"/>
    </row>
    <row r="17" spans="1:30">
      <c r="A17" s="8"/>
      <c r="B17" s="8"/>
      <c r="AD17">
        <v>1</v>
      </c>
    </row>
  </sheetData>
  <phoneticPr fontId="1" type="noConversion"/>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dimension ref="A1:M108"/>
  <sheetViews>
    <sheetView topLeftCell="A40" zoomScale="90" zoomScaleNormal="90" workbookViewId="0">
      <selection activeCell="G6" sqref="G6"/>
    </sheetView>
  </sheetViews>
  <sheetFormatPr defaultRowHeight="13.5"/>
  <cols>
    <col min="3" max="3" width="9" style="8"/>
    <col min="4" max="4" width="7.75" style="8" customWidth="1"/>
    <col min="5" max="5" width="4.125" style="8" customWidth="1"/>
    <col min="6" max="6" width="6" customWidth="1"/>
    <col min="10" max="10" width="8.75" customWidth="1"/>
    <col min="13" max="13" width="12.375" customWidth="1"/>
  </cols>
  <sheetData>
    <row r="1" spans="1:13">
      <c r="A1" t="s">
        <v>401</v>
      </c>
      <c r="B1" t="s">
        <v>417</v>
      </c>
      <c r="C1" s="8" t="s">
        <v>404</v>
      </c>
      <c r="D1" s="8" t="s">
        <v>406</v>
      </c>
      <c r="E1" s="8" t="s">
        <v>405</v>
      </c>
      <c r="F1" t="s">
        <v>408</v>
      </c>
      <c r="G1" t="s">
        <v>409</v>
      </c>
      <c r="H1" s="33" t="s">
        <v>425</v>
      </c>
      <c r="I1" s="33" t="s">
        <v>403</v>
      </c>
      <c r="J1" s="33" t="s">
        <v>405</v>
      </c>
      <c r="K1" s="33" t="s">
        <v>408</v>
      </c>
      <c r="L1" s="36" t="s">
        <v>409</v>
      </c>
      <c r="M1" s="33" t="s">
        <v>411</v>
      </c>
    </row>
    <row r="2" spans="1:13">
      <c r="A2" t="str">
        <f>装表!E2</f>
        <v>新手剑</v>
      </c>
      <c r="B2" s="8">
        <v>2</v>
      </c>
      <c r="C2" s="8">
        <v>0</v>
      </c>
      <c r="D2" s="8">
        <v>0</v>
      </c>
      <c r="E2" s="8">
        <v>0</v>
      </c>
      <c r="F2">
        <v>0</v>
      </c>
      <c r="G2">
        <v>0</v>
      </c>
      <c r="H2" s="31">
        <v>1</v>
      </c>
      <c r="I2" s="31">
        <v>2</v>
      </c>
      <c r="J2" s="40">
        <v>1</v>
      </c>
      <c r="K2" s="37">
        <v>75</v>
      </c>
      <c r="L2" s="39">
        <v>30</v>
      </c>
      <c r="M2" s="39">
        <f>(L2/60)</f>
        <v>0.5</v>
      </c>
    </row>
    <row r="3" spans="1:13">
      <c r="A3" t="str">
        <f>装表!E3</f>
        <v>新手弓</v>
      </c>
      <c r="B3" s="8">
        <v>2</v>
      </c>
      <c r="C3" s="8">
        <v>0</v>
      </c>
      <c r="D3" s="8">
        <v>0</v>
      </c>
      <c r="E3" s="8">
        <v>0</v>
      </c>
      <c r="F3">
        <v>0</v>
      </c>
      <c r="G3">
        <v>0</v>
      </c>
      <c r="H3" s="31">
        <v>2</v>
      </c>
      <c r="I3" s="31">
        <v>3</v>
      </c>
      <c r="J3" s="40">
        <v>2</v>
      </c>
      <c r="K3" s="37">
        <v>70</v>
      </c>
      <c r="L3" s="37">
        <v>300</v>
      </c>
      <c r="M3" s="37">
        <f>(L3/60)</f>
        <v>5</v>
      </c>
    </row>
    <row r="4" spans="1:13">
      <c r="A4" t="str">
        <f>装表!E4</f>
        <v>新手法杖</v>
      </c>
      <c r="B4" s="8">
        <v>2</v>
      </c>
      <c r="C4" s="8">
        <v>0</v>
      </c>
      <c r="D4" s="8">
        <v>0</v>
      </c>
      <c r="E4" s="8">
        <v>0</v>
      </c>
      <c r="F4">
        <v>0</v>
      </c>
      <c r="G4">
        <v>0</v>
      </c>
      <c r="H4" s="31">
        <v>3</v>
      </c>
      <c r="I4" s="31">
        <v>4</v>
      </c>
      <c r="J4" s="40">
        <v>3</v>
      </c>
      <c r="K4" s="37">
        <v>65</v>
      </c>
      <c r="L4" s="37">
        <v>600</v>
      </c>
      <c r="M4" s="37">
        <f t="shared" ref="M4:M23" si="0">(L4/60)</f>
        <v>10</v>
      </c>
    </row>
    <row r="5" spans="1:13">
      <c r="A5" t="str">
        <f>装表!E5</f>
        <v>新手服</v>
      </c>
      <c r="B5" s="8">
        <v>2</v>
      </c>
      <c r="C5" s="8">
        <v>0</v>
      </c>
      <c r="D5" s="8">
        <v>0</v>
      </c>
      <c r="E5" s="8">
        <v>0</v>
      </c>
      <c r="F5">
        <v>0</v>
      </c>
      <c r="G5">
        <v>0</v>
      </c>
      <c r="H5" s="31">
        <v>4</v>
      </c>
      <c r="I5" s="31">
        <v>5</v>
      </c>
      <c r="J5" s="41">
        <v>4</v>
      </c>
      <c r="K5" s="37">
        <v>60</v>
      </c>
      <c r="L5" s="37">
        <v>900</v>
      </c>
      <c r="M5" s="37">
        <f t="shared" si="0"/>
        <v>15</v>
      </c>
    </row>
    <row r="6" spans="1:13">
      <c r="A6" t="str">
        <f>装表!E6</f>
        <v>石质剑</v>
      </c>
      <c r="B6" s="8">
        <v>1</v>
      </c>
      <c r="C6" s="8">
        <f>$H$3</f>
        <v>2</v>
      </c>
      <c r="D6" s="8">
        <f>IF(C6=$H$2,$I$2,IF(C6=$H$3,$I$3,IF(C6=$H$4,$I$4,IF(C6=$H$5,$I$5,IF(C6=$H$6,$I$6,IF(C6=$H$7,$I$7,IF(C6=$H$8,$I$8,IF(C6=$H$9,$I$9,IF(C6=$H$10,$I$10,IF(C6=$H$11,$I$11,IF(C6=$H$12,$I$12,IF(C6=$H$13,$I$13,IF(C6=$H$14,$I$14,IF(C6=$H$15,$I$15,IF(C6=$H$16,$I$16,IF(C6=$H$17,$I$17,IF(C6=$H$18,$I$18,IF(C6=$H$19,$I$19,IF(C6=$H$20,$I$20,IF(C6=$H$21,$I$21,IF(C6=$H$22,$I$22)))))))))))))))))))))</f>
        <v>3</v>
      </c>
      <c r="E6" s="8">
        <v>0</v>
      </c>
      <c r="F6">
        <f t="shared" ref="F6:F37" si="1">IF(C6=$H$2,$K$2,IF(C6=$H$3,$K$3,IF(C6=$H$4,$K$4,IF(C6=$H$5,$K$5,IF(C6=$H$6,$K$6,IF(C6=$H$7,$K$7,IF(C6=$H$8,$K$8,IF(C6=$H$9,$K$9,IF(C6=$H$10,$K$10,IF(C6=$H$11,$K$11,IF(C6=$H$12,$K$12,IF(C6=$H$13,$K$13,IF(C6=$H$14,$K$14,IF(C6=$H$15,$K$15,IF(C6=$H$16,$K$16,IF(C6=$H$17,$K$17,IF(C6=$H$18,$K$18,IF(C6=$H$19,$K$19,IF(C6=$H$20,$K$20,IF(C6=$H$21,$K$21,IF(C6=$H$22,$K$22)))))))))))))))))))))</f>
        <v>70</v>
      </c>
      <c r="G6">
        <f>IF(C6=$H$2,$L$2,IF(C6=$H$3,$L$3,IF(C6=$H$4,$L$4,IF(C6=$H$5,$L$5,IF(C6=$H$6,$L$6,IF(C6=$H$7,$L$7,IF(C6=$H$8,$L$8,IF(C6=$H$9,$L$9,IF(C6=$H$10,$L$10,IF(C6=$H$11,$L$11,IF(C6=$H$12,$L$12,IF(C6=$H$13,$L$13,IF(C6=$H$14,$L$14,IF(C6=$H$15,$L$15,IF(C6=$H$16,$L$16,IF(C6=$H$17,$L$17,IF(C6=$H$18,$L$18,IF(C6=$H$19,$L$19,IF(C6=$H$20,$L$20,IF(C6=$H$21,$L$21,IF(C6=$H$22,$L$22)))))))))))))))))))))</f>
        <v>300</v>
      </c>
      <c r="H6" s="31">
        <v>5</v>
      </c>
      <c r="I6" s="31">
        <v>6</v>
      </c>
      <c r="J6" s="41">
        <v>5</v>
      </c>
      <c r="K6" s="37">
        <v>55</v>
      </c>
      <c r="L6" s="37">
        <v>1800</v>
      </c>
      <c r="M6" s="37">
        <f t="shared" si="0"/>
        <v>30</v>
      </c>
    </row>
    <row r="7" spans="1:13">
      <c r="A7" t="str">
        <f>装表!E7</f>
        <v>石弓</v>
      </c>
      <c r="B7" s="8">
        <v>1</v>
      </c>
      <c r="C7" s="8">
        <f t="shared" ref="C7:C8" si="2">$H$3</f>
        <v>2</v>
      </c>
      <c r="D7" s="8">
        <f t="shared" ref="D7:D70" si="3">IF(C7=$H$2,$I$2,IF(C7=$H$3,$I$3,IF(C7=$H$4,$I$4,IF(C7=$H$5,$I$5,IF(C7=$H$6,$I$6,IF(C7=$H$7,$I$7,IF(C7=$H$8,$I$8,IF(C7=$H$9,$I$9,IF(C7=$H$10,$I$10,IF(C7=$H$11,$I$11,IF(C7=$H$12,$I$12,IF(C7=$H$13,$I$13,IF(C7=$H$14,$I$14,IF(C7=$H$15,$I$15,IF(C7=$H$16,$I$16,IF(C7=$H$17,$I$17,IF(C7=$H$18,$I$18,IF(C7=$H$19,$I$19,IF(C7=$H$20,$I$20,IF(C7=$H$21,$I$21,IF(C7=$H$22,$I$22)))))))))))))))))))))</f>
        <v>3</v>
      </c>
      <c r="E7" s="8">
        <v>0</v>
      </c>
      <c r="F7">
        <f t="shared" si="1"/>
        <v>70</v>
      </c>
      <c r="G7">
        <f t="shared" ref="G7:G70" si="4">IF(C7=$H$2,$L$2,IF(C7=$H$3,$L$3,IF(C7=$H$4,$L$4,IF(C7=$H$5,$L$5,IF(C7=$H$6,$L$6,IF(C7=$H$7,$L$7,IF(C7=$H$8,$L$8,IF(C7=$H$9,$L$9,IF(C7=$H$10,$L$10,IF(C7=$H$11,$L$11,IF(C7=$H$12,$L$12,IF(C7=$H$13,$L$13,IF(C7=$H$14,$L$14,IF(C7=$H$15,$L$15,IF(C7=$H$16,$L$16,IF(C7=$H$17,$L$17,IF(C7=$H$18,$L$18,IF(C7=$H$19,$L$19,IF(C7=$H$20,$L$20,IF(C7=$H$21,$L$21,IF(C7=$H$22,$L$22)))))))))))))))))))))</f>
        <v>300</v>
      </c>
      <c r="H7" s="31">
        <v>6</v>
      </c>
      <c r="I7" s="31">
        <v>7</v>
      </c>
      <c r="J7" s="40">
        <v>6</v>
      </c>
      <c r="K7" s="37">
        <v>50</v>
      </c>
      <c r="L7" s="37">
        <v>2700</v>
      </c>
      <c r="M7" s="37">
        <f t="shared" si="0"/>
        <v>45</v>
      </c>
    </row>
    <row r="8" spans="1:13">
      <c r="A8" t="str">
        <f>装表!E8</f>
        <v>石杖</v>
      </c>
      <c r="B8" s="8">
        <v>1</v>
      </c>
      <c r="C8" s="8">
        <f t="shared" si="2"/>
        <v>2</v>
      </c>
      <c r="D8" s="8">
        <f t="shared" si="3"/>
        <v>3</v>
      </c>
      <c r="E8" s="8">
        <v>0</v>
      </c>
      <c r="F8">
        <f t="shared" si="1"/>
        <v>70</v>
      </c>
      <c r="G8">
        <f t="shared" si="4"/>
        <v>300</v>
      </c>
      <c r="H8" s="31">
        <v>7</v>
      </c>
      <c r="I8" s="31">
        <v>8</v>
      </c>
      <c r="J8" s="40">
        <v>7</v>
      </c>
      <c r="K8" s="37">
        <v>45</v>
      </c>
      <c r="L8" s="37">
        <v>3600</v>
      </c>
      <c r="M8" s="37">
        <f t="shared" si="0"/>
        <v>60</v>
      </c>
    </row>
    <row r="9" spans="1:13">
      <c r="A9" t="str">
        <f>装表!E9</f>
        <v>轻甲</v>
      </c>
      <c r="B9" s="8">
        <v>1</v>
      </c>
      <c r="C9" s="8">
        <f>H3</f>
        <v>2</v>
      </c>
      <c r="D9" s="8">
        <f t="shared" si="3"/>
        <v>3</v>
      </c>
      <c r="E9" s="8">
        <v>0</v>
      </c>
      <c r="F9">
        <f t="shared" si="1"/>
        <v>70</v>
      </c>
      <c r="G9">
        <f t="shared" si="4"/>
        <v>300</v>
      </c>
      <c r="H9" s="31">
        <v>8</v>
      </c>
      <c r="I9" s="31">
        <v>9</v>
      </c>
      <c r="J9" s="40">
        <v>8</v>
      </c>
      <c r="K9" s="37">
        <v>40</v>
      </c>
      <c r="L9" s="37">
        <v>4500</v>
      </c>
      <c r="M9" s="37">
        <f t="shared" si="0"/>
        <v>75</v>
      </c>
    </row>
    <row r="10" spans="1:13">
      <c r="A10" t="str">
        <f>装表!E10</f>
        <v>皮衣</v>
      </c>
      <c r="B10" s="8">
        <v>1</v>
      </c>
      <c r="C10" s="8">
        <f>H3</f>
        <v>2</v>
      </c>
      <c r="D10" s="8">
        <f t="shared" si="3"/>
        <v>3</v>
      </c>
      <c r="E10" s="8">
        <v>0</v>
      </c>
      <c r="F10">
        <f t="shared" si="1"/>
        <v>70</v>
      </c>
      <c r="G10">
        <f t="shared" si="4"/>
        <v>300</v>
      </c>
      <c r="H10" s="31">
        <v>9</v>
      </c>
      <c r="I10" s="31">
        <v>10</v>
      </c>
      <c r="J10" s="41">
        <v>9</v>
      </c>
      <c r="K10" s="37">
        <v>35</v>
      </c>
      <c r="L10" s="37">
        <v>5400</v>
      </c>
      <c r="M10" s="37">
        <f t="shared" si="0"/>
        <v>90</v>
      </c>
    </row>
    <row r="11" spans="1:13">
      <c r="A11" t="str">
        <f>装表!E11</f>
        <v>布袍</v>
      </c>
      <c r="B11" s="8">
        <v>1</v>
      </c>
      <c r="C11" s="8">
        <f>H3</f>
        <v>2</v>
      </c>
      <c r="D11" s="8">
        <f t="shared" si="3"/>
        <v>3</v>
      </c>
      <c r="E11" s="8">
        <v>0</v>
      </c>
      <c r="F11">
        <f t="shared" si="1"/>
        <v>70</v>
      </c>
      <c r="G11">
        <f t="shared" si="4"/>
        <v>300</v>
      </c>
      <c r="H11" s="31">
        <v>10</v>
      </c>
      <c r="I11" s="31">
        <v>11</v>
      </c>
      <c r="J11" s="41">
        <v>10</v>
      </c>
      <c r="K11" s="37">
        <v>30</v>
      </c>
      <c r="L11" s="37">
        <v>6300</v>
      </c>
      <c r="M11" s="37">
        <f t="shared" si="0"/>
        <v>105</v>
      </c>
    </row>
    <row r="12" spans="1:13">
      <c r="A12" t="str">
        <f>装表!E12</f>
        <v>铁剑</v>
      </c>
      <c r="B12" s="8">
        <v>1</v>
      </c>
      <c r="C12" s="8">
        <f>H4</f>
        <v>3</v>
      </c>
      <c r="D12" s="8">
        <f t="shared" si="3"/>
        <v>4</v>
      </c>
      <c r="E12" s="8">
        <v>0</v>
      </c>
      <c r="F12">
        <f t="shared" si="1"/>
        <v>65</v>
      </c>
      <c r="G12">
        <f>IF(C12=$H$2,$L$2,IF(C12=$H$3,$L$3,IF(C12=$H$4,$L$4,IF(C12=$H$5,$L$5,IF(C12=$H$6,$L$6,IF(C12=$H$7,$L$7,IF(C12=$H$8,$L$8,IF(C12=$H$9,$L$9,IF(C12=$H$10,$L$10,IF(C12=$H$11,$L$11,IF(C12=$H$12,$L$12,IF(C12=$H$13,$L$13,IF(C12=$H$14,$L$14,IF(C12=$H$15,$L$15,IF(C12=$H$16,$L$16,IF(C12=$H$17,$L$17,IF(C12=$H$18,$L$18,IF(C12=$H$19,$L$19,IF(C12=$H$20,$L$20,IF(C12=$H$21,$L$21,IF(C12=$H$22,$L$22)))))))))))))))))))))</f>
        <v>600</v>
      </c>
      <c r="H12" s="31">
        <v>11</v>
      </c>
      <c r="I12" s="31">
        <v>12</v>
      </c>
      <c r="J12" s="40">
        <v>11</v>
      </c>
      <c r="K12" s="37">
        <v>25</v>
      </c>
      <c r="L12" s="37">
        <v>7200</v>
      </c>
      <c r="M12" s="37">
        <f t="shared" si="0"/>
        <v>120</v>
      </c>
    </row>
    <row r="13" spans="1:13">
      <c r="A13" t="str">
        <f>装表!E13</f>
        <v>铁弓</v>
      </c>
      <c r="B13" s="8">
        <v>1</v>
      </c>
      <c r="C13" s="8">
        <f>H4</f>
        <v>3</v>
      </c>
      <c r="D13" s="8">
        <f t="shared" si="3"/>
        <v>4</v>
      </c>
      <c r="E13" s="8">
        <v>0</v>
      </c>
      <c r="F13">
        <f t="shared" si="1"/>
        <v>65</v>
      </c>
      <c r="G13">
        <f t="shared" si="4"/>
        <v>600</v>
      </c>
      <c r="H13" s="31">
        <v>12</v>
      </c>
      <c r="I13" s="31">
        <v>13</v>
      </c>
      <c r="J13" s="40">
        <v>12</v>
      </c>
      <c r="K13" s="37">
        <v>20</v>
      </c>
      <c r="L13" s="37">
        <v>8100</v>
      </c>
      <c r="M13" s="37">
        <f t="shared" si="0"/>
        <v>135</v>
      </c>
    </row>
    <row r="14" spans="1:13">
      <c r="A14" t="str">
        <f>装表!E14</f>
        <v>铁杖</v>
      </c>
      <c r="B14" s="8">
        <v>1</v>
      </c>
      <c r="C14" s="8">
        <f>H4</f>
        <v>3</v>
      </c>
      <c r="D14" s="8">
        <f t="shared" si="3"/>
        <v>4</v>
      </c>
      <c r="E14" s="8">
        <v>0</v>
      </c>
      <c r="F14">
        <f t="shared" si="1"/>
        <v>65</v>
      </c>
      <c r="G14">
        <f t="shared" si="4"/>
        <v>600</v>
      </c>
      <c r="H14" s="31">
        <v>13</v>
      </c>
      <c r="I14" s="31">
        <v>14</v>
      </c>
      <c r="J14" s="40">
        <v>13</v>
      </c>
      <c r="K14" s="37">
        <v>15</v>
      </c>
      <c r="L14" s="37">
        <v>9000</v>
      </c>
      <c r="M14" s="37">
        <f t="shared" si="0"/>
        <v>150</v>
      </c>
    </row>
    <row r="15" spans="1:13">
      <c r="A15" t="str">
        <f>装表!E15</f>
        <v>轻铠甲</v>
      </c>
      <c r="B15" s="8">
        <v>1</v>
      </c>
      <c r="C15" s="8">
        <f>H4</f>
        <v>3</v>
      </c>
      <c r="D15" s="8">
        <f t="shared" si="3"/>
        <v>4</v>
      </c>
      <c r="E15" s="8">
        <v>0</v>
      </c>
      <c r="F15">
        <f t="shared" si="1"/>
        <v>65</v>
      </c>
      <c r="G15">
        <f t="shared" si="4"/>
        <v>600</v>
      </c>
      <c r="H15" s="31">
        <v>14</v>
      </c>
      <c r="I15" s="31">
        <v>15</v>
      </c>
      <c r="J15" s="41">
        <v>14</v>
      </c>
      <c r="K15" s="37">
        <v>10</v>
      </c>
      <c r="L15" s="37">
        <v>9900</v>
      </c>
      <c r="M15" s="37">
        <f t="shared" si="0"/>
        <v>165</v>
      </c>
    </row>
    <row r="16" spans="1:13">
      <c r="A16" t="str">
        <f>装表!E16</f>
        <v>软皮衣</v>
      </c>
      <c r="B16" s="8">
        <v>1</v>
      </c>
      <c r="C16" s="8">
        <f>H4</f>
        <v>3</v>
      </c>
      <c r="D16" s="8">
        <f t="shared" si="3"/>
        <v>4</v>
      </c>
      <c r="E16" s="8">
        <v>0</v>
      </c>
      <c r="F16">
        <f t="shared" si="1"/>
        <v>65</v>
      </c>
      <c r="G16">
        <f t="shared" si="4"/>
        <v>600</v>
      </c>
      <c r="H16" s="31">
        <v>15</v>
      </c>
      <c r="I16" s="31">
        <v>16</v>
      </c>
      <c r="J16" s="41">
        <v>15</v>
      </c>
      <c r="K16" s="37">
        <v>5</v>
      </c>
      <c r="L16" s="37">
        <v>10800</v>
      </c>
      <c r="M16" s="37">
        <f t="shared" si="0"/>
        <v>180</v>
      </c>
    </row>
    <row r="17" spans="1:13">
      <c r="A17" t="str">
        <f>装表!E17</f>
        <v>绣纹布袍</v>
      </c>
      <c r="B17" s="8">
        <v>1</v>
      </c>
      <c r="C17" s="8">
        <f>H4</f>
        <v>3</v>
      </c>
      <c r="D17" s="8">
        <f t="shared" si="3"/>
        <v>4</v>
      </c>
      <c r="E17" s="8">
        <v>0</v>
      </c>
      <c r="F17">
        <f t="shared" si="1"/>
        <v>65</v>
      </c>
      <c r="G17">
        <f t="shared" si="4"/>
        <v>600</v>
      </c>
      <c r="H17" s="31">
        <v>16</v>
      </c>
      <c r="I17" s="31">
        <v>17</v>
      </c>
      <c r="J17" s="40">
        <v>16</v>
      </c>
      <c r="K17" s="37">
        <v>1</v>
      </c>
      <c r="L17" s="37">
        <v>11700</v>
      </c>
      <c r="M17" s="37">
        <f t="shared" si="0"/>
        <v>195</v>
      </c>
    </row>
    <row r="18" spans="1:13">
      <c r="A18" t="str">
        <f>装表!E18</f>
        <v>突刺剑</v>
      </c>
      <c r="B18" s="8">
        <v>1</v>
      </c>
      <c r="C18" s="8">
        <f>H5</f>
        <v>4</v>
      </c>
      <c r="D18" s="8">
        <f t="shared" si="3"/>
        <v>5</v>
      </c>
      <c r="E18" s="8">
        <v>0</v>
      </c>
      <c r="F18">
        <f t="shared" si="1"/>
        <v>60</v>
      </c>
      <c r="G18">
        <f>IF(C18=$H$2,$L$2,IF(C18=$H$3,$L$3,IF(C18=$H$4,$L$4,IF(C18=$H$5,$L$5,IF(C18=$H$6,$L$6,IF(C18=$H$7,$L$7,IF(C18=$H$8,$L$8,IF(C18=$H$9,$L$9,IF(C18=$H$10,$L$10,IF(C18=$H$11,$L$11,IF(C18=$H$12,$L$12,IF(C18=$H$13,$L$13,IF(C18=$H$14,$L$14,IF(C18=$H$15,$L$15,IF(C18=$H$16,$L$16,IF(C18=$H$17,$L$17,IF(C18=$H$18,$L$18,IF(C18=$H$19,$L$19,IF(C18=$H$20,$L$20,IF(C18=$H$21,$L$21,IF(C18=$H$22,$L$22)))))))))))))))))))))</f>
        <v>900</v>
      </c>
      <c r="H18" s="31">
        <v>17</v>
      </c>
      <c r="I18" s="31">
        <v>18</v>
      </c>
      <c r="J18" s="40">
        <v>17</v>
      </c>
      <c r="K18" s="37">
        <v>1</v>
      </c>
      <c r="L18" s="37">
        <v>12600</v>
      </c>
      <c r="M18" s="37">
        <f t="shared" si="0"/>
        <v>210</v>
      </c>
    </row>
    <row r="19" spans="1:13">
      <c r="A19" t="str">
        <f>装表!E19</f>
        <v>长弓</v>
      </c>
      <c r="B19" s="8">
        <v>1</v>
      </c>
      <c r="C19" s="8">
        <f>H5</f>
        <v>4</v>
      </c>
      <c r="D19" s="8">
        <f t="shared" si="3"/>
        <v>5</v>
      </c>
      <c r="E19" s="8">
        <v>0</v>
      </c>
      <c r="F19">
        <f t="shared" si="1"/>
        <v>60</v>
      </c>
      <c r="G19">
        <f t="shared" si="4"/>
        <v>900</v>
      </c>
      <c r="H19" s="31">
        <v>18</v>
      </c>
      <c r="I19" s="31">
        <v>19</v>
      </c>
      <c r="J19" s="40">
        <v>18</v>
      </c>
      <c r="K19" s="37">
        <v>1</v>
      </c>
      <c r="L19" s="37">
        <v>13500</v>
      </c>
      <c r="M19" s="37">
        <f t="shared" si="0"/>
        <v>225</v>
      </c>
    </row>
    <row r="20" spans="1:13">
      <c r="A20" t="str">
        <f>装表!E20</f>
        <v>魔杖</v>
      </c>
      <c r="B20" s="8">
        <v>1</v>
      </c>
      <c r="C20" s="8">
        <f>H5</f>
        <v>4</v>
      </c>
      <c r="D20" s="8">
        <f t="shared" si="3"/>
        <v>5</v>
      </c>
      <c r="E20" s="8">
        <v>0</v>
      </c>
      <c r="F20">
        <f t="shared" si="1"/>
        <v>60</v>
      </c>
      <c r="G20">
        <f t="shared" si="4"/>
        <v>900</v>
      </c>
      <c r="H20" s="31">
        <v>19</v>
      </c>
      <c r="I20" s="31">
        <v>20</v>
      </c>
      <c r="J20" s="41">
        <v>19</v>
      </c>
      <c r="K20" s="37">
        <v>1</v>
      </c>
      <c r="L20" s="37">
        <v>14400</v>
      </c>
      <c r="M20" s="37">
        <f t="shared" si="0"/>
        <v>240</v>
      </c>
    </row>
    <row r="21" spans="1:13">
      <c r="A21" t="str">
        <f>装表!E21</f>
        <v>重甲</v>
      </c>
      <c r="B21" s="8">
        <v>1</v>
      </c>
      <c r="C21" s="8">
        <f>H5</f>
        <v>4</v>
      </c>
      <c r="D21" s="8">
        <f t="shared" si="3"/>
        <v>5</v>
      </c>
      <c r="E21" s="8">
        <v>0</v>
      </c>
      <c r="F21">
        <f t="shared" si="1"/>
        <v>60</v>
      </c>
      <c r="G21">
        <f t="shared" si="4"/>
        <v>900</v>
      </c>
      <c r="H21" s="31">
        <v>20</v>
      </c>
      <c r="I21" s="31">
        <v>21</v>
      </c>
      <c r="J21" s="41">
        <v>20</v>
      </c>
      <c r="K21" s="37">
        <v>1</v>
      </c>
      <c r="L21" s="37">
        <v>15300</v>
      </c>
      <c r="M21" s="37">
        <f t="shared" si="0"/>
        <v>255</v>
      </c>
    </row>
    <row r="22" spans="1:13">
      <c r="A22" t="str">
        <f>装表!E22</f>
        <v>革铠</v>
      </c>
      <c r="B22" s="8">
        <v>1</v>
      </c>
      <c r="C22" s="8">
        <f>H5</f>
        <v>4</v>
      </c>
      <c r="D22" s="8">
        <f t="shared" si="3"/>
        <v>5</v>
      </c>
      <c r="E22" s="8">
        <v>0</v>
      </c>
      <c r="F22">
        <f t="shared" si="1"/>
        <v>60</v>
      </c>
      <c r="G22">
        <f t="shared" si="4"/>
        <v>900</v>
      </c>
      <c r="H22" s="31">
        <v>21</v>
      </c>
      <c r="I22" s="31">
        <v>22</v>
      </c>
      <c r="J22" s="40">
        <v>21</v>
      </c>
      <c r="K22" s="37">
        <v>1</v>
      </c>
      <c r="L22" s="37">
        <v>16200</v>
      </c>
      <c r="M22" s="37">
        <f t="shared" si="0"/>
        <v>270</v>
      </c>
    </row>
    <row r="23" spans="1:13">
      <c r="A23" t="str">
        <f>装表!E23</f>
        <v>厚袍</v>
      </c>
      <c r="B23" s="8">
        <v>1</v>
      </c>
      <c r="C23" s="8">
        <f>H5</f>
        <v>4</v>
      </c>
      <c r="D23" s="8">
        <f t="shared" si="3"/>
        <v>5</v>
      </c>
      <c r="E23" s="8">
        <v>0</v>
      </c>
      <c r="F23">
        <f t="shared" si="1"/>
        <v>60</v>
      </c>
      <c r="G23">
        <f t="shared" si="4"/>
        <v>900</v>
      </c>
      <c r="H23" s="35">
        <v>22</v>
      </c>
      <c r="I23" s="32">
        <v>23</v>
      </c>
      <c r="J23" s="42">
        <v>22</v>
      </c>
      <c r="K23" s="38">
        <v>1</v>
      </c>
      <c r="L23" s="38">
        <v>17100</v>
      </c>
      <c r="M23" s="38">
        <f t="shared" si="0"/>
        <v>285</v>
      </c>
    </row>
    <row r="24" spans="1:13">
      <c r="A24" t="str">
        <f>装表!E24</f>
        <v>大盾</v>
      </c>
      <c r="B24" s="8">
        <v>1</v>
      </c>
      <c r="C24" s="8">
        <f>H5</f>
        <v>4</v>
      </c>
      <c r="D24" s="8">
        <f t="shared" si="3"/>
        <v>5</v>
      </c>
      <c r="E24" s="8">
        <v>0</v>
      </c>
      <c r="F24">
        <f t="shared" si="1"/>
        <v>60</v>
      </c>
      <c r="G24">
        <f>IF(C24=$H$2,$L$2,IF(C24=$H$3,$L$3,IF(C24=$H$4,$L$4,IF(C24=$H$5,$L$5,IF(C24=$H$6,$L$6,IF(C24=$H$7,$L$7,IF(C24=$H$8,$L$8,IF(C24=$H$9,$L$9,IF(C24=$H$10,$L$10,IF(C24=$H$11,$L$11,IF(C24=$H$12,$L$12,IF(C24=$H$13,$L$13,IF(C24=$H$14,$L$14,IF(C24=$H$15,$L$15,IF(C24=$H$16,$L$16,IF(C24=$H$17,$L$17,IF(C24=$H$18,$L$18,IF(C24=$H$19,$L$19,IF(C24=$H$20,$L$20,IF(C24=$H$21,$L$21,IF(C24=$H$22,$L$22)))))))))))))))))))))</f>
        <v>900</v>
      </c>
    </row>
    <row r="25" spans="1:13">
      <c r="A25" t="str">
        <f>装表!E25</f>
        <v>皮手套</v>
      </c>
      <c r="B25" s="8">
        <v>1</v>
      </c>
      <c r="C25" s="8">
        <f>H5</f>
        <v>4</v>
      </c>
      <c r="D25" s="8">
        <f t="shared" si="3"/>
        <v>5</v>
      </c>
      <c r="E25" s="8">
        <v>0</v>
      </c>
      <c r="F25">
        <f t="shared" si="1"/>
        <v>60</v>
      </c>
      <c r="G25">
        <f t="shared" si="4"/>
        <v>900</v>
      </c>
    </row>
    <row r="26" spans="1:13">
      <c r="A26" t="str">
        <f>装表!E26</f>
        <v>布帽</v>
      </c>
      <c r="B26" s="8">
        <v>1</v>
      </c>
      <c r="C26" s="8">
        <f>H5</f>
        <v>4</v>
      </c>
      <c r="D26" s="8">
        <f t="shared" si="3"/>
        <v>5</v>
      </c>
      <c r="E26" s="8">
        <v>0</v>
      </c>
      <c r="F26">
        <f t="shared" si="1"/>
        <v>60</v>
      </c>
      <c r="G26">
        <f t="shared" si="4"/>
        <v>900</v>
      </c>
    </row>
    <row r="27" spans="1:13">
      <c r="A27" t="str">
        <f>装表!E27</f>
        <v>阔剑</v>
      </c>
      <c r="B27" s="8">
        <v>1</v>
      </c>
      <c r="C27" s="8">
        <f>$H$6</f>
        <v>5</v>
      </c>
      <c r="D27" s="8">
        <f t="shared" si="3"/>
        <v>6</v>
      </c>
      <c r="E27" s="8">
        <v>0</v>
      </c>
      <c r="F27">
        <f t="shared" si="1"/>
        <v>55</v>
      </c>
      <c r="G27">
        <f t="shared" si="4"/>
        <v>1800</v>
      </c>
    </row>
    <row r="28" spans="1:13">
      <c r="A28" t="str">
        <f>装表!E28</f>
        <v>猎弓</v>
      </c>
      <c r="B28" s="8">
        <v>1</v>
      </c>
      <c r="C28" s="8">
        <f t="shared" ref="C28:C35" si="5">$H$6</f>
        <v>5</v>
      </c>
      <c r="D28" s="8">
        <f t="shared" si="3"/>
        <v>6</v>
      </c>
      <c r="E28" s="8">
        <v>0</v>
      </c>
      <c r="F28">
        <f t="shared" si="1"/>
        <v>55</v>
      </c>
      <c r="G28">
        <f t="shared" si="4"/>
        <v>1800</v>
      </c>
    </row>
    <row r="29" spans="1:13">
      <c r="A29" t="str">
        <f>装表!E29</f>
        <v>漆黑的魔杖</v>
      </c>
      <c r="B29" s="8">
        <v>1</v>
      </c>
      <c r="C29" s="8">
        <f t="shared" si="5"/>
        <v>5</v>
      </c>
      <c r="D29" s="8">
        <f t="shared" si="3"/>
        <v>6</v>
      </c>
      <c r="E29" s="8">
        <v>0</v>
      </c>
      <c r="F29">
        <f t="shared" si="1"/>
        <v>55</v>
      </c>
      <c r="G29">
        <f t="shared" si="4"/>
        <v>1800</v>
      </c>
    </row>
    <row r="30" spans="1:13">
      <c r="A30" t="str">
        <f>装表!E30</f>
        <v>钢铁铠甲</v>
      </c>
      <c r="B30" s="8">
        <v>1</v>
      </c>
      <c r="C30" s="8">
        <f t="shared" si="5"/>
        <v>5</v>
      </c>
      <c r="D30" s="8">
        <f t="shared" si="3"/>
        <v>6</v>
      </c>
      <c r="E30" s="8">
        <v>0</v>
      </c>
      <c r="F30">
        <f t="shared" si="1"/>
        <v>55</v>
      </c>
      <c r="G30">
        <f t="shared" si="4"/>
        <v>1800</v>
      </c>
    </row>
    <row r="31" spans="1:13">
      <c r="A31" t="str">
        <f>装表!E31</f>
        <v>加固的革铠</v>
      </c>
      <c r="B31" s="8">
        <v>1</v>
      </c>
      <c r="C31" s="8">
        <f t="shared" si="5"/>
        <v>5</v>
      </c>
      <c r="D31" s="8">
        <f t="shared" si="3"/>
        <v>6</v>
      </c>
      <c r="E31" s="8">
        <v>0</v>
      </c>
      <c r="F31">
        <f t="shared" si="1"/>
        <v>55</v>
      </c>
      <c r="G31">
        <f t="shared" si="4"/>
        <v>1800</v>
      </c>
    </row>
    <row r="32" spans="1:13">
      <c r="A32" t="str">
        <f>装表!E32</f>
        <v>花纹厚袍</v>
      </c>
      <c r="B32" s="8">
        <v>1</v>
      </c>
      <c r="C32" s="8">
        <f t="shared" si="5"/>
        <v>5</v>
      </c>
      <c r="D32" s="8">
        <f t="shared" si="3"/>
        <v>6</v>
      </c>
      <c r="E32" s="8">
        <v>0</v>
      </c>
      <c r="F32">
        <f t="shared" si="1"/>
        <v>55</v>
      </c>
      <c r="G32">
        <f t="shared" si="4"/>
        <v>1800</v>
      </c>
    </row>
    <row r="33" spans="1:7">
      <c r="A33" t="str">
        <f>装表!E33</f>
        <v>钢铁大盾</v>
      </c>
      <c r="B33" s="8">
        <v>1</v>
      </c>
      <c r="C33" s="8">
        <f t="shared" si="5"/>
        <v>5</v>
      </c>
      <c r="D33" s="8">
        <f t="shared" si="3"/>
        <v>6</v>
      </c>
      <c r="E33" s="8">
        <v>0</v>
      </c>
      <c r="F33">
        <f t="shared" si="1"/>
        <v>55</v>
      </c>
      <c r="G33">
        <f t="shared" si="4"/>
        <v>1800</v>
      </c>
    </row>
    <row r="34" spans="1:7">
      <c r="A34" t="str">
        <f>装表!E34</f>
        <v>漆黑的皮手套</v>
      </c>
      <c r="B34" s="8">
        <v>1</v>
      </c>
      <c r="C34" s="8">
        <f t="shared" si="5"/>
        <v>5</v>
      </c>
      <c r="D34" s="8">
        <f t="shared" si="3"/>
        <v>6</v>
      </c>
      <c r="E34" s="8">
        <v>0</v>
      </c>
      <c r="F34">
        <f t="shared" si="1"/>
        <v>55</v>
      </c>
      <c r="G34">
        <f t="shared" si="4"/>
        <v>1800</v>
      </c>
    </row>
    <row r="35" spans="1:7">
      <c r="A35" t="str">
        <f>装表!E35</f>
        <v>旅人布帽</v>
      </c>
      <c r="B35" s="8">
        <v>1</v>
      </c>
      <c r="C35" s="8">
        <f t="shared" si="5"/>
        <v>5</v>
      </c>
      <c r="D35" s="8">
        <f t="shared" si="3"/>
        <v>6</v>
      </c>
      <c r="E35" s="8">
        <v>0</v>
      </c>
      <c r="F35">
        <f t="shared" si="1"/>
        <v>55</v>
      </c>
      <c r="G35">
        <f t="shared" si="4"/>
        <v>1800</v>
      </c>
    </row>
    <row r="36" spans="1:7">
      <c r="A36" t="str">
        <f>装表!E36</f>
        <v>双刃长剑</v>
      </c>
      <c r="B36" s="8">
        <v>1</v>
      </c>
      <c r="C36" s="8">
        <f>$H$7</f>
        <v>6</v>
      </c>
      <c r="D36" s="8">
        <f t="shared" si="3"/>
        <v>7</v>
      </c>
      <c r="E36" s="8">
        <v>0</v>
      </c>
      <c r="F36">
        <f t="shared" si="1"/>
        <v>50</v>
      </c>
      <c r="G36">
        <f t="shared" si="4"/>
        <v>2700</v>
      </c>
    </row>
    <row r="37" spans="1:7">
      <c r="A37" t="str">
        <f>装表!E37</f>
        <v>粘花弓</v>
      </c>
      <c r="B37" s="8">
        <v>1</v>
      </c>
      <c r="C37" s="8">
        <f t="shared" ref="C37:C44" si="6">$H$7</f>
        <v>6</v>
      </c>
      <c r="D37" s="8">
        <f t="shared" si="3"/>
        <v>7</v>
      </c>
      <c r="E37" s="8">
        <v>0</v>
      </c>
      <c r="F37">
        <f t="shared" si="1"/>
        <v>50</v>
      </c>
      <c r="G37">
        <f t="shared" si="4"/>
        <v>2700</v>
      </c>
    </row>
    <row r="38" spans="1:7">
      <c r="A38" t="str">
        <f>装表!E38</f>
        <v>导士手杖</v>
      </c>
      <c r="B38" s="8">
        <v>1</v>
      </c>
      <c r="C38" s="8">
        <f t="shared" si="6"/>
        <v>6</v>
      </c>
      <c r="D38" s="8">
        <f t="shared" si="3"/>
        <v>7</v>
      </c>
      <c r="E38" s="8">
        <v>0</v>
      </c>
      <c r="F38">
        <f t="shared" ref="F38:F69" si="7">IF(C38=$H$2,$K$2,IF(C38=$H$3,$K$3,IF(C38=$H$4,$K$4,IF(C38=$H$5,$K$5,IF(C38=$H$6,$K$6,IF(C38=$H$7,$K$7,IF(C38=$H$8,$K$8,IF(C38=$H$9,$K$9,IF(C38=$H$10,$K$10,IF(C38=$H$11,$K$11,IF(C38=$H$12,$K$12,IF(C38=$H$13,$K$13,IF(C38=$H$14,$K$14,IF(C38=$H$15,$K$15,IF(C38=$H$16,$K$16,IF(C38=$H$17,$K$17,IF(C38=$H$18,$K$18,IF(C38=$H$19,$K$19,IF(C38=$H$20,$K$20,IF(C38=$H$21,$K$21,IF(C38=$H$22,$K$22)))))))))))))))))))))</f>
        <v>50</v>
      </c>
      <c r="G38">
        <f t="shared" si="4"/>
        <v>2700</v>
      </c>
    </row>
    <row r="39" spans="1:7">
      <c r="A39" t="str">
        <f>装表!E39</f>
        <v>环形铠</v>
      </c>
      <c r="B39" s="8">
        <v>1</v>
      </c>
      <c r="C39" s="8">
        <f t="shared" si="6"/>
        <v>6</v>
      </c>
      <c r="D39" s="8">
        <f t="shared" si="3"/>
        <v>7</v>
      </c>
      <c r="E39" s="8">
        <v>0</v>
      </c>
      <c r="F39">
        <f t="shared" si="7"/>
        <v>50</v>
      </c>
      <c r="G39">
        <f t="shared" si="4"/>
        <v>2700</v>
      </c>
    </row>
    <row r="40" spans="1:7">
      <c r="A40" t="str">
        <f>装表!E40</f>
        <v>硬皮大衣</v>
      </c>
      <c r="B40" s="8">
        <v>1</v>
      </c>
      <c r="C40" s="8">
        <f t="shared" si="6"/>
        <v>6</v>
      </c>
      <c r="D40" s="8">
        <f t="shared" si="3"/>
        <v>7</v>
      </c>
      <c r="E40" s="8">
        <v>0</v>
      </c>
      <c r="F40">
        <f t="shared" si="7"/>
        <v>50</v>
      </c>
      <c r="G40">
        <f t="shared" si="4"/>
        <v>2700</v>
      </c>
    </row>
    <row r="41" spans="1:7">
      <c r="A41" t="str">
        <f>装表!E41</f>
        <v>环形袍</v>
      </c>
      <c r="B41" s="8">
        <v>1</v>
      </c>
      <c r="C41" s="8">
        <f t="shared" si="6"/>
        <v>6</v>
      </c>
      <c r="D41" s="8">
        <f t="shared" si="3"/>
        <v>7</v>
      </c>
      <c r="E41" s="8">
        <v>0</v>
      </c>
      <c r="F41">
        <f t="shared" si="7"/>
        <v>50</v>
      </c>
      <c r="G41">
        <f t="shared" si="4"/>
        <v>2700</v>
      </c>
    </row>
    <row r="42" spans="1:7">
      <c r="A42" t="str">
        <f>装表!E42</f>
        <v>环形盾</v>
      </c>
      <c r="B42" s="8">
        <v>1</v>
      </c>
      <c r="C42" s="8">
        <f t="shared" si="6"/>
        <v>6</v>
      </c>
      <c r="D42" s="8">
        <f t="shared" si="3"/>
        <v>7</v>
      </c>
      <c r="E42" s="8">
        <v>0</v>
      </c>
      <c r="F42">
        <f t="shared" si="7"/>
        <v>50</v>
      </c>
      <c r="G42">
        <f t="shared" si="4"/>
        <v>2700</v>
      </c>
    </row>
    <row r="43" spans="1:7">
      <c r="A43" t="str">
        <f>装表!E43</f>
        <v>硬皮手套</v>
      </c>
      <c r="B43" s="8">
        <v>1</v>
      </c>
      <c r="C43" s="8">
        <f t="shared" si="6"/>
        <v>6</v>
      </c>
      <c r="D43" s="8">
        <f t="shared" si="3"/>
        <v>7</v>
      </c>
      <c r="E43" s="8">
        <v>0</v>
      </c>
      <c r="F43">
        <f t="shared" si="7"/>
        <v>50</v>
      </c>
      <c r="G43">
        <f t="shared" si="4"/>
        <v>2700</v>
      </c>
    </row>
    <row r="44" spans="1:7">
      <c r="A44" t="str">
        <f>装表!E44</f>
        <v>毛线帽</v>
      </c>
      <c r="B44" s="8">
        <v>1</v>
      </c>
      <c r="C44" s="8">
        <f t="shared" si="6"/>
        <v>6</v>
      </c>
      <c r="D44" s="8">
        <f t="shared" si="3"/>
        <v>7</v>
      </c>
      <c r="E44" s="8">
        <v>0</v>
      </c>
      <c r="F44">
        <f t="shared" si="7"/>
        <v>50</v>
      </c>
      <c r="G44">
        <f t="shared" si="4"/>
        <v>2700</v>
      </c>
    </row>
    <row r="45" spans="1:7">
      <c r="A45" t="str">
        <f>装表!E45</f>
        <v>骑士剑</v>
      </c>
      <c r="B45" s="8">
        <v>1</v>
      </c>
      <c r="C45" s="8">
        <f>$H$8</f>
        <v>7</v>
      </c>
      <c r="D45" s="8">
        <f t="shared" si="3"/>
        <v>8</v>
      </c>
      <c r="E45" s="8">
        <v>0</v>
      </c>
      <c r="F45">
        <f t="shared" si="7"/>
        <v>45</v>
      </c>
      <c r="G45">
        <f t="shared" si="4"/>
        <v>3600</v>
      </c>
    </row>
    <row r="46" spans="1:7">
      <c r="A46" t="str">
        <f>装表!E46</f>
        <v>格斗弓</v>
      </c>
      <c r="B46" s="8">
        <v>1</v>
      </c>
      <c r="C46" s="8">
        <f t="shared" ref="C46:C53" si="8">$H$8</f>
        <v>7</v>
      </c>
      <c r="D46" s="8">
        <f t="shared" si="3"/>
        <v>8</v>
      </c>
      <c r="E46" s="8">
        <v>0</v>
      </c>
      <c r="F46">
        <f t="shared" si="7"/>
        <v>45</v>
      </c>
      <c r="G46">
        <f t="shared" si="4"/>
        <v>3600</v>
      </c>
    </row>
    <row r="47" spans="1:7">
      <c r="A47" t="str">
        <f>装表!E47</f>
        <v>魔术师之杖</v>
      </c>
      <c r="B47" s="8">
        <v>1</v>
      </c>
      <c r="C47" s="8">
        <f t="shared" si="8"/>
        <v>7</v>
      </c>
      <c r="D47" s="8">
        <f t="shared" si="3"/>
        <v>8</v>
      </c>
      <c r="E47" s="8">
        <v>0</v>
      </c>
      <c r="F47">
        <f t="shared" si="7"/>
        <v>45</v>
      </c>
      <c r="G47">
        <f t="shared" si="4"/>
        <v>3600</v>
      </c>
    </row>
    <row r="48" spans="1:7">
      <c r="A48" t="str">
        <f>装表!E48</f>
        <v>骑士铠</v>
      </c>
      <c r="B48" s="8">
        <v>1</v>
      </c>
      <c r="C48" s="8">
        <f t="shared" si="8"/>
        <v>7</v>
      </c>
      <c r="D48" s="8">
        <f t="shared" si="3"/>
        <v>8</v>
      </c>
      <c r="E48" s="8">
        <v>0</v>
      </c>
      <c r="F48">
        <f t="shared" si="7"/>
        <v>45</v>
      </c>
      <c r="G48">
        <f t="shared" si="4"/>
        <v>3600</v>
      </c>
    </row>
    <row r="49" spans="1:7">
      <c r="A49" t="str">
        <f>装表!E49</f>
        <v>斥候皮衣</v>
      </c>
      <c r="B49" s="8">
        <v>1</v>
      </c>
      <c r="C49" s="8">
        <f t="shared" si="8"/>
        <v>7</v>
      </c>
      <c r="D49" s="8">
        <f t="shared" si="3"/>
        <v>8</v>
      </c>
      <c r="E49" s="8">
        <v>0</v>
      </c>
      <c r="F49">
        <f t="shared" si="7"/>
        <v>45</v>
      </c>
      <c r="G49">
        <f t="shared" si="4"/>
        <v>3600</v>
      </c>
    </row>
    <row r="50" spans="1:7">
      <c r="A50" t="str">
        <f>装表!E50</f>
        <v>巫师袍</v>
      </c>
      <c r="B50" s="8">
        <v>1</v>
      </c>
      <c r="C50" s="8">
        <f t="shared" si="8"/>
        <v>7</v>
      </c>
      <c r="D50" s="8">
        <f t="shared" si="3"/>
        <v>8</v>
      </c>
      <c r="E50" s="8">
        <v>0</v>
      </c>
      <c r="F50">
        <f t="shared" si="7"/>
        <v>45</v>
      </c>
      <c r="G50">
        <f t="shared" si="4"/>
        <v>3600</v>
      </c>
    </row>
    <row r="51" spans="1:7">
      <c r="A51" t="str">
        <f>装表!E51</f>
        <v>骑士盾</v>
      </c>
      <c r="B51" s="8">
        <v>1</v>
      </c>
      <c r="C51" s="8">
        <f t="shared" si="8"/>
        <v>7</v>
      </c>
      <c r="D51" s="8">
        <f t="shared" si="3"/>
        <v>8</v>
      </c>
      <c r="E51" s="8">
        <v>0</v>
      </c>
      <c r="F51">
        <f t="shared" si="7"/>
        <v>45</v>
      </c>
      <c r="G51">
        <f t="shared" si="4"/>
        <v>3600</v>
      </c>
    </row>
    <row r="52" spans="1:7">
      <c r="A52" t="str">
        <f>装表!E52</f>
        <v>斥候手套</v>
      </c>
      <c r="B52" s="8">
        <v>1</v>
      </c>
      <c r="C52" s="8">
        <f t="shared" si="8"/>
        <v>7</v>
      </c>
      <c r="D52" s="8">
        <f t="shared" si="3"/>
        <v>8</v>
      </c>
      <c r="E52" s="8">
        <v>0</v>
      </c>
      <c r="F52">
        <f t="shared" si="7"/>
        <v>45</v>
      </c>
      <c r="G52">
        <f t="shared" si="4"/>
        <v>3600</v>
      </c>
    </row>
    <row r="53" spans="1:7">
      <c r="A53" t="str">
        <f>装表!E53</f>
        <v>巫师帽</v>
      </c>
      <c r="B53" s="8">
        <v>1</v>
      </c>
      <c r="C53" s="8">
        <f t="shared" si="8"/>
        <v>7</v>
      </c>
      <c r="D53" s="8">
        <f t="shared" si="3"/>
        <v>8</v>
      </c>
      <c r="E53" s="8">
        <v>0</v>
      </c>
      <c r="F53">
        <f t="shared" si="7"/>
        <v>45</v>
      </c>
      <c r="G53">
        <f t="shared" si="4"/>
        <v>3600</v>
      </c>
    </row>
    <row r="54" spans="1:7">
      <c r="A54" t="str">
        <f>装表!E54</f>
        <v>骑士长之剑</v>
      </c>
      <c r="B54" s="8">
        <v>1</v>
      </c>
      <c r="C54" s="8">
        <f>$H$9</f>
        <v>8</v>
      </c>
      <c r="D54" s="8">
        <f t="shared" si="3"/>
        <v>9</v>
      </c>
      <c r="E54" s="8">
        <v>0</v>
      </c>
      <c r="F54">
        <f t="shared" si="7"/>
        <v>40</v>
      </c>
      <c r="G54">
        <f t="shared" si="4"/>
        <v>4500</v>
      </c>
    </row>
    <row r="55" spans="1:7">
      <c r="A55" t="str">
        <f>装表!E55</f>
        <v>狙击弓</v>
      </c>
      <c r="B55" s="8">
        <v>1</v>
      </c>
      <c r="C55" s="8">
        <f t="shared" ref="C55:C62" si="9">$H$9</f>
        <v>8</v>
      </c>
      <c r="D55" s="8">
        <f t="shared" si="3"/>
        <v>9</v>
      </c>
      <c r="E55" s="8">
        <v>0</v>
      </c>
      <c r="F55">
        <f t="shared" si="7"/>
        <v>40</v>
      </c>
      <c r="G55">
        <f t="shared" si="4"/>
        <v>4500</v>
      </c>
    </row>
    <row r="56" spans="1:7">
      <c r="A56" t="str">
        <f>装表!E56</f>
        <v>月光之杖</v>
      </c>
      <c r="B56" s="8">
        <v>1</v>
      </c>
      <c r="C56" s="8">
        <f t="shared" si="9"/>
        <v>8</v>
      </c>
      <c r="D56" s="8">
        <f t="shared" si="3"/>
        <v>9</v>
      </c>
      <c r="E56" s="8">
        <v>0</v>
      </c>
      <c r="F56">
        <f t="shared" si="7"/>
        <v>40</v>
      </c>
      <c r="G56">
        <f t="shared" si="4"/>
        <v>4500</v>
      </c>
    </row>
    <row r="57" spans="1:7">
      <c r="A57" t="str">
        <f>装表!E57</f>
        <v>骑士长之铠</v>
      </c>
      <c r="B57" s="8">
        <v>1</v>
      </c>
      <c r="C57" s="8">
        <f t="shared" si="9"/>
        <v>8</v>
      </c>
      <c r="D57" s="8">
        <f t="shared" si="3"/>
        <v>9</v>
      </c>
      <c r="E57" s="8">
        <v>0</v>
      </c>
      <c r="F57">
        <f t="shared" si="7"/>
        <v>40</v>
      </c>
      <c r="G57">
        <f t="shared" si="4"/>
        <v>4500</v>
      </c>
    </row>
    <row r="58" spans="1:7">
      <c r="A58" t="str">
        <f>装表!E58</f>
        <v>狙击手之衣</v>
      </c>
      <c r="B58" s="8">
        <v>1</v>
      </c>
      <c r="C58" s="8">
        <f t="shared" si="9"/>
        <v>8</v>
      </c>
      <c r="D58" s="8">
        <f t="shared" si="3"/>
        <v>9</v>
      </c>
      <c r="E58" s="8">
        <v>0</v>
      </c>
      <c r="F58">
        <f t="shared" si="7"/>
        <v>40</v>
      </c>
      <c r="G58">
        <f t="shared" si="4"/>
        <v>4500</v>
      </c>
    </row>
    <row r="59" spans="1:7">
      <c r="A59" t="str">
        <f>装表!E59</f>
        <v>魔导师法袍</v>
      </c>
      <c r="B59" s="8">
        <v>1</v>
      </c>
      <c r="C59" s="8">
        <f t="shared" si="9"/>
        <v>8</v>
      </c>
      <c r="D59" s="8">
        <f t="shared" si="3"/>
        <v>9</v>
      </c>
      <c r="E59" s="8">
        <v>0</v>
      </c>
      <c r="F59">
        <f t="shared" si="7"/>
        <v>40</v>
      </c>
      <c r="G59">
        <f t="shared" si="4"/>
        <v>4500</v>
      </c>
    </row>
    <row r="60" spans="1:7">
      <c r="A60" t="str">
        <f>装表!E60</f>
        <v>骑士长之盾</v>
      </c>
      <c r="B60" s="8">
        <v>1</v>
      </c>
      <c r="C60" s="8">
        <f t="shared" si="9"/>
        <v>8</v>
      </c>
      <c r="D60" s="8">
        <f t="shared" si="3"/>
        <v>9</v>
      </c>
      <c r="E60" s="8">
        <v>0</v>
      </c>
      <c r="F60">
        <f t="shared" si="7"/>
        <v>40</v>
      </c>
      <c r="G60">
        <f t="shared" si="4"/>
        <v>4500</v>
      </c>
    </row>
    <row r="61" spans="1:7">
      <c r="A61" t="str">
        <f>装表!E61</f>
        <v>狙击手手套</v>
      </c>
      <c r="B61" s="8">
        <v>1</v>
      </c>
      <c r="C61" s="8">
        <f t="shared" si="9"/>
        <v>8</v>
      </c>
      <c r="D61" s="8">
        <f t="shared" si="3"/>
        <v>9</v>
      </c>
      <c r="E61" s="8">
        <v>0</v>
      </c>
      <c r="F61">
        <f t="shared" si="7"/>
        <v>40</v>
      </c>
      <c r="G61">
        <f t="shared" si="4"/>
        <v>4500</v>
      </c>
    </row>
    <row r="62" spans="1:7">
      <c r="A62" t="str">
        <f>装表!E62</f>
        <v>无穷法术帽</v>
      </c>
      <c r="B62" s="8">
        <v>1</v>
      </c>
      <c r="C62" s="8">
        <f t="shared" si="9"/>
        <v>8</v>
      </c>
      <c r="D62" s="8">
        <f t="shared" si="3"/>
        <v>9</v>
      </c>
      <c r="E62" s="8">
        <v>0</v>
      </c>
      <c r="F62">
        <f t="shared" si="7"/>
        <v>40</v>
      </c>
      <c r="G62">
        <f t="shared" si="4"/>
        <v>4500</v>
      </c>
    </row>
    <row r="63" spans="1:7">
      <c r="A63" t="str">
        <f>装表!E63</f>
        <v>十杰剑</v>
      </c>
      <c r="B63" s="8">
        <v>1</v>
      </c>
      <c r="C63" s="8">
        <f>$H$10</f>
        <v>9</v>
      </c>
      <c r="D63" s="8">
        <f t="shared" si="3"/>
        <v>10</v>
      </c>
      <c r="E63" s="8">
        <v>0</v>
      </c>
      <c r="F63">
        <f t="shared" si="7"/>
        <v>35</v>
      </c>
      <c r="G63">
        <f t="shared" si="4"/>
        <v>5400</v>
      </c>
    </row>
    <row r="64" spans="1:7">
      <c r="A64" t="str">
        <f>装表!E64</f>
        <v>竞技之弓</v>
      </c>
      <c r="B64" s="8">
        <v>1</v>
      </c>
      <c r="C64" s="8">
        <f t="shared" ref="C64:C71" si="10">$H$10</f>
        <v>9</v>
      </c>
      <c r="D64" s="8">
        <f t="shared" si="3"/>
        <v>10</v>
      </c>
      <c r="E64" s="8">
        <v>0</v>
      </c>
      <c r="F64">
        <f t="shared" si="7"/>
        <v>35</v>
      </c>
      <c r="G64">
        <f t="shared" si="4"/>
        <v>5400</v>
      </c>
    </row>
    <row r="65" spans="1:7">
      <c r="A65" t="str">
        <f>装表!E65</f>
        <v>元素杖</v>
      </c>
      <c r="B65" s="8">
        <v>1</v>
      </c>
      <c r="C65" s="8">
        <f t="shared" si="10"/>
        <v>9</v>
      </c>
      <c r="D65" s="8">
        <f t="shared" si="3"/>
        <v>10</v>
      </c>
      <c r="E65" s="8">
        <v>0</v>
      </c>
      <c r="F65">
        <f t="shared" si="7"/>
        <v>35</v>
      </c>
      <c r="G65">
        <f t="shared" si="4"/>
        <v>5400</v>
      </c>
    </row>
    <row r="66" spans="1:7">
      <c r="A66" t="str">
        <f>装表!E66</f>
        <v>巧匠铠甲</v>
      </c>
      <c r="B66" s="8">
        <v>1</v>
      </c>
      <c r="C66" s="8">
        <f t="shared" si="10"/>
        <v>9</v>
      </c>
      <c r="D66" s="8">
        <f t="shared" si="3"/>
        <v>10</v>
      </c>
      <c r="E66" s="8">
        <v>0</v>
      </c>
      <c r="F66">
        <f t="shared" si="7"/>
        <v>35</v>
      </c>
      <c r="G66">
        <f t="shared" si="4"/>
        <v>5400</v>
      </c>
    </row>
    <row r="67" spans="1:7">
      <c r="A67" t="str">
        <f>装表!E67</f>
        <v>疾风革铠</v>
      </c>
      <c r="B67" s="8">
        <v>1</v>
      </c>
      <c r="C67" s="8">
        <f t="shared" si="10"/>
        <v>9</v>
      </c>
      <c r="D67" s="8">
        <f t="shared" si="3"/>
        <v>10</v>
      </c>
      <c r="E67" s="8">
        <v>0</v>
      </c>
      <c r="F67">
        <f t="shared" si="7"/>
        <v>35</v>
      </c>
      <c r="G67">
        <f t="shared" si="4"/>
        <v>5400</v>
      </c>
    </row>
    <row r="68" spans="1:7">
      <c r="A68" t="str">
        <f>装表!E68</f>
        <v>元素袍</v>
      </c>
      <c r="B68" s="8">
        <v>1</v>
      </c>
      <c r="C68" s="8">
        <f t="shared" si="10"/>
        <v>9</v>
      </c>
      <c r="D68" s="8">
        <f t="shared" si="3"/>
        <v>10</v>
      </c>
      <c r="E68" s="8">
        <v>0</v>
      </c>
      <c r="F68">
        <f t="shared" si="7"/>
        <v>35</v>
      </c>
      <c r="G68">
        <f t="shared" si="4"/>
        <v>5400</v>
      </c>
    </row>
    <row r="69" spans="1:7">
      <c r="A69" t="str">
        <f>装表!E69</f>
        <v>巧匠之盾</v>
      </c>
      <c r="B69" s="8">
        <v>1</v>
      </c>
      <c r="C69" s="8">
        <f t="shared" si="10"/>
        <v>9</v>
      </c>
      <c r="D69" s="8">
        <f t="shared" si="3"/>
        <v>10</v>
      </c>
      <c r="E69" s="8">
        <v>0</v>
      </c>
      <c r="F69">
        <f t="shared" si="7"/>
        <v>35</v>
      </c>
      <c r="G69">
        <f t="shared" si="4"/>
        <v>5400</v>
      </c>
    </row>
    <row r="70" spans="1:7">
      <c r="A70" t="str">
        <f>装表!E70</f>
        <v>疾风手套</v>
      </c>
      <c r="B70" s="8">
        <v>1</v>
      </c>
      <c r="C70" s="8">
        <f t="shared" si="10"/>
        <v>9</v>
      </c>
      <c r="D70" s="8">
        <f t="shared" si="3"/>
        <v>10</v>
      </c>
      <c r="E70" s="8">
        <v>0</v>
      </c>
      <c r="F70">
        <f t="shared" ref="F70:F101" si="11">IF(C70=$H$2,$K$2,IF(C70=$H$3,$K$3,IF(C70=$H$4,$K$4,IF(C70=$H$5,$K$5,IF(C70=$H$6,$K$6,IF(C70=$H$7,$K$7,IF(C70=$H$8,$K$8,IF(C70=$H$9,$K$9,IF(C70=$H$10,$K$10,IF(C70=$H$11,$K$11,IF(C70=$H$12,$K$12,IF(C70=$H$13,$K$13,IF(C70=$H$14,$K$14,IF(C70=$H$15,$K$15,IF(C70=$H$16,$K$16,IF(C70=$H$17,$K$17,IF(C70=$H$18,$K$18,IF(C70=$H$19,$K$19,IF(C70=$H$20,$K$20,IF(C70=$H$21,$K$21,IF(C70=$H$22,$K$22)))))))))))))))))))))</f>
        <v>35</v>
      </c>
      <c r="G70">
        <f t="shared" si="4"/>
        <v>5400</v>
      </c>
    </row>
    <row r="71" spans="1:7">
      <c r="A71" t="str">
        <f>装表!E71</f>
        <v>元素帽</v>
      </c>
      <c r="B71" s="8">
        <v>1</v>
      </c>
      <c r="C71" s="8">
        <f t="shared" si="10"/>
        <v>9</v>
      </c>
      <c r="D71" s="8">
        <f t="shared" ref="D71:D108" si="12">IF(C71=$H$2,$I$2,IF(C71=$H$3,$I$3,IF(C71=$H$4,$I$4,IF(C71=$H$5,$I$5,IF(C71=$H$6,$I$6,IF(C71=$H$7,$I$7,IF(C71=$H$8,$I$8,IF(C71=$H$9,$I$9,IF(C71=$H$10,$I$10,IF(C71=$H$11,$I$11,IF(C71=$H$12,$I$12,IF(C71=$H$13,$I$13,IF(C71=$H$14,$I$14,IF(C71=$H$15,$I$15,IF(C71=$H$16,$I$16,IF(C71=$H$17,$I$17,IF(C71=$H$18,$I$18,IF(C71=$H$19,$I$19,IF(C71=$H$20,$I$20,IF(C71=$H$21,$I$21,IF(C71=$H$22,$I$22)))))))))))))))))))))</f>
        <v>10</v>
      </c>
      <c r="E71" s="8">
        <v>0</v>
      </c>
      <c r="F71">
        <f t="shared" si="11"/>
        <v>35</v>
      </c>
      <c r="G71">
        <f t="shared" ref="G71:G108" si="13">IF(C71=$H$2,$L$2,IF(C71=$H$3,$L$3,IF(C71=$H$4,$L$4,IF(C71=$H$5,$L$5,IF(C71=$H$6,$L$6,IF(C71=$H$7,$L$7,IF(C71=$H$8,$L$8,IF(C71=$H$9,$L$9,IF(C71=$H$10,$L$10,IF(C71=$H$11,$L$11,IF(C71=$H$12,$L$12,IF(C71=$H$13,$L$13,IF(C71=$H$14,$L$14,IF(C71=$H$15,$L$15,IF(C71=$H$16,$L$16,IF(C71=$H$17,$L$17,IF(C71=$H$18,$L$18,IF(C71=$H$19,$L$19,IF(C71=$H$20,$L$20,IF(C71=$H$21,$L$21,IF(C71=$H$22,$L$22)))))))))))))))))))))</f>
        <v>5400</v>
      </c>
    </row>
    <row r="72" spans="1:7">
      <c r="A72" t="str">
        <f>装表!E72</f>
        <v>勇者锋刃</v>
      </c>
      <c r="B72" s="8">
        <v>1</v>
      </c>
      <c r="C72" s="8">
        <f>$H$11</f>
        <v>10</v>
      </c>
      <c r="D72" s="8">
        <f t="shared" si="12"/>
        <v>11</v>
      </c>
      <c r="E72" s="8">
        <v>0</v>
      </c>
      <c r="F72">
        <f t="shared" si="11"/>
        <v>30</v>
      </c>
      <c r="G72">
        <f t="shared" si="13"/>
        <v>6300</v>
      </c>
    </row>
    <row r="73" spans="1:7">
      <c r="A73" t="str">
        <f>装表!E73</f>
        <v>勇者之弓</v>
      </c>
      <c r="B73" s="8">
        <v>1</v>
      </c>
      <c r="C73" s="8">
        <f t="shared" ref="C73:C80" si="14">$H$11</f>
        <v>10</v>
      </c>
      <c r="D73" s="8">
        <f t="shared" si="12"/>
        <v>11</v>
      </c>
      <c r="E73" s="8">
        <v>0</v>
      </c>
      <c r="F73">
        <f t="shared" si="11"/>
        <v>30</v>
      </c>
      <c r="G73">
        <f t="shared" si="13"/>
        <v>6300</v>
      </c>
    </row>
    <row r="74" spans="1:7">
      <c r="A74" t="str">
        <f>装表!E74</f>
        <v>勇者之杖</v>
      </c>
      <c r="B74" s="8">
        <v>1</v>
      </c>
      <c r="C74" s="8">
        <f t="shared" si="14"/>
        <v>10</v>
      </c>
      <c r="D74" s="8">
        <f t="shared" si="12"/>
        <v>11</v>
      </c>
      <c r="E74" s="8">
        <v>0</v>
      </c>
      <c r="F74">
        <f t="shared" si="11"/>
        <v>30</v>
      </c>
      <c r="G74">
        <f t="shared" si="13"/>
        <v>6300</v>
      </c>
    </row>
    <row r="75" spans="1:7">
      <c r="A75" t="str">
        <f>装表!E75</f>
        <v>勇者铠甲</v>
      </c>
      <c r="B75" s="8">
        <v>1</v>
      </c>
      <c r="C75" s="8">
        <f t="shared" si="14"/>
        <v>10</v>
      </c>
      <c r="D75" s="8">
        <f t="shared" si="12"/>
        <v>11</v>
      </c>
      <c r="E75" s="8">
        <v>0</v>
      </c>
      <c r="F75">
        <f t="shared" si="11"/>
        <v>30</v>
      </c>
      <c r="G75">
        <f t="shared" si="13"/>
        <v>6300</v>
      </c>
    </row>
    <row r="76" spans="1:7">
      <c r="A76" t="str">
        <f>装表!E76</f>
        <v>勇者服</v>
      </c>
      <c r="B76" s="8">
        <v>1</v>
      </c>
      <c r="C76" s="8">
        <f t="shared" si="14"/>
        <v>10</v>
      </c>
      <c r="D76" s="8">
        <f t="shared" si="12"/>
        <v>11</v>
      </c>
      <c r="E76" s="8">
        <v>0</v>
      </c>
      <c r="F76">
        <f t="shared" si="11"/>
        <v>30</v>
      </c>
      <c r="G76">
        <f t="shared" si="13"/>
        <v>6300</v>
      </c>
    </row>
    <row r="77" spans="1:7">
      <c r="A77" t="str">
        <f>装表!E77</f>
        <v>勇者法袍</v>
      </c>
      <c r="B77" s="8">
        <v>1</v>
      </c>
      <c r="C77" s="8">
        <f t="shared" si="14"/>
        <v>10</v>
      </c>
      <c r="D77" s="8">
        <f t="shared" si="12"/>
        <v>11</v>
      </c>
      <c r="E77" s="8">
        <v>0</v>
      </c>
      <c r="F77">
        <f t="shared" si="11"/>
        <v>30</v>
      </c>
      <c r="G77">
        <f t="shared" si="13"/>
        <v>6300</v>
      </c>
    </row>
    <row r="78" spans="1:7">
      <c r="A78" t="str">
        <f>装表!E78</f>
        <v>勇者盾</v>
      </c>
      <c r="B78" s="8">
        <v>1</v>
      </c>
      <c r="C78" s="8">
        <f t="shared" si="14"/>
        <v>10</v>
      </c>
      <c r="D78" s="8">
        <f t="shared" si="12"/>
        <v>11</v>
      </c>
      <c r="E78" s="8">
        <v>0</v>
      </c>
      <c r="F78">
        <f t="shared" si="11"/>
        <v>30</v>
      </c>
      <c r="G78">
        <f t="shared" si="13"/>
        <v>6300</v>
      </c>
    </row>
    <row r="79" spans="1:7">
      <c r="A79" t="str">
        <f>装表!E79</f>
        <v>勇者手套</v>
      </c>
      <c r="B79" s="8">
        <v>1</v>
      </c>
      <c r="C79" s="8">
        <f t="shared" si="14"/>
        <v>10</v>
      </c>
      <c r="D79" s="8">
        <f t="shared" si="12"/>
        <v>11</v>
      </c>
      <c r="E79" s="8">
        <v>0</v>
      </c>
      <c r="F79">
        <f t="shared" si="11"/>
        <v>30</v>
      </c>
      <c r="G79">
        <f t="shared" si="13"/>
        <v>6300</v>
      </c>
    </row>
    <row r="80" spans="1:7">
      <c r="A80" t="str">
        <f>装表!E80</f>
        <v>勇者帽</v>
      </c>
      <c r="B80" s="8">
        <v>1</v>
      </c>
      <c r="C80" s="8">
        <f t="shared" si="14"/>
        <v>10</v>
      </c>
      <c r="D80" s="8">
        <f t="shared" si="12"/>
        <v>11</v>
      </c>
      <c r="E80" s="8">
        <v>0</v>
      </c>
      <c r="F80">
        <f t="shared" si="11"/>
        <v>30</v>
      </c>
      <c r="G80">
        <f t="shared" si="13"/>
        <v>6300</v>
      </c>
    </row>
    <row r="81" spans="1:7">
      <c r="A81" t="str">
        <f>装表!E81</f>
        <v>普罗之剑</v>
      </c>
      <c r="B81" s="8">
        <v>1</v>
      </c>
      <c r="C81" s="8">
        <f>$H$12</f>
        <v>11</v>
      </c>
      <c r="D81" s="8">
        <f t="shared" si="12"/>
        <v>12</v>
      </c>
      <c r="E81" s="8">
        <v>0</v>
      </c>
      <c r="F81">
        <f t="shared" si="11"/>
        <v>25</v>
      </c>
      <c r="G81">
        <f t="shared" si="13"/>
        <v>7200</v>
      </c>
    </row>
    <row r="82" spans="1:7">
      <c r="A82" t="str">
        <f>装表!E82</f>
        <v>比纳西尔之弩</v>
      </c>
      <c r="B82" s="8">
        <v>1</v>
      </c>
      <c r="C82" s="8">
        <f t="shared" ref="C82:C89" si="15">$H$12</f>
        <v>11</v>
      </c>
      <c r="D82" s="8">
        <f t="shared" si="12"/>
        <v>12</v>
      </c>
      <c r="E82" s="8">
        <v>0</v>
      </c>
      <c r="F82">
        <f t="shared" si="11"/>
        <v>25</v>
      </c>
      <c r="G82">
        <f t="shared" si="13"/>
        <v>7200</v>
      </c>
    </row>
    <row r="83" spans="1:7">
      <c r="A83" t="str">
        <f>装表!E83</f>
        <v>基梅尔之杖</v>
      </c>
      <c r="B83" s="8">
        <v>1</v>
      </c>
      <c r="C83" s="8">
        <f t="shared" si="15"/>
        <v>11</v>
      </c>
      <c r="D83" s="8">
        <f t="shared" si="12"/>
        <v>12</v>
      </c>
      <c r="E83" s="8">
        <v>0</v>
      </c>
      <c r="F83">
        <f t="shared" si="11"/>
        <v>25</v>
      </c>
      <c r="G83">
        <f t="shared" si="13"/>
        <v>7200</v>
      </c>
    </row>
    <row r="84" spans="1:7">
      <c r="A84" t="str">
        <f>装表!E84</f>
        <v>艾杰利亚之铠</v>
      </c>
      <c r="B84" s="8">
        <v>1</v>
      </c>
      <c r="C84" s="8">
        <f t="shared" si="15"/>
        <v>11</v>
      </c>
      <c r="D84" s="8">
        <f t="shared" si="12"/>
        <v>12</v>
      </c>
      <c r="E84" s="8">
        <v>0</v>
      </c>
      <c r="F84">
        <f t="shared" si="11"/>
        <v>25</v>
      </c>
      <c r="G84">
        <f t="shared" si="13"/>
        <v>7200</v>
      </c>
    </row>
    <row r="85" spans="1:7">
      <c r="A85" t="str">
        <f>装表!E85</f>
        <v>查堤拉之服</v>
      </c>
      <c r="B85" s="8">
        <v>1</v>
      </c>
      <c r="C85" s="8">
        <f t="shared" si="15"/>
        <v>11</v>
      </c>
      <c r="D85" s="8">
        <f t="shared" si="12"/>
        <v>12</v>
      </c>
      <c r="E85" s="8">
        <v>0</v>
      </c>
      <c r="F85">
        <f t="shared" si="11"/>
        <v>25</v>
      </c>
      <c r="G85">
        <f t="shared" si="13"/>
        <v>7200</v>
      </c>
    </row>
    <row r="86" spans="1:7">
      <c r="A86" t="str">
        <f>装表!E86</f>
        <v>辛帕托雷之袍</v>
      </c>
      <c r="B86" s="8">
        <v>1</v>
      </c>
      <c r="C86" s="8">
        <f t="shared" si="15"/>
        <v>11</v>
      </c>
      <c r="D86" s="8">
        <f t="shared" si="12"/>
        <v>12</v>
      </c>
      <c r="E86" s="8">
        <v>0</v>
      </c>
      <c r="F86">
        <f t="shared" si="11"/>
        <v>25</v>
      </c>
      <c r="G86">
        <f t="shared" si="13"/>
        <v>7200</v>
      </c>
    </row>
    <row r="87" spans="1:7">
      <c r="A87" t="str">
        <f>装表!E87</f>
        <v>爱德拉之盾</v>
      </c>
      <c r="B87" s="8">
        <v>1</v>
      </c>
      <c r="C87" s="8">
        <f t="shared" si="15"/>
        <v>11</v>
      </c>
      <c r="D87" s="8">
        <f t="shared" si="12"/>
        <v>12</v>
      </c>
      <c r="E87" s="8">
        <v>0</v>
      </c>
      <c r="F87">
        <f t="shared" si="11"/>
        <v>25</v>
      </c>
      <c r="G87">
        <f t="shared" si="13"/>
        <v>7200</v>
      </c>
    </row>
    <row r="88" spans="1:7">
      <c r="A88" t="str">
        <f>装表!E88</f>
        <v>普罗休斯手套</v>
      </c>
      <c r="B88" s="8">
        <v>1</v>
      </c>
      <c r="C88" s="8">
        <f t="shared" si="15"/>
        <v>11</v>
      </c>
      <c r="D88" s="8">
        <f t="shared" si="12"/>
        <v>12</v>
      </c>
      <c r="E88" s="8">
        <v>0</v>
      </c>
      <c r="F88">
        <f t="shared" si="11"/>
        <v>25</v>
      </c>
      <c r="G88">
        <f t="shared" si="13"/>
        <v>7200</v>
      </c>
    </row>
    <row r="89" spans="1:7">
      <c r="A89" t="str">
        <f>装表!E89</f>
        <v>奥美拉之帽</v>
      </c>
      <c r="B89" s="8">
        <v>1</v>
      </c>
      <c r="C89" s="8">
        <f t="shared" si="15"/>
        <v>11</v>
      </c>
      <c r="D89" s="8">
        <f t="shared" si="12"/>
        <v>12</v>
      </c>
      <c r="E89" s="8">
        <v>0</v>
      </c>
      <c r="F89">
        <f t="shared" si="11"/>
        <v>25</v>
      </c>
      <c r="G89">
        <f t="shared" si="13"/>
        <v>7200</v>
      </c>
    </row>
    <row r="90" spans="1:7">
      <c r="A90" t="str">
        <f>装表!E90</f>
        <v>木质十字架</v>
      </c>
      <c r="B90" s="8">
        <v>1</v>
      </c>
      <c r="C90" s="8">
        <f t="shared" ref="C90:C91" si="16">$H$7</f>
        <v>6</v>
      </c>
      <c r="D90" s="8">
        <f t="shared" si="12"/>
        <v>7</v>
      </c>
      <c r="E90" s="8">
        <v>0</v>
      </c>
      <c r="F90">
        <f t="shared" si="11"/>
        <v>50</v>
      </c>
      <c r="G90">
        <f t="shared" si="13"/>
        <v>2700</v>
      </c>
    </row>
    <row r="91" spans="1:7">
      <c r="A91" t="str">
        <f>装表!E91</f>
        <v>木质护身符</v>
      </c>
      <c r="B91" s="8">
        <v>1</v>
      </c>
      <c r="C91" s="8">
        <f t="shared" si="16"/>
        <v>6</v>
      </c>
      <c r="D91" s="8">
        <f t="shared" si="12"/>
        <v>7</v>
      </c>
      <c r="E91" s="8">
        <v>0</v>
      </c>
      <c r="F91">
        <f t="shared" si="11"/>
        <v>50</v>
      </c>
      <c r="G91">
        <f t="shared" si="13"/>
        <v>2700</v>
      </c>
    </row>
    <row r="92" spans="1:7">
      <c r="A92" t="str">
        <f>装表!E92</f>
        <v>木质项链</v>
      </c>
      <c r="B92" s="8">
        <v>1</v>
      </c>
      <c r="C92" s="8">
        <f>$H$7</f>
        <v>6</v>
      </c>
      <c r="D92" s="8">
        <f t="shared" si="12"/>
        <v>7</v>
      </c>
      <c r="E92" s="8">
        <v>0</v>
      </c>
      <c r="F92">
        <f t="shared" si="11"/>
        <v>50</v>
      </c>
      <c r="G92">
        <f t="shared" si="13"/>
        <v>2700</v>
      </c>
    </row>
    <row r="93" spans="1:7">
      <c r="A93" t="str">
        <f>装表!E93</f>
        <v>金属十字架</v>
      </c>
      <c r="B93" s="8">
        <v>1</v>
      </c>
      <c r="C93" s="8">
        <f t="shared" ref="C93:C94" si="17">$H$8</f>
        <v>7</v>
      </c>
      <c r="D93" s="8">
        <f t="shared" si="12"/>
        <v>8</v>
      </c>
      <c r="E93" s="8">
        <v>0</v>
      </c>
      <c r="F93">
        <f t="shared" si="11"/>
        <v>45</v>
      </c>
      <c r="G93">
        <f t="shared" si="13"/>
        <v>3600</v>
      </c>
    </row>
    <row r="94" spans="1:7">
      <c r="A94" t="str">
        <f>装表!E94</f>
        <v>金属护身符</v>
      </c>
      <c r="B94" s="8">
        <v>1</v>
      </c>
      <c r="C94" s="8">
        <f t="shared" si="17"/>
        <v>7</v>
      </c>
      <c r="D94" s="8">
        <f t="shared" si="12"/>
        <v>8</v>
      </c>
      <c r="E94" s="8">
        <v>0</v>
      </c>
      <c r="F94">
        <f t="shared" si="11"/>
        <v>45</v>
      </c>
      <c r="G94">
        <f t="shared" si="13"/>
        <v>3600</v>
      </c>
    </row>
    <row r="95" spans="1:7">
      <c r="A95" t="str">
        <f>装表!E95</f>
        <v>坚果项链</v>
      </c>
      <c r="B95" s="8">
        <v>1</v>
      </c>
      <c r="C95" s="8">
        <f>$H$8</f>
        <v>7</v>
      </c>
      <c r="D95" s="8">
        <f t="shared" si="12"/>
        <v>8</v>
      </c>
      <c r="E95" s="8">
        <v>0</v>
      </c>
      <c r="F95">
        <f t="shared" si="11"/>
        <v>45</v>
      </c>
      <c r="G95">
        <f t="shared" si="13"/>
        <v>3600</v>
      </c>
    </row>
    <row r="96" spans="1:7">
      <c r="A96" t="str">
        <f>装表!E96</f>
        <v>甲壳符</v>
      </c>
      <c r="B96" s="8">
        <v>1</v>
      </c>
      <c r="C96" s="8">
        <f t="shared" ref="C96:C97" si="18">$H$9</f>
        <v>8</v>
      </c>
      <c r="D96" s="8">
        <f t="shared" si="12"/>
        <v>9</v>
      </c>
      <c r="E96" s="8">
        <v>0</v>
      </c>
      <c r="F96">
        <f t="shared" si="11"/>
        <v>40</v>
      </c>
      <c r="G96">
        <f t="shared" si="13"/>
        <v>4500</v>
      </c>
    </row>
    <row r="97" spans="1:7">
      <c r="A97" t="str">
        <f>装表!E97</f>
        <v>放大挂件</v>
      </c>
      <c r="B97" s="8">
        <v>1</v>
      </c>
      <c r="C97" s="8">
        <f t="shared" si="18"/>
        <v>8</v>
      </c>
      <c r="D97" s="8">
        <f t="shared" si="12"/>
        <v>9</v>
      </c>
      <c r="E97" s="8">
        <v>0</v>
      </c>
      <c r="F97">
        <f t="shared" si="11"/>
        <v>40</v>
      </c>
      <c r="G97">
        <f t="shared" si="13"/>
        <v>4500</v>
      </c>
    </row>
    <row r="98" spans="1:7">
      <c r="A98" t="str">
        <f>装表!E98</f>
        <v>魔法石项链</v>
      </c>
      <c r="B98" s="8">
        <v>1</v>
      </c>
      <c r="C98" s="8">
        <f>$H$9</f>
        <v>8</v>
      </c>
      <c r="D98" s="8">
        <f t="shared" si="12"/>
        <v>9</v>
      </c>
      <c r="E98" s="8">
        <v>0</v>
      </c>
      <c r="F98">
        <f t="shared" si="11"/>
        <v>40</v>
      </c>
      <c r="G98">
        <f t="shared" si="13"/>
        <v>4500</v>
      </c>
    </row>
    <row r="99" spans="1:7">
      <c r="A99" t="str">
        <f>装表!E99</f>
        <v>青纱符</v>
      </c>
      <c r="B99" s="8">
        <v>1</v>
      </c>
      <c r="C99" s="8">
        <f t="shared" ref="C99:C100" si="19">$H$10</f>
        <v>9</v>
      </c>
      <c r="D99" s="8">
        <f t="shared" si="12"/>
        <v>10</v>
      </c>
      <c r="E99" s="8">
        <v>0</v>
      </c>
      <c r="F99">
        <f t="shared" si="11"/>
        <v>35</v>
      </c>
      <c r="G99">
        <f t="shared" si="13"/>
        <v>5400</v>
      </c>
    </row>
    <row r="100" spans="1:7">
      <c r="A100" t="str">
        <f>装表!E100</f>
        <v>时尚挂件</v>
      </c>
      <c r="B100" s="8">
        <v>1</v>
      </c>
      <c r="C100" s="8">
        <f t="shared" si="19"/>
        <v>9</v>
      </c>
      <c r="D100" s="8">
        <f t="shared" si="12"/>
        <v>10</v>
      </c>
      <c r="E100" s="8">
        <v>0</v>
      </c>
      <c r="F100">
        <f t="shared" si="11"/>
        <v>35</v>
      </c>
      <c r="G100">
        <f t="shared" si="13"/>
        <v>5400</v>
      </c>
    </row>
    <row r="101" spans="1:7">
      <c r="A101" t="str">
        <f>装表!E101</f>
        <v>贵重的项链</v>
      </c>
      <c r="B101" s="8">
        <v>1</v>
      </c>
      <c r="C101" s="8">
        <f>$H$10</f>
        <v>9</v>
      </c>
      <c r="D101" s="8">
        <f t="shared" si="12"/>
        <v>10</v>
      </c>
      <c r="E101" s="8">
        <v>0</v>
      </c>
      <c r="F101">
        <f t="shared" si="11"/>
        <v>35</v>
      </c>
      <c r="G101">
        <f t="shared" si="13"/>
        <v>5400</v>
      </c>
    </row>
    <row r="102" spans="1:7">
      <c r="A102" t="str">
        <f>装表!E102</f>
        <v>血玉挂件</v>
      </c>
      <c r="B102" s="8">
        <v>1</v>
      </c>
      <c r="C102" s="8">
        <f t="shared" ref="C102:C103" si="20">$H$11</f>
        <v>10</v>
      </c>
      <c r="D102" s="8">
        <f t="shared" si="12"/>
        <v>11</v>
      </c>
      <c r="E102" s="8">
        <v>0</v>
      </c>
      <c r="F102">
        <f t="shared" ref="F102:F108" si="21">IF(C102=$H$2,$K$2,IF(C102=$H$3,$K$3,IF(C102=$H$4,$K$4,IF(C102=$H$5,$K$5,IF(C102=$H$6,$K$6,IF(C102=$H$7,$K$7,IF(C102=$H$8,$K$8,IF(C102=$H$9,$K$9,IF(C102=$H$10,$K$10,IF(C102=$H$11,$K$11,IF(C102=$H$12,$K$12,IF(C102=$H$13,$K$13,IF(C102=$H$14,$K$14,IF(C102=$H$15,$K$15,IF(C102=$H$16,$K$16,IF(C102=$H$17,$K$17,IF(C102=$H$18,$K$18,IF(C102=$H$19,$K$19,IF(C102=$H$20,$K$20,IF(C102=$H$21,$K$21,IF(C102=$H$22,$K$22)))))))))))))))))))))</f>
        <v>30</v>
      </c>
      <c r="G102">
        <f t="shared" si="13"/>
        <v>6300</v>
      </c>
    </row>
    <row r="103" spans="1:7">
      <c r="A103" t="str">
        <f>装表!E103</f>
        <v>青绿石项链</v>
      </c>
      <c r="B103" s="8">
        <v>1</v>
      </c>
      <c r="C103" s="8">
        <f t="shared" si="20"/>
        <v>10</v>
      </c>
      <c r="D103" s="8">
        <f t="shared" si="12"/>
        <v>11</v>
      </c>
      <c r="E103" s="8">
        <v>0</v>
      </c>
      <c r="F103">
        <f t="shared" si="21"/>
        <v>30</v>
      </c>
      <c r="G103">
        <f t="shared" si="13"/>
        <v>6300</v>
      </c>
    </row>
    <row r="104" spans="1:7">
      <c r="A104" t="str">
        <f>装表!E104</f>
        <v>闪电护符</v>
      </c>
      <c r="B104" s="8">
        <v>1</v>
      </c>
      <c r="C104" s="8">
        <f>$H$11</f>
        <v>10</v>
      </c>
      <c r="D104" s="8">
        <f t="shared" si="12"/>
        <v>11</v>
      </c>
      <c r="E104" s="8">
        <v>0</v>
      </c>
      <c r="F104">
        <f t="shared" si="21"/>
        <v>30</v>
      </c>
      <c r="G104">
        <f t="shared" si="13"/>
        <v>6300</v>
      </c>
    </row>
    <row r="105" spans="1:7">
      <c r="A105" t="str">
        <f>装表!E105</f>
        <v>学徒剑</v>
      </c>
      <c r="B105" s="8">
        <v>1</v>
      </c>
      <c r="C105" s="8">
        <f>$H$2</f>
        <v>1</v>
      </c>
      <c r="D105" s="8">
        <f t="shared" si="12"/>
        <v>2</v>
      </c>
      <c r="E105" s="8">
        <v>0</v>
      </c>
      <c r="F105">
        <f t="shared" si="21"/>
        <v>75</v>
      </c>
      <c r="G105">
        <f t="shared" si="13"/>
        <v>30</v>
      </c>
    </row>
    <row r="106" spans="1:7">
      <c r="A106" t="str">
        <f>装表!E106</f>
        <v>学徒弓</v>
      </c>
      <c r="B106" s="8">
        <v>1</v>
      </c>
      <c r="C106" s="8">
        <f t="shared" ref="C106:C108" si="22">$H$2</f>
        <v>1</v>
      </c>
      <c r="D106" s="8">
        <f t="shared" si="12"/>
        <v>2</v>
      </c>
      <c r="E106" s="8">
        <v>0</v>
      </c>
      <c r="F106">
        <f t="shared" si="21"/>
        <v>75</v>
      </c>
      <c r="G106">
        <f t="shared" si="13"/>
        <v>30</v>
      </c>
    </row>
    <row r="107" spans="1:7">
      <c r="A107" t="str">
        <f>装表!E107</f>
        <v>学徒杖</v>
      </c>
      <c r="B107" s="8">
        <v>1</v>
      </c>
      <c r="C107" s="8">
        <f t="shared" si="22"/>
        <v>1</v>
      </c>
      <c r="D107" s="8">
        <f t="shared" si="12"/>
        <v>2</v>
      </c>
      <c r="E107" s="8">
        <v>0</v>
      </c>
      <c r="F107">
        <f t="shared" si="21"/>
        <v>75</v>
      </c>
      <c r="G107">
        <f t="shared" si="13"/>
        <v>30</v>
      </c>
    </row>
    <row r="108" spans="1:7">
      <c r="A108" t="str">
        <f>装表!E108</f>
        <v>学徒服</v>
      </c>
      <c r="B108" s="8">
        <v>1</v>
      </c>
      <c r="C108" s="8">
        <f t="shared" si="22"/>
        <v>1</v>
      </c>
      <c r="D108" s="8">
        <f t="shared" si="12"/>
        <v>2</v>
      </c>
      <c r="E108" s="8">
        <v>0</v>
      </c>
      <c r="F108">
        <f t="shared" si="21"/>
        <v>75</v>
      </c>
      <c r="G108">
        <f t="shared" si="13"/>
        <v>30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21</vt:i4>
      </vt:variant>
    </vt:vector>
  </HeadingPairs>
  <TitlesOfParts>
    <vt:vector size="21" baseType="lpstr">
      <vt:lpstr>材值</vt:lpstr>
      <vt:lpstr>材表</vt:lpstr>
      <vt:lpstr>材炼</vt:lpstr>
      <vt:lpstr>物值</vt:lpstr>
      <vt:lpstr>物表</vt:lpstr>
      <vt:lpstr>饰表</vt:lpstr>
      <vt:lpstr>工</vt:lpstr>
      <vt:lpstr>灶</vt:lpstr>
      <vt:lpstr>装值</vt:lpstr>
      <vt:lpstr>装表</vt:lpstr>
      <vt:lpstr>缝</vt:lpstr>
      <vt:lpstr>铁</vt:lpstr>
      <vt:lpstr>珠</vt:lpstr>
      <vt:lpstr>卷值</vt:lpstr>
      <vt:lpstr>卷表</vt:lpstr>
      <vt:lpstr>书</vt:lpstr>
      <vt:lpstr>造表</vt:lpstr>
      <vt:lpstr>合表</vt:lpstr>
      <vt:lpstr>总参考</vt:lpstr>
      <vt:lpstr>Sheet1</vt:lpstr>
      <vt:lpstr>配方掉落</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2012-06-12T09:58:45Z</dcterms:modified>
</cp:coreProperties>
</file>