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1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19" i="1" l="1"/>
  <c r="M19" i="1"/>
  <c r="N19" i="1"/>
  <c r="L19" i="1"/>
  <c r="J18" i="1"/>
  <c r="K18" i="1" s="1"/>
  <c r="J17" i="1"/>
  <c r="J16" i="1"/>
  <c r="Q15" i="1"/>
  <c r="J15" i="1"/>
  <c r="Q14" i="1"/>
  <c r="J14" i="1"/>
  <c r="J13" i="1"/>
  <c r="Q12" i="1"/>
  <c r="J12" i="1"/>
  <c r="K12" i="1" s="1"/>
  <c r="Q11" i="1"/>
  <c r="J11" i="1"/>
  <c r="K11" i="1" s="1"/>
  <c r="J10" i="1"/>
  <c r="J9" i="1"/>
  <c r="Q8" i="1"/>
  <c r="J8" i="1"/>
  <c r="K8" i="1" s="1"/>
  <c r="Q7" i="1"/>
  <c r="J7" i="1"/>
  <c r="K7" i="1" s="1"/>
  <c r="J6" i="1"/>
  <c r="J36" i="1"/>
  <c r="Q5" i="1"/>
  <c r="J5" i="1"/>
  <c r="Q4" i="1"/>
  <c r="J4" i="1"/>
  <c r="J3" i="1"/>
  <c r="K3" i="1" s="1"/>
  <c r="K6" i="1" l="1"/>
  <c r="K10" i="1"/>
  <c r="O10" i="1" s="1"/>
  <c r="N17" i="1"/>
  <c r="P17" i="1" s="1"/>
  <c r="Q17" i="1" s="1"/>
  <c r="K5" i="1"/>
  <c r="N16" i="1"/>
  <c r="P16" i="1" s="1"/>
  <c r="Q16" i="1" s="1"/>
  <c r="K4" i="1"/>
  <c r="M34" i="1"/>
  <c r="K17" i="1"/>
  <c r="O17" i="1" s="1"/>
  <c r="J34" i="1"/>
  <c r="N6" i="1"/>
  <c r="P6" i="1" s="1"/>
  <c r="Q6" i="1" s="1"/>
  <c r="J19" i="1"/>
  <c r="N9" i="1"/>
  <c r="P9" i="1" s="1"/>
  <c r="Q9" i="1" s="1"/>
  <c r="K9" i="1"/>
  <c r="O9" i="1" s="1"/>
  <c r="K13" i="1"/>
  <c r="J35" i="1"/>
  <c r="O18" i="1"/>
  <c r="N18" i="1"/>
  <c r="P18" i="1" s="1"/>
  <c r="Q18" i="1" s="1"/>
  <c r="N3" i="1"/>
  <c r="O6" i="1"/>
  <c r="N13" i="1"/>
  <c r="P13" i="1" s="1"/>
  <c r="Q13" i="1" s="1"/>
  <c r="K16" i="1"/>
  <c r="O16" i="1" s="1"/>
  <c r="N10" i="1"/>
  <c r="P10" i="1" s="1"/>
  <c r="Q10" i="1" s="1"/>
  <c r="O3" i="1" l="1"/>
  <c r="K14" i="1"/>
  <c r="K15" i="1"/>
  <c r="M35" i="1"/>
  <c r="M36" i="1"/>
  <c r="Q19" i="1"/>
  <c r="P3" i="1"/>
  <c r="Q3" i="1" s="1"/>
  <c r="O13" i="1" l="1"/>
  <c r="O19" i="1" s="1"/>
  <c r="K19" i="1"/>
</calcChain>
</file>

<file path=xl/sharedStrings.xml><?xml version="1.0" encoding="utf-8"?>
<sst xmlns="http://schemas.openxmlformats.org/spreadsheetml/2006/main" count="88" uniqueCount="51">
  <si>
    <t>编码</t>
  </si>
  <si>
    <t>货品名称</t>
  </si>
  <si>
    <t>货品规格</t>
  </si>
  <si>
    <t>单位</t>
  </si>
  <si>
    <t>产成品品名</t>
  </si>
  <si>
    <t>配量/克</t>
  </si>
  <si>
    <t>出品率%</t>
  </si>
  <si>
    <t>本月销售量</t>
  </si>
  <si>
    <t>应耗用量</t>
  </si>
  <si>
    <t>应耗用额</t>
  </si>
  <si>
    <t>实际耗用量</t>
  </si>
  <si>
    <t>实际耗用额</t>
  </si>
  <si>
    <t>差异量</t>
  </si>
  <si>
    <t>差异额</t>
  </si>
  <si>
    <t>差异率</t>
  </si>
  <si>
    <t>差异</t>
  </si>
  <si>
    <t>手擀面条</t>
  </si>
  <si>
    <t>40*0.19kg/箱</t>
  </si>
  <si>
    <t>箱</t>
  </si>
  <si>
    <t>面对面（蘑菇卤）</t>
  </si>
  <si>
    <t>面对面（鸡蛋酱）</t>
  </si>
  <si>
    <t>面对面（肉末酱）</t>
  </si>
  <si>
    <t>2.5kg/袋</t>
  </si>
  <si>
    <t>袋</t>
  </si>
  <si>
    <t>1kg/袋</t>
  </si>
  <si>
    <t>熟白芝麻</t>
  </si>
  <si>
    <t>炸花生米</t>
  </si>
  <si>
    <t>拌合菜汁</t>
  </si>
  <si>
    <t>1.5kg/袋</t>
  </si>
  <si>
    <t>香葱</t>
  </si>
  <si>
    <t>蒜瓣</t>
  </si>
  <si>
    <t>胡萝卜</t>
  </si>
  <si>
    <t>2kg/袋</t>
  </si>
  <si>
    <t>绿尖椒</t>
  </si>
  <si>
    <t>黄瓜</t>
  </si>
  <si>
    <t>香菜</t>
  </si>
  <si>
    <t>红天椒</t>
  </si>
  <si>
    <t>生鸡蛋</t>
  </si>
  <si>
    <t>10kg/箱</t>
  </si>
  <si>
    <t>米醋</t>
  </si>
  <si>
    <t>合计</t>
  </si>
  <si>
    <t>用量差异率前三位:</t>
  </si>
  <si>
    <t>盘盈：</t>
  </si>
  <si>
    <t xml:space="preserve"> 盘亏： </t>
  </si>
  <si>
    <t>不参加差异前三位的：</t>
  </si>
  <si>
    <t>海带丝调料油小包装</t>
  </si>
  <si>
    <t>辣椒油</t>
  </si>
  <si>
    <t>蘑菇卤</t>
    <phoneticPr fontId="3" type="noConversion"/>
  </si>
  <si>
    <t>肉末酱</t>
    <phoneticPr fontId="3" type="noConversion"/>
  </si>
  <si>
    <t>价格</t>
    <phoneticPr fontId="4" type="noConversion"/>
  </si>
  <si>
    <t>餐厅原材料理论耗用与实际耗用差异表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</si>
</sst>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,##0.00_ ;[Red]\-#,##0.00\ "/>
    <numFmt numFmtId="177" formatCode="0.00_);[Red]\(0.00\)"/>
    <numFmt numFmtId="178" formatCode="0.00_ "/>
    <numFmt numFmtId="179" formatCode="0.0%"/>
    <numFmt numFmtId="180" formatCode="0.00000000000_ "/>
    <numFmt numFmtId="181" formatCode="0.0000_ "/>
    <numFmt numFmtId="182" formatCode="0.000000000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u/>
      <sz val="9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/>
    <xf numFmtId="0" fontId="5" fillId="0" borderId="2" xfId="1" applyNumberFormat="1" applyFont="1" applyFill="1" applyBorder="1" applyAlignment="1" applyProtection="1">
      <alignment horizontal="center" vertical="center"/>
    </xf>
    <xf numFmtId="176" fontId="5" fillId="0" borderId="2" xfId="1" applyNumberFormat="1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left" vertical="center"/>
    </xf>
    <xf numFmtId="0" fontId="5" fillId="0" borderId="2" xfId="0" applyFont="1" applyFill="1" applyBorder="1" applyAlignment="1" applyProtection="1">
      <alignment horizontal="center" vertical="center"/>
    </xf>
    <xf numFmtId="43" fontId="5" fillId="0" borderId="2" xfId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left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2" xfId="2" applyNumberFormat="1" applyFont="1" applyFill="1" applyBorder="1" applyAlignment="1" applyProtection="1">
      <alignment horizontal="center" vertical="center"/>
    </xf>
    <xf numFmtId="177" fontId="5" fillId="0" borderId="2" xfId="0" applyNumberFormat="1" applyFont="1" applyFill="1" applyBorder="1" applyAlignment="1" applyProtection="1">
      <alignment horizontal="center" vertical="center"/>
    </xf>
    <xf numFmtId="178" fontId="5" fillId="0" borderId="2" xfId="1" applyNumberFormat="1" applyFont="1" applyFill="1" applyBorder="1" applyAlignment="1" applyProtection="1">
      <alignment horizontal="center" vertical="center"/>
    </xf>
    <xf numFmtId="179" fontId="5" fillId="0" borderId="2" xfId="1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>
      <alignment horizontal="center"/>
    </xf>
    <xf numFmtId="178" fontId="4" fillId="0" borderId="2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/>
    <xf numFmtId="9" fontId="4" fillId="0" borderId="3" xfId="0" applyNumberFormat="1" applyFont="1" applyFill="1" applyBorder="1" applyAlignment="1"/>
    <xf numFmtId="178" fontId="4" fillId="0" borderId="3" xfId="0" applyNumberFormat="1" applyFont="1" applyFill="1" applyBorder="1" applyAlignment="1"/>
    <xf numFmtId="179" fontId="4" fillId="0" borderId="2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/>
    </xf>
    <xf numFmtId="178" fontId="4" fillId="0" borderId="4" xfId="0" applyNumberFormat="1" applyFont="1" applyFill="1" applyBorder="1" applyAlignment="1">
      <alignment horizontal="center"/>
    </xf>
    <xf numFmtId="179" fontId="4" fillId="0" borderId="4" xfId="0" applyNumberFormat="1" applyFont="1" applyFill="1" applyBorder="1" applyAlignment="1">
      <alignment horizontal="center"/>
    </xf>
    <xf numFmtId="178" fontId="4" fillId="0" borderId="3" xfId="0" applyNumberFormat="1" applyFont="1" applyFill="1" applyBorder="1" applyAlignment="1">
      <alignment horizontal="center"/>
    </xf>
    <xf numFmtId="179" fontId="4" fillId="0" borderId="3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178" fontId="4" fillId="0" borderId="2" xfId="0" applyNumberFormat="1" applyFont="1" applyFill="1" applyBorder="1" applyAlignment="1">
      <alignment horizontal="center"/>
    </xf>
    <xf numFmtId="179" fontId="4" fillId="0" borderId="2" xfId="0" applyNumberFormat="1" applyFont="1" applyFill="1" applyBorder="1" applyAlignment="1">
      <alignment horizontal="center"/>
    </xf>
    <xf numFmtId="0" fontId="4" fillId="2" borderId="0" xfId="0" applyFont="1" applyFill="1" applyAlignment="1"/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/>
    <xf numFmtId="178" fontId="4" fillId="0" borderId="0" xfId="0" applyNumberFormat="1" applyFont="1" applyFill="1" applyAlignment="1"/>
    <xf numFmtId="180" fontId="4" fillId="0" borderId="0" xfId="0" applyNumberFormat="1" applyFont="1" applyFill="1" applyAlignment="1"/>
    <xf numFmtId="179" fontId="4" fillId="0" borderId="0" xfId="0" applyNumberFormat="1" applyFont="1" applyFill="1" applyAlignment="1">
      <alignment horizontal="center"/>
    </xf>
    <xf numFmtId="178" fontId="4" fillId="0" borderId="0" xfId="0" applyNumberFormat="1" applyFont="1" applyFill="1" applyAlignment="1">
      <alignment horizontal="center"/>
    </xf>
    <xf numFmtId="178" fontId="4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178" fontId="7" fillId="0" borderId="0" xfId="1" applyNumberFormat="1" applyFont="1" applyFill="1" applyAlignment="1" applyProtection="1"/>
    <xf numFmtId="178" fontId="4" fillId="0" borderId="0" xfId="0" applyNumberFormat="1" applyFont="1" applyFill="1" applyBorder="1" applyAlignment="1">
      <alignment horizontal="center"/>
    </xf>
    <xf numFmtId="178" fontId="7" fillId="0" borderId="0" xfId="1" applyNumberFormat="1" applyFont="1" applyFill="1" applyAlignment="1" applyProtection="1">
      <alignment horizontal="left"/>
    </xf>
    <xf numFmtId="17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81" fontId="4" fillId="0" borderId="0" xfId="0" applyNumberFormat="1" applyFont="1" applyFill="1" applyAlignment="1"/>
    <xf numFmtId="43" fontId="4" fillId="0" borderId="0" xfId="1" applyFont="1" applyFill="1" applyAlignment="1">
      <alignment horizontal="center"/>
    </xf>
    <xf numFmtId="43" fontId="4" fillId="0" borderId="0" xfId="1" applyFont="1" applyFill="1" applyAlignment="1"/>
    <xf numFmtId="43" fontId="4" fillId="0" borderId="0" xfId="0" applyNumberFormat="1" applyFont="1" applyFill="1" applyAlignment="1">
      <alignment horizontal="center"/>
    </xf>
    <xf numFmtId="182" fontId="4" fillId="0" borderId="0" xfId="0" applyNumberFormat="1" applyFont="1" applyFill="1" applyAlignment="1"/>
    <xf numFmtId="49" fontId="7" fillId="0" borderId="0" xfId="1" applyNumberFormat="1" applyFont="1" applyFill="1" applyAlignment="1" applyProtection="1">
      <alignment horizontal="left"/>
    </xf>
    <xf numFmtId="0" fontId="7" fillId="0" borderId="0" xfId="0" applyFont="1" applyFill="1" applyBorder="1" applyAlignment="1" applyProtection="1">
      <alignment horizontal="center" vertical="center"/>
    </xf>
    <xf numFmtId="49" fontId="7" fillId="0" borderId="0" xfId="1" applyNumberFormat="1" applyFont="1" applyFill="1" applyBorder="1" applyAlignment="1" applyProtection="1">
      <alignment horizontal="center" vertical="center"/>
    </xf>
    <xf numFmtId="10" fontId="7" fillId="0" borderId="0" xfId="0" applyNumberFormat="1" applyFont="1" applyFill="1" applyBorder="1" applyAlignment="1" applyProtection="1"/>
    <xf numFmtId="43" fontId="4" fillId="0" borderId="0" xfId="1" applyFont="1" applyFill="1" applyBorder="1" applyAlignment="1" applyProtection="1"/>
    <xf numFmtId="0" fontId="7" fillId="0" borderId="0" xfId="0" applyFont="1" applyFill="1" applyBorder="1" applyAlignment="1" applyProtection="1"/>
    <xf numFmtId="10" fontId="7" fillId="0" borderId="0" xfId="1" applyNumberFormat="1" applyFont="1" applyFill="1" applyAlignment="1" applyProtection="1"/>
    <xf numFmtId="0" fontId="6" fillId="0" borderId="0" xfId="0" applyFont="1" applyFill="1" applyBorder="1" applyAlignment="1">
      <alignment vertical="center"/>
    </xf>
    <xf numFmtId="43" fontId="7" fillId="0" borderId="0" xfId="1" applyFont="1" applyFill="1" applyBorder="1" applyAlignment="1" applyProtection="1">
      <alignment horizontal="center" vertical="center"/>
    </xf>
    <xf numFmtId="43" fontId="4" fillId="0" borderId="0" xfId="1" applyFont="1" applyFill="1" applyBorder="1" applyAlignment="1" applyProtection="1">
      <alignment vertical="center"/>
    </xf>
    <xf numFmtId="49" fontId="4" fillId="0" borderId="0" xfId="1" applyNumberFormat="1" applyFont="1" applyFill="1" applyBorder="1" applyAlignment="1" applyProtection="1">
      <alignment horizontal="left" vertical="center"/>
      <protection locked="0"/>
    </xf>
    <xf numFmtId="49" fontId="7" fillId="0" borderId="0" xfId="1" applyNumberFormat="1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 vertical="center" wrapText="1"/>
    </xf>
    <xf numFmtId="176" fontId="4" fillId="0" borderId="0" xfId="1" applyNumberFormat="1" applyFont="1" applyFill="1" applyBorder="1" applyAlignment="1" applyProtection="1">
      <alignment horizontal="right" vertical="center"/>
    </xf>
    <xf numFmtId="43" fontId="4" fillId="0" borderId="0" xfId="1" applyFont="1" applyFill="1" applyBorder="1" applyAlignment="1" applyProtection="1">
      <protection locked="0"/>
    </xf>
    <xf numFmtId="9" fontId="7" fillId="3" borderId="0" xfId="2" applyFont="1" applyFill="1" applyBorder="1" applyAlignment="1" applyProtection="1">
      <protection locked="0"/>
    </xf>
    <xf numFmtId="43" fontId="7" fillId="0" borderId="0" xfId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protection locked="0"/>
    </xf>
    <xf numFmtId="43" fontId="7" fillId="0" borderId="0" xfId="1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43" fontId="8" fillId="0" borderId="0" xfId="1" applyFont="1" applyFill="1" applyAlignment="1" applyProtection="1">
      <protection locked="0"/>
    </xf>
    <xf numFmtId="0" fontId="4" fillId="4" borderId="3" xfId="0" applyNumberFormat="1" applyFont="1" applyFill="1" applyBorder="1" applyAlignment="1">
      <alignment horizontal="center"/>
    </xf>
    <xf numFmtId="178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 applyAlignment="1"/>
    <xf numFmtId="0" fontId="4" fillId="4" borderId="3" xfId="0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left"/>
    </xf>
    <xf numFmtId="0" fontId="4" fillId="4" borderId="3" xfId="0" applyNumberFormat="1" applyFont="1" applyFill="1" applyBorder="1" applyAlignment="1"/>
    <xf numFmtId="178" fontId="4" fillId="4" borderId="3" xfId="0" applyNumberFormat="1" applyFont="1" applyFill="1" applyBorder="1" applyAlignment="1"/>
    <xf numFmtId="179" fontId="4" fillId="4" borderId="3" xfId="0" applyNumberFormat="1" applyFont="1" applyFill="1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P13" sqref="P10:P15"/>
    </sheetView>
  </sheetViews>
  <sheetFormatPr defaultRowHeight="11.25" x14ac:dyDescent="0.15"/>
  <cols>
    <col min="1" max="1" width="6" style="33" bestFit="1" customWidth="1"/>
    <col min="2" max="2" width="8" style="34" bestFit="1" customWidth="1"/>
    <col min="3" max="3" width="10.5" style="35" bestFit="1" customWidth="1"/>
    <col min="4" max="4" width="4.75" style="2" bestFit="1" customWidth="1"/>
    <col min="5" max="5" width="6.5" style="34" bestFit="1" customWidth="1"/>
    <col min="6" max="6" width="13.875" style="36" bestFit="1" customWidth="1"/>
    <col min="7" max="7" width="7.375" style="37" customWidth="1"/>
    <col min="8" max="8" width="7.25" style="37" bestFit="1" customWidth="1"/>
    <col min="9" max="9" width="9.625" style="2" customWidth="1"/>
    <col min="10" max="10" width="8" style="38" bestFit="1" customWidth="1"/>
    <col min="11" max="11" width="9" style="38" bestFit="1" customWidth="1"/>
    <col min="12" max="13" width="9.625" style="34" bestFit="1" customWidth="1"/>
    <col min="14" max="14" width="6.75" style="34" bestFit="1" customWidth="1"/>
    <col min="15" max="15" width="8.25" style="34" bestFit="1" customWidth="1"/>
    <col min="16" max="16" width="6.375" style="40" bestFit="1" customWidth="1"/>
    <col min="17" max="17" width="4.75" style="34" bestFit="1" customWidth="1"/>
    <col min="18" max="256" width="9" style="2"/>
    <col min="257" max="258" width="15.625" style="2" customWidth="1"/>
    <col min="259" max="259" width="13.375" style="2" customWidth="1"/>
    <col min="260" max="260" width="3.625" style="2" customWidth="1"/>
    <col min="261" max="261" width="10.5" style="2" customWidth="1"/>
    <col min="262" max="262" width="14.625" style="2" customWidth="1"/>
    <col min="263" max="263" width="7.125" style="2" customWidth="1"/>
    <col min="264" max="264" width="9.25" style="2" customWidth="1"/>
    <col min="265" max="265" width="8.5" style="2" customWidth="1"/>
    <col min="266" max="266" width="9.5" style="2" customWidth="1"/>
    <col min="267" max="267" width="9.75" style="2" customWidth="1"/>
    <col min="268" max="269" width="15.625" style="2" customWidth="1"/>
    <col min="270" max="270" width="9.875" style="2" customWidth="1"/>
    <col min="271" max="271" width="11" style="2" customWidth="1"/>
    <col min="272" max="272" width="12" style="2" customWidth="1"/>
    <col min="273" max="273" width="10.625" style="2" customWidth="1"/>
    <col min="274" max="512" width="9" style="2"/>
    <col min="513" max="514" width="15.625" style="2" customWidth="1"/>
    <col min="515" max="515" width="13.375" style="2" customWidth="1"/>
    <col min="516" max="516" width="3.625" style="2" customWidth="1"/>
    <col min="517" max="517" width="10.5" style="2" customWidth="1"/>
    <col min="518" max="518" width="14.625" style="2" customWidth="1"/>
    <col min="519" max="519" width="7.125" style="2" customWidth="1"/>
    <col min="520" max="520" width="9.25" style="2" customWidth="1"/>
    <col min="521" max="521" width="8.5" style="2" customWidth="1"/>
    <col min="522" max="522" width="9.5" style="2" customWidth="1"/>
    <col min="523" max="523" width="9.75" style="2" customWidth="1"/>
    <col min="524" max="525" width="15.625" style="2" customWidth="1"/>
    <col min="526" max="526" width="9.875" style="2" customWidth="1"/>
    <col min="527" max="527" width="11" style="2" customWidth="1"/>
    <col min="528" max="528" width="12" style="2" customWidth="1"/>
    <col min="529" max="529" width="10.625" style="2" customWidth="1"/>
    <col min="530" max="768" width="9" style="2"/>
    <col min="769" max="770" width="15.625" style="2" customWidth="1"/>
    <col min="771" max="771" width="13.375" style="2" customWidth="1"/>
    <col min="772" max="772" width="3.625" style="2" customWidth="1"/>
    <col min="773" max="773" width="10.5" style="2" customWidth="1"/>
    <col min="774" max="774" width="14.625" style="2" customWidth="1"/>
    <col min="775" max="775" width="7.125" style="2" customWidth="1"/>
    <col min="776" max="776" width="9.25" style="2" customWidth="1"/>
    <col min="777" max="777" width="8.5" style="2" customWidth="1"/>
    <col min="778" max="778" width="9.5" style="2" customWidth="1"/>
    <col min="779" max="779" width="9.75" style="2" customWidth="1"/>
    <col min="780" max="781" width="15.625" style="2" customWidth="1"/>
    <col min="782" max="782" width="9.875" style="2" customWidth="1"/>
    <col min="783" max="783" width="11" style="2" customWidth="1"/>
    <col min="784" max="784" width="12" style="2" customWidth="1"/>
    <col min="785" max="785" width="10.625" style="2" customWidth="1"/>
    <col min="786" max="1024" width="9" style="2"/>
    <col min="1025" max="1026" width="15.625" style="2" customWidth="1"/>
    <col min="1027" max="1027" width="13.375" style="2" customWidth="1"/>
    <col min="1028" max="1028" width="3.625" style="2" customWidth="1"/>
    <col min="1029" max="1029" width="10.5" style="2" customWidth="1"/>
    <col min="1030" max="1030" width="14.625" style="2" customWidth="1"/>
    <col min="1031" max="1031" width="7.125" style="2" customWidth="1"/>
    <col min="1032" max="1032" width="9.25" style="2" customWidth="1"/>
    <col min="1033" max="1033" width="8.5" style="2" customWidth="1"/>
    <col min="1034" max="1034" width="9.5" style="2" customWidth="1"/>
    <col min="1035" max="1035" width="9.75" style="2" customWidth="1"/>
    <col min="1036" max="1037" width="15.625" style="2" customWidth="1"/>
    <col min="1038" max="1038" width="9.875" style="2" customWidth="1"/>
    <col min="1039" max="1039" width="11" style="2" customWidth="1"/>
    <col min="1040" max="1040" width="12" style="2" customWidth="1"/>
    <col min="1041" max="1041" width="10.625" style="2" customWidth="1"/>
    <col min="1042" max="1280" width="9" style="2"/>
    <col min="1281" max="1282" width="15.625" style="2" customWidth="1"/>
    <col min="1283" max="1283" width="13.375" style="2" customWidth="1"/>
    <col min="1284" max="1284" width="3.625" style="2" customWidth="1"/>
    <col min="1285" max="1285" width="10.5" style="2" customWidth="1"/>
    <col min="1286" max="1286" width="14.625" style="2" customWidth="1"/>
    <col min="1287" max="1287" width="7.125" style="2" customWidth="1"/>
    <col min="1288" max="1288" width="9.25" style="2" customWidth="1"/>
    <col min="1289" max="1289" width="8.5" style="2" customWidth="1"/>
    <col min="1290" max="1290" width="9.5" style="2" customWidth="1"/>
    <col min="1291" max="1291" width="9.75" style="2" customWidth="1"/>
    <col min="1292" max="1293" width="15.625" style="2" customWidth="1"/>
    <col min="1294" max="1294" width="9.875" style="2" customWidth="1"/>
    <col min="1295" max="1295" width="11" style="2" customWidth="1"/>
    <col min="1296" max="1296" width="12" style="2" customWidth="1"/>
    <col min="1297" max="1297" width="10.625" style="2" customWidth="1"/>
    <col min="1298" max="1536" width="9" style="2"/>
    <col min="1537" max="1538" width="15.625" style="2" customWidth="1"/>
    <col min="1539" max="1539" width="13.375" style="2" customWidth="1"/>
    <col min="1540" max="1540" width="3.625" style="2" customWidth="1"/>
    <col min="1541" max="1541" width="10.5" style="2" customWidth="1"/>
    <col min="1542" max="1542" width="14.625" style="2" customWidth="1"/>
    <col min="1543" max="1543" width="7.125" style="2" customWidth="1"/>
    <col min="1544" max="1544" width="9.25" style="2" customWidth="1"/>
    <col min="1545" max="1545" width="8.5" style="2" customWidth="1"/>
    <col min="1546" max="1546" width="9.5" style="2" customWidth="1"/>
    <col min="1547" max="1547" width="9.75" style="2" customWidth="1"/>
    <col min="1548" max="1549" width="15.625" style="2" customWidth="1"/>
    <col min="1550" max="1550" width="9.875" style="2" customWidth="1"/>
    <col min="1551" max="1551" width="11" style="2" customWidth="1"/>
    <col min="1552" max="1552" width="12" style="2" customWidth="1"/>
    <col min="1553" max="1553" width="10.625" style="2" customWidth="1"/>
    <col min="1554" max="1792" width="9" style="2"/>
    <col min="1793" max="1794" width="15.625" style="2" customWidth="1"/>
    <col min="1795" max="1795" width="13.375" style="2" customWidth="1"/>
    <col min="1796" max="1796" width="3.625" style="2" customWidth="1"/>
    <col min="1797" max="1797" width="10.5" style="2" customWidth="1"/>
    <col min="1798" max="1798" width="14.625" style="2" customWidth="1"/>
    <col min="1799" max="1799" width="7.125" style="2" customWidth="1"/>
    <col min="1800" max="1800" width="9.25" style="2" customWidth="1"/>
    <col min="1801" max="1801" width="8.5" style="2" customWidth="1"/>
    <col min="1802" max="1802" width="9.5" style="2" customWidth="1"/>
    <col min="1803" max="1803" width="9.75" style="2" customWidth="1"/>
    <col min="1804" max="1805" width="15.625" style="2" customWidth="1"/>
    <col min="1806" max="1806" width="9.875" style="2" customWidth="1"/>
    <col min="1807" max="1807" width="11" style="2" customWidth="1"/>
    <col min="1808" max="1808" width="12" style="2" customWidth="1"/>
    <col min="1809" max="1809" width="10.625" style="2" customWidth="1"/>
    <col min="1810" max="2048" width="9" style="2"/>
    <col min="2049" max="2050" width="15.625" style="2" customWidth="1"/>
    <col min="2051" max="2051" width="13.375" style="2" customWidth="1"/>
    <col min="2052" max="2052" width="3.625" style="2" customWidth="1"/>
    <col min="2053" max="2053" width="10.5" style="2" customWidth="1"/>
    <col min="2054" max="2054" width="14.625" style="2" customWidth="1"/>
    <col min="2055" max="2055" width="7.125" style="2" customWidth="1"/>
    <col min="2056" max="2056" width="9.25" style="2" customWidth="1"/>
    <col min="2057" max="2057" width="8.5" style="2" customWidth="1"/>
    <col min="2058" max="2058" width="9.5" style="2" customWidth="1"/>
    <col min="2059" max="2059" width="9.75" style="2" customWidth="1"/>
    <col min="2060" max="2061" width="15.625" style="2" customWidth="1"/>
    <col min="2062" max="2062" width="9.875" style="2" customWidth="1"/>
    <col min="2063" max="2063" width="11" style="2" customWidth="1"/>
    <col min="2064" max="2064" width="12" style="2" customWidth="1"/>
    <col min="2065" max="2065" width="10.625" style="2" customWidth="1"/>
    <col min="2066" max="2304" width="9" style="2"/>
    <col min="2305" max="2306" width="15.625" style="2" customWidth="1"/>
    <col min="2307" max="2307" width="13.375" style="2" customWidth="1"/>
    <col min="2308" max="2308" width="3.625" style="2" customWidth="1"/>
    <col min="2309" max="2309" width="10.5" style="2" customWidth="1"/>
    <col min="2310" max="2310" width="14.625" style="2" customWidth="1"/>
    <col min="2311" max="2311" width="7.125" style="2" customWidth="1"/>
    <col min="2312" max="2312" width="9.25" style="2" customWidth="1"/>
    <col min="2313" max="2313" width="8.5" style="2" customWidth="1"/>
    <col min="2314" max="2314" width="9.5" style="2" customWidth="1"/>
    <col min="2315" max="2315" width="9.75" style="2" customWidth="1"/>
    <col min="2316" max="2317" width="15.625" style="2" customWidth="1"/>
    <col min="2318" max="2318" width="9.875" style="2" customWidth="1"/>
    <col min="2319" max="2319" width="11" style="2" customWidth="1"/>
    <col min="2320" max="2320" width="12" style="2" customWidth="1"/>
    <col min="2321" max="2321" width="10.625" style="2" customWidth="1"/>
    <col min="2322" max="2560" width="9" style="2"/>
    <col min="2561" max="2562" width="15.625" style="2" customWidth="1"/>
    <col min="2563" max="2563" width="13.375" style="2" customWidth="1"/>
    <col min="2564" max="2564" width="3.625" style="2" customWidth="1"/>
    <col min="2565" max="2565" width="10.5" style="2" customWidth="1"/>
    <col min="2566" max="2566" width="14.625" style="2" customWidth="1"/>
    <col min="2567" max="2567" width="7.125" style="2" customWidth="1"/>
    <col min="2568" max="2568" width="9.25" style="2" customWidth="1"/>
    <col min="2569" max="2569" width="8.5" style="2" customWidth="1"/>
    <col min="2570" max="2570" width="9.5" style="2" customWidth="1"/>
    <col min="2571" max="2571" width="9.75" style="2" customWidth="1"/>
    <col min="2572" max="2573" width="15.625" style="2" customWidth="1"/>
    <col min="2574" max="2574" width="9.875" style="2" customWidth="1"/>
    <col min="2575" max="2575" width="11" style="2" customWidth="1"/>
    <col min="2576" max="2576" width="12" style="2" customWidth="1"/>
    <col min="2577" max="2577" width="10.625" style="2" customWidth="1"/>
    <col min="2578" max="2816" width="9" style="2"/>
    <col min="2817" max="2818" width="15.625" style="2" customWidth="1"/>
    <col min="2819" max="2819" width="13.375" style="2" customWidth="1"/>
    <col min="2820" max="2820" width="3.625" style="2" customWidth="1"/>
    <col min="2821" max="2821" width="10.5" style="2" customWidth="1"/>
    <col min="2822" max="2822" width="14.625" style="2" customWidth="1"/>
    <col min="2823" max="2823" width="7.125" style="2" customWidth="1"/>
    <col min="2824" max="2824" width="9.25" style="2" customWidth="1"/>
    <col min="2825" max="2825" width="8.5" style="2" customWidth="1"/>
    <col min="2826" max="2826" width="9.5" style="2" customWidth="1"/>
    <col min="2827" max="2827" width="9.75" style="2" customWidth="1"/>
    <col min="2828" max="2829" width="15.625" style="2" customWidth="1"/>
    <col min="2830" max="2830" width="9.875" style="2" customWidth="1"/>
    <col min="2831" max="2831" width="11" style="2" customWidth="1"/>
    <col min="2832" max="2832" width="12" style="2" customWidth="1"/>
    <col min="2833" max="2833" width="10.625" style="2" customWidth="1"/>
    <col min="2834" max="3072" width="9" style="2"/>
    <col min="3073" max="3074" width="15.625" style="2" customWidth="1"/>
    <col min="3075" max="3075" width="13.375" style="2" customWidth="1"/>
    <col min="3076" max="3076" width="3.625" style="2" customWidth="1"/>
    <col min="3077" max="3077" width="10.5" style="2" customWidth="1"/>
    <col min="3078" max="3078" width="14.625" style="2" customWidth="1"/>
    <col min="3079" max="3079" width="7.125" style="2" customWidth="1"/>
    <col min="3080" max="3080" width="9.25" style="2" customWidth="1"/>
    <col min="3081" max="3081" width="8.5" style="2" customWidth="1"/>
    <col min="3082" max="3082" width="9.5" style="2" customWidth="1"/>
    <col min="3083" max="3083" width="9.75" style="2" customWidth="1"/>
    <col min="3084" max="3085" width="15.625" style="2" customWidth="1"/>
    <col min="3086" max="3086" width="9.875" style="2" customWidth="1"/>
    <col min="3087" max="3087" width="11" style="2" customWidth="1"/>
    <col min="3088" max="3088" width="12" style="2" customWidth="1"/>
    <col min="3089" max="3089" width="10.625" style="2" customWidth="1"/>
    <col min="3090" max="3328" width="9" style="2"/>
    <col min="3329" max="3330" width="15.625" style="2" customWidth="1"/>
    <col min="3331" max="3331" width="13.375" style="2" customWidth="1"/>
    <col min="3332" max="3332" width="3.625" style="2" customWidth="1"/>
    <col min="3333" max="3333" width="10.5" style="2" customWidth="1"/>
    <col min="3334" max="3334" width="14.625" style="2" customWidth="1"/>
    <col min="3335" max="3335" width="7.125" style="2" customWidth="1"/>
    <col min="3336" max="3336" width="9.25" style="2" customWidth="1"/>
    <col min="3337" max="3337" width="8.5" style="2" customWidth="1"/>
    <col min="3338" max="3338" width="9.5" style="2" customWidth="1"/>
    <col min="3339" max="3339" width="9.75" style="2" customWidth="1"/>
    <col min="3340" max="3341" width="15.625" style="2" customWidth="1"/>
    <col min="3342" max="3342" width="9.875" style="2" customWidth="1"/>
    <col min="3343" max="3343" width="11" style="2" customWidth="1"/>
    <col min="3344" max="3344" width="12" style="2" customWidth="1"/>
    <col min="3345" max="3345" width="10.625" style="2" customWidth="1"/>
    <col min="3346" max="3584" width="9" style="2"/>
    <col min="3585" max="3586" width="15.625" style="2" customWidth="1"/>
    <col min="3587" max="3587" width="13.375" style="2" customWidth="1"/>
    <col min="3588" max="3588" width="3.625" style="2" customWidth="1"/>
    <col min="3589" max="3589" width="10.5" style="2" customWidth="1"/>
    <col min="3590" max="3590" width="14.625" style="2" customWidth="1"/>
    <col min="3591" max="3591" width="7.125" style="2" customWidth="1"/>
    <col min="3592" max="3592" width="9.25" style="2" customWidth="1"/>
    <col min="3593" max="3593" width="8.5" style="2" customWidth="1"/>
    <col min="3594" max="3594" width="9.5" style="2" customWidth="1"/>
    <col min="3595" max="3595" width="9.75" style="2" customWidth="1"/>
    <col min="3596" max="3597" width="15.625" style="2" customWidth="1"/>
    <col min="3598" max="3598" width="9.875" style="2" customWidth="1"/>
    <col min="3599" max="3599" width="11" style="2" customWidth="1"/>
    <col min="3600" max="3600" width="12" style="2" customWidth="1"/>
    <col min="3601" max="3601" width="10.625" style="2" customWidth="1"/>
    <col min="3602" max="3840" width="9" style="2"/>
    <col min="3841" max="3842" width="15.625" style="2" customWidth="1"/>
    <col min="3843" max="3843" width="13.375" style="2" customWidth="1"/>
    <col min="3844" max="3844" width="3.625" style="2" customWidth="1"/>
    <col min="3845" max="3845" width="10.5" style="2" customWidth="1"/>
    <col min="3846" max="3846" width="14.625" style="2" customWidth="1"/>
    <col min="3847" max="3847" width="7.125" style="2" customWidth="1"/>
    <col min="3848" max="3848" width="9.25" style="2" customWidth="1"/>
    <col min="3849" max="3849" width="8.5" style="2" customWidth="1"/>
    <col min="3850" max="3850" width="9.5" style="2" customWidth="1"/>
    <col min="3851" max="3851" width="9.75" style="2" customWidth="1"/>
    <col min="3852" max="3853" width="15.625" style="2" customWidth="1"/>
    <col min="3854" max="3854" width="9.875" style="2" customWidth="1"/>
    <col min="3855" max="3855" width="11" style="2" customWidth="1"/>
    <col min="3856" max="3856" width="12" style="2" customWidth="1"/>
    <col min="3857" max="3857" width="10.625" style="2" customWidth="1"/>
    <col min="3858" max="4096" width="9" style="2"/>
    <col min="4097" max="4098" width="15.625" style="2" customWidth="1"/>
    <col min="4099" max="4099" width="13.375" style="2" customWidth="1"/>
    <col min="4100" max="4100" width="3.625" style="2" customWidth="1"/>
    <col min="4101" max="4101" width="10.5" style="2" customWidth="1"/>
    <col min="4102" max="4102" width="14.625" style="2" customWidth="1"/>
    <col min="4103" max="4103" width="7.125" style="2" customWidth="1"/>
    <col min="4104" max="4104" width="9.25" style="2" customWidth="1"/>
    <col min="4105" max="4105" width="8.5" style="2" customWidth="1"/>
    <col min="4106" max="4106" width="9.5" style="2" customWidth="1"/>
    <col min="4107" max="4107" width="9.75" style="2" customWidth="1"/>
    <col min="4108" max="4109" width="15.625" style="2" customWidth="1"/>
    <col min="4110" max="4110" width="9.875" style="2" customWidth="1"/>
    <col min="4111" max="4111" width="11" style="2" customWidth="1"/>
    <col min="4112" max="4112" width="12" style="2" customWidth="1"/>
    <col min="4113" max="4113" width="10.625" style="2" customWidth="1"/>
    <col min="4114" max="4352" width="9" style="2"/>
    <col min="4353" max="4354" width="15.625" style="2" customWidth="1"/>
    <col min="4355" max="4355" width="13.375" style="2" customWidth="1"/>
    <col min="4356" max="4356" width="3.625" style="2" customWidth="1"/>
    <col min="4357" max="4357" width="10.5" style="2" customWidth="1"/>
    <col min="4358" max="4358" width="14.625" style="2" customWidth="1"/>
    <col min="4359" max="4359" width="7.125" style="2" customWidth="1"/>
    <col min="4360" max="4360" width="9.25" style="2" customWidth="1"/>
    <col min="4361" max="4361" width="8.5" style="2" customWidth="1"/>
    <col min="4362" max="4362" width="9.5" style="2" customWidth="1"/>
    <col min="4363" max="4363" width="9.75" style="2" customWidth="1"/>
    <col min="4364" max="4365" width="15.625" style="2" customWidth="1"/>
    <col min="4366" max="4366" width="9.875" style="2" customWidth="1"/>
    <col min="4367" max="4367" width="11" style="2" customWidth="1"/>
    <col min="4368" max="4368" width="12" style="2" customWidth="1"/>
    <col min="4369" max="4369" width="10.625" style="2" customWidth="1"/>
    <col min="4370" max="4608" width="9" style="2"/>
    <col min="4609" max="4610" width="15.625" style="2" customWidth="1"/>
    <col min="4611" max="4611" width="13.375" style="2" customWidth="1"/>
    <col min="4612" max="4612" width="3.625" style="2" customWidth="1"/>
    <col min="4613" max="4613" width="10.5" style="2" customWidth="1"/>
    <col min="4614" max="4614" width="14.625" style="2" customWidth="1"/>
    <col min="4615" max="4615" width="7.125" style="2" customWidth="1"/>
    <col min="4616" max="4616" width="9.25" style="2" customWidth="1"/>
    <col min="4617" max="4617" width="8.5" style="2" customWidth="1"/>
    <col min="4618" max="4618" width="9.5" style="2" customWidth="1"/>
    <col min="4619" max="4619" width="9.75" style="2" customWidth="1"/>
    <col min="4620" max="4621" width="15.625" style="2" customWidth="1"/>
    <col min="4622" max="4622" width="9.875" style="2" customWidth="1"/>
    <col min="4623" max="4623" width="11" style="2" customWidth="1"/>
    <col min="4624" max="4624" width="12" style="2" customWidth="1"/>
    <col min="4625" max="4625" width="10.625" style="2" customWidth="1"/>
    <col min="4626" max="4864" width="9" style="2"/>
    <col min="4865" max="4866" width="15.625" style="2" customWidth="1"/>
    <col min="4867" max="4867" width="13.375" style="2" customWidth="1"/>
    <col min="4868" max="4868" width="3.625" style="2" customWidth="1"/>
    <col min="4869" max="4869" width="10.5" style="2" customWidth="1"/>
    <col min="4870" max="4870" width="14.625" style="2" customWidth="1"/>
    <col min="4871" max="4871" width="7.125" style="2" customWidth="1"/>
    <col min="4872" max="4872" width="9.25" style="2" customWidth="1"/>
    <col min="4873" max="4873" width="8.5" style="2" customWidth="1"/>
    <col min="4874" max="4874" width="9.5" style="2" customWidth="1"/>
    <col min="4875" max="4875" width="9.75" style="2" customWidth="1"/>
    <col min="4876" max="4877" width="15.625" style="2" customWidth="1"/>
    <col min="4878" max="4878" width="9.875" style="2" customWidth="1"/>
    <col min="4879" max="4879" width="11" style="2" customWidth="1"/>
    <col min="4880" max="4880" width="12" style="2" customWidth="1"/>
    <col min="4881" max="4881" width="10.625" style="2" customWidth="1"/>
    <col min="4882" max="5120" width="9" style="2"/>
    <col min="5121" max="5122" width="15.625" style="2" customWidth="1"/>
    <col min="5123" max="5123" width="13.375" style="2" customWidth="1"/>
    <col min="5124" max="5124" width="3.625" style="2" customWidth="1"/>
    <col min="5125" max="5125" width="10.5" style="2" customWidth="1"/>
    <col min="5126" max="5126" width="14.625" style="2" customWidth="1"/>
    <col min="5127" max="5127" width="7.125" style="2" customWidth="1"/>
    <col min="5128" max="5128" width="9.25" style="2" customWidth="1"/>
    <col min="5129" max="5129" width="8.5" style="2" customWidth="1"/>
    <col min="5130" max="5130" width="9.5" style="2" customWidth="1"/>
    <col min="5131" max="5131" width="9.75" style="2" customWidth="1"/>
    <col min="5132" max="5133" width="15.625" style="2" customWidth="1"/>
    <col min="5134" max="5134" width="9.875" style="2" customWidth="1"/>
    <col min="5135" max="5135" width="11" style="2" customWidth="1"/>
    <col min="5136" max="5136" width="12" style="2" customWidth="1"/>
    <col min="5137" max="5137" width="10.625" style="2" customWidth="1"/>
    <col min="5138" max="5376" width="9" style="2"/>
    <col min="5377" max="5378" width="15.625" style="2" customWidth="1"/>
    <col min="5379" max="5379" width="13.375" style="2" customWidth="1"/>
    <col min="5380" max="5380" width="3.625" style="2" customWidth="1"/>
    <col min="5381" max="5381" width="10.5" style="2" customWidth="1"/>
    <col min="5382" max="5382" width="14.625" style="2" customWidth="1"/>
    <col min="5383" max="5383" width="7.125" style="2" customWidth="1"/>
    <col min="5384" max="5384" width="9.25" style="2" customWidth="1"/>
    <col min="5385" max="5385" width="8.5" style="2" customWidth="1"/>
    <col min="5386" max="5386" width="9.5" style="2" customWidth="1"/>
    <col min="5387" max="5387" width="9.75" style="2" customWidth="1"/>
    <col min="5388" max="5389" width="15.625" style="2" customWidth="1"/>
    <col min="5390" max="5390" width="9.875" style="2" customWidth="1"/>
    <col min="5391" max="5391" width="11" style="2" customWidth="1"/>
    <col min="5392" max="5392" width="12" style="2" customWidth="1"/>
    <col min="5393" max="5393" width="10.625" style="2" customWidth="1"/>
    <col min="5394" max="5632" width="9" style="2"/>
    <col min="5633" max="5634" width="15.625" style="2" customWidth="1"/>
    <col min="5635" max="5635" width="13.375" style="2" customWidth="1"/>
    <col min="5636" max="5636" width="3.625" style="2" customWidth="1"/>
    <col min="5637" max="5637" width="10.5" style="2" customWidth="1"/>
    <col min="5638" max="5638" width="14.625" style="2" customWidth="1"/>
    <col min="5639" max="5639" width="7.125" style="2" customWidth="1"/>
    <col min="5640" max="5640" width="9.25" style="2" customWidth="1"/>
    <col min="5641" max="5641" width="8.5" style="2" customWidth="1"/>
    <col min="5642" max="5642" width="9.5" style="2" customWidth="1"/>
    <col min="5643" max="5643" width="9.75" style="2" customWidth="1"/>
    <col min="5644" max="5645" width="15.625" style="2" customWidth="1"/>
    <col min="5646" max="5646" width="9.875" style="2" customWidth="1"/>
    <col min="5647" max="5647" width="11" style="2" customWidth="1"/>
    <col min="5648" max="5648" width="12" style="2" customWidth="1"/>
    <col min="5649" max="5649" width="10.625" style="2" customWidth="1"/>
    <col min="5650" max="5888" width="9" style="2"/>
    <col min="5889" max="5890" width="15.625" style="2" customWidth="1"/>
    <col min="5891" max="5891" width="13.375" style="2" customWidth="1"/>
    <col min="5892" max="5892" width="3.625" style="2" customWidth="1"/>
    <col min="5893" max="5893" width="10.5" style="2" customWidth="1"/>
    <col min="5894" max="5894" width="14.625" style="2" customWidth="1"/>
    <col min="5895" max="5895" width="7.125" style="2" customWidth="1"/>
    <col min="5896" max="5896" width="9.25" style="2" customWidth="1"/>
    <col min="5897" max="5897" width="8.5" style="2" customWidth="1"/>
    <col min="5898" max="5898" width="9.5" style="2" customWidth="1"/>
    <col min="5899" max="5899" width="9.75" style="2" customWidth="1"/>
    <col min="5900" max="5901" width="15.625" style="2" customWidth="1"/>
    <col min="5902" max="5902" width="9.875" style="2" customWidth="1"/>
    <col min="5903" max="5903" width="11" style="2" customWidth="1"/>
    <col min="5904" max="5904" width="12" style="2" customWidth="1"/>
    <col min="5905" max="5905" width="10.625" style="2" customWidth="1"/>
    <col min="5906" max="6144" width="9" style="2"/>
    <col min="6145" max="6146" width="15.625" style="2" customWidth="1"/>
    <col min="6147" max="6147" width="13.375" style="2" customWidth="1"/>
    <col min="6148" max="6148" width="3.625" style="2" customWidth="1"/>
    <col min="6149" max="6149" width="10.5" style="2" customWidth="1"/>
    <col min="6150" max="6150" width="14.625" style="2" customWidth="1"/>
    <col min="6151" max="6151" width="7.125" style="2" customWidth="1"/>
    <col min="6152" max="6152" width="9.25" style="2" customWidth="1"/>
    <col min="6153" max="6153" width="8.5" style="2" customWidth="1"/>
    <col min="6154" max="6154" width="9.5" style="2" customWidth="1"/>
    <col min="6155" max="6155" width="9.75" style="2" customWidth="1"/>
    <col min="6156" max="6157" width="15.625" style="2" customWidth="1"/>
    <col min="6158" max="6158" width="9.875" style="2" customWidth="1"/>
    <col min="6159" max="6159" width="11" style="2" customWidth="1"/>
    <col min="6160" max="6160" width="12" style="2" customWidth="1"/>
    <col min="6161" max="6161" width="10.625" style="2" customWidth="1"/>
    <col min="6162" max="6400" width="9" style="2"/>
    <col min="6401" max="6402" width="15.625" style="2" customWidth="1"/>
    <col min="6403" max="6403" width="13.375" style="2" customWidth="1"/>
    <col min="6404" max="6404" width="3.625" style="2" customWidth="1"/>
    <col min="6405" max="6405" width="10.5" style="2" customWidth="1"/>
    <col min="6406" max="6406" width="14.625" style="2" customWidth="1"/>
    <col min="6407" max="6407" width="7.125" style="2" customWidth="1"/>
    <col min="6408" max="6408" width="9.25" style="2" customWidth="1"/>
    <col min="6409" max="6409" width="8.5" style="2" customWidth="1"/>
    <col min="6410" max="6410" width="9.5" style="2" customWidth="1"/>
    <col min="6411" max="6411" width="9.75" style="2" customWidth="1"/>
    <col min="6412" max="6413" width="15.625" style="2" customWidth="1"/>
    <col min="6414" max="6414" width="9.875" style="2" customWidth="1"/>
    <col min="6415" max="6415" width="11" style="2" customWidth="1"/>
    <col min="6416" max="6416" width="12" style="2" customWidth="1"/>
    <col min="6417" max="6417" width="10.625" style="2" customWidth="1"/>
    <col min="6418" max="6656" width="9" style="2"/>
    <col min="6657" max="6658" width="15.625" style="2" customWidth="1"/>
    <col min="6659" max="6659" width="13.375" style="2" customWidth="1"/>
    <col min="6660" max="6660" width="3.625" style="2" customWidth="1"/>
    <col min="6661" max="6661" width="10.5" style="2" customWidth="1"/>
    <col min="6662" max="6662" width="14.625" style="2" customWidth="1"/>
    <col min="6663" max="6663" width="7.125" style="2" customWidth="1"/>
    <col min="6664" max="6664" width="9.25" style="2" customWidth="1"/>
    <col min="6665" max="6665" width="8.5" style="2" customWidth="1"/>
    <col min="6666" max="6666" width="9.5" style="2" customWidth="1"/>
    <col min="6667" max="6667" width="9.75" style="2" customWidth="1"/>
    <col min="6668" max="6669" width="15.625" style="2" customWidth="1"/>
    <col min="6670" max="6670" width="9.875" style="2" customWidth="1"/>
    <col min="6671" max="6671" width="11" style="2" customWidth="1"/>
    <col min="6672" max="6672" width="12" style="2" customWidth="1"/>
    <col min="6673" max="6673" width="10.625" style="2" customWidth="1"/>
    <col min="6674" max="6912" width="9" style="2"/>
    <col min="6913" max="6914" width="15.625" style="2" customWidth="1"/>
    <col min="6915" max="6915" width="13.375" style="2" customWidth="1"/>
    <col min="6916" max="6916" width="3.625" style="2" customWidth="1"/>
    <col min="6917" max="6917" width="10.5" style="2" customWidth="1"/>
    <col min="6918" max="6918" width="14.625" style="2" customWidth="1"/>
    <col min="6919" max="6919" width="7.125" style="2" customWidth="1"/>
    <col min="6920" max="6920" width="9.25" style="2" customWidth="1"/>
    <col min="6921" max="6921" width="8.5" style="2" customWidth="1"/>
    <col min="6922" max="6922" width="9.5" style="2" customWidth="1"/>
    <col min="6923" max="6923" width="9.75" style="2" customWidth="1"/>
    <col min="6924" max="6925" width="15.625" style="2" customWidth="1"/>
    <col min="6926" max="6926" width="9.875" style="2" customWidth="1"/>
    <col min="6927" max="6927" width="11" style="2" customWidth="1"/>
    <col min="6928" max="6928" width="12" style="2" customWidth="1"/>
    <col min="6929" max="6929" width="10.625" style="2" customWidth="1"/>
    <col min="6930" max="7168" width="9" style="2"/>
    <col min="7169" max="7170" width="15.625" style="2" customWidth="1"/>
    <col min="7171" max="7171" width="13.375" style="2" customWidth="1"/>
    <col min="7172" max="7172" width="3.625" style="2" customWidth="1"/>
    <col min="7173" max="7173" width="10.5" style="2" customWidth="1"/>
    <col min="7174" max="7174" width="14.625" style="2" customWidth="1"/>
    <col min="7175" max="7175" width="7.125" style="2" customWidth="1"/>
    <col min="7176" max="7176" width="9.25" style="2" customWidth="1"/>
    <col min="7177" max="7177" width="8.5" style="2" customWidth="1"/>
    <col min="7178" max="7178" width="9.5" style="2" customWidth="1"/>
    <col min="7179" max="7179" width="9.75" style="2" customWidth="1"/>
    <col min="7180" max="7181" width="15.625" style="2" customWidth="1"/>
    <col min="7182" max="7182" width="9.875" style="2" customWidth="1"/>
    <col min="7183" max="7183" width="11" style="2" customWidth="1"/>
    <col min="7184" max="7184" width="12" style="2" customWidth="1"/>
    <col min="7185" max="7185" width="10.625" style="2" customWidth="1"/>
    <col min="7186" max="7424" width="9" style="2"/>
    <col min="7425" max="7426" width="15.625" style="2" customWidth="1"/>
    <col min="7427" max="7427" width="13.375" style="2" customWidth="1"/>
    <col min="7428" max="7428" width="3.625" style="2" customWidth="1"/>
    <col min="7429" max="7429" width="10.5" style="2" customWidth="1"/>
    <col min="7430" max="7430" width="14.625" style="2" customWidth="1"/>
    <col min="7431" max="7431" width="7.125" style="2" customWidth="1"/>
    <col min="7432" max="7432" width="9.25" style="2" customWidth="1"/>
    <col min="7433" max="7433" width="8.5" style="2" customWidth="1"/>
    <col min="7434" max="7434" width="9.5" style="2" customWidth="1"/>
    <col min="7435" max="7435" width="9.75" style="2" customWidth="1"/>
    <col min="7436" max="7437" width="15.625" style="2" customWidth="1"/>
    <col min="7438" max="7438" width="9.875" style="2" customWidth="1"/>
    <col min="7439" max="7439" width="11" style="2" customWidth="1"/>
    <col min="7440" max="7440" width="12" style="2" customWidth="1"/>
    <col min="7441" max="7441" width="10.625" style="2" customWidth="1"/>
    <col min="7442" max="7680" width="9" style="2"/>
    <col min="7681" max="7682" width="15.625" style="2" customWidth="1"/>
    <col min="7683" max="7683" width="13.375" style="2" customWidth="1"/>
    <col min="7684" max="7684" width="3.625" style="2" customWidth="1"/>
    <col min="7685" max="7685" width="10.5" style="2" customWidth="1"/>
    <col min="7686" max="7686" width="14.625" style="2" customWidth="1"/>
    <col min="7687" max="7687" width="7.125" style="2" customWidth="1"/>
    <col min="7688" max="7688" width="9.25" style="2" customWidth="1"/>
    <col min="7689" max="7689" width="8.5" style="2" customWidth="1"/>
    <col min="7690" max="7690" width="9.5" style="2" customWidth="1"/>
    <col min="7691" max="7691" width="9.75" style="2" customWidth="1"/>
    <col min="7692" max="7693" width="15.625" style="2" customWidth="1"/>
    <col min="7694" max="7694" width="9.875" style="2" customWidth="1"/>
    <col min="7695" max="7695" width="11" style="2" customWidth="1"/>
    <col min="7696" max="7696" width="12" style="2" customWidth="1"/>
    <col min="7697" max="7697" width="10.625" style="2" customWidth="1"/>
    <col min="7698" max="7936" width="9" style="2"/>
    <col min="7937" max="7938" width="15.625" style="2" customWidth="1"/>
    <col min="7939" max="7939" width="13.375" style="2" customWidth="1"/>
    <col min="7940" max="7940" width="3.625" style="2" customWidth="1"/>
    <col min="7941" max="7941" width="10.5" style="2" customWidth="1"/>
    <col min="7942" max="7942" width="14.625" style="2" customWidth="1"/>
    <col min="7943" max="7943" width="7.125" style="2" customWidth="1"/>
    <col min="7944" max="7944" width="9.25" style="2" customWidth="1"/>
    <col min="7945" max="7945" width="8.5" style="2" customWidth="1"/>
    <col min="7946" max="7946" width="9.5" style="2" customWidth="1"/>
    <col min="7947" max="7947" width="9.75" style="2" customWidth="1"/>
    <col min="7948" max="7949" width="15.625" style="2" customWidth="1"/>
    <col min="7950" max="7950" width="9.875" style="2" customWidth="1"/>
    <col min="7951" max="7951" width="11" style="2" customWidth="1"/>
    <col min="7952" max="7952" width="12" style="2" customWidth="1"/>
    <col min="7953" max="7953" width="10.625" style="2" customWidth="1"/>
    <col min="7954" max="8192" width="9" style="2"/>
    <col min="8193" max="8194" width="15.625" style="2" customWidth="1"/>
    <col min="8195" max="8195" width="13.375" style="2" customWidth="1"/>
    <col min="8196" max="8196" width="3.625" style="2" customWidth="1"/>
    <col min="8197" max="8197" width="10.5" style="2" customWidth="1"/>
    <col min="8198" max="8198" width="14.625" style="2" customWidth="1"/>
    <col min="8199" max="8199" width="7.125" style="2" customWidth="1"/>
    <col min="8200" max="8200" width="9.25" style="2" customWidth="1"/>
    <col min="8201" max="8201" width="8.5" style="2" customWidth="1"/>
    <col min="8202" max="8202" width="9.5" style="2" customWidth="1"/>
    <col min="8203" max="8203" width="9.75" style="2" customWidth="1"/>
    <col min="8204" max="8205" width="15.625" style="2" customWidth="1"/>
    <col min="8206" max="8206" width="9.875" style="2" customWidth="1"/>
    <col min="8207" max="8207" width="11" style="2" customWidth="1"/>
    <col min="8208" max="8208" width="12" style="2" customWidth="1"/>
    <col min="8209" max="8209" width="10.625" style="2" customWidth="1"/>
    <col min="8210" max="8448" width="9" style="2"/>
    <col min="8449" max="8450" width="15.625" style="2" customWidth="1"/>
    <col min="8451" max="8451" width="13.375" style="2" customWidth="1"/>
    <col min="8452" max="8452" width="3.625" style="2" customWidth="1"/>
    <col min="8453" max="8453" width="10.5" style="2" customWidth="1"/>
    <col min="8454" max="8454" width="14.625" style="2" customWidth="1"/>
    <col min="8455" max="8455" width="7.125" style="2" customWidth="1"/>
    <col min="8456" max="8456" width="9.25" style="2" customWidth="1"/>
    <col min="8457" max="8457" width="8.5" style="2" customWidth="1"/>
    <col min="8458" max="8458" width="9.5" style="2" customWidth="1"/>
    <col min="8459" max="8459" width="9.75" style="2" customWidth="1"/>
    <col min="8460" max="8461" width="15.625" style="2" customWidth="1"/>
    <col min="8462" max="8462" width="9.875" style="2" customWidth="1"/>
    <col min="8463" max="8463" width="11" style="2" customWidth="1"/>
    <col min="8464" max="8464" width="12" style="2" customWidth="1"/>
    <col min="8465" max="8465" width="10.625" style="2" customWidth="1"/>
    <col min="8466" max="8704" width="9" style="2"/>
    <col min="8705" max="8706" width="15.625" style="2" customWidth="1"/>
    <col min="8707" max="8707" width="13.375" style="2" customWidth="1"/>
    <col min="8708" max="8708" width="3.625" style="2" customWidth="1"/>
    <col min="8709" max="8709" width="10.5" style="2" customWidth="1"/>
    <col min="8710" max="8710" width="14.625" style="2" customWidth="1"/>
    <col min="8711" max="8711" width="7.125" style="2" customWidth="1"/>
    <col min="8712" max="8712" width="9.25" style="2" customWidth="1"/>
    <col min="8713" max="8713" width="8.5" style="2" customWidth="1"/>
    <col min="8714" max="8714" width="9.5" style="2" customWidth="1"/>
    <col min="8715" max="8715" width="9.75" style="2" customWidth="1"/>
    <col min="8716" max="8717" width="15.625" style="2" customWidth="1"/>
    <col min="8718" max="8718" width="9.875" style="2" customWidth="1"/>
    <col min="8719" max="8719" width="11" style="2" customWidth="1"/>
    <col min="8720" max="8720" width="12" style="2" customWidth="1"/>
    <col min="8721" max="8721" width="10.625" style="2" customWidth="1"/>
    <col min="8722" max="8960" width="9" style="2"/>
    <col min="8961" max="8962" width="15.625" style="2" customWidth="1"/>
    <col min="8963" max="8963" width="13.375" style="2" customWidth="1"/>
    <col min="8964" max="8964" width="3.625" style="2" customWidth="1"/>
    <col min="8965" max="8965" width="10.5" style="2" customWidth="1"/>
    <col min="8966" max="8966" width="14.625" style="2" customWidth="1"/>
    <col min="8967" max="8967" width="7.125" style="2" customWidth="1"/>
    <col min="8968" max="8968" width="9.25" style="2" customWidth="1"/>
    <col min="8969" max="8969" width="8.5" style="2" customWidth="1"/>
    <col min="8970" max="8970" width="9.5" style="2" customWidth="1"/>
    <col min="8971" max="8971" width="9.75" style="2" customWidth="1"/>
    <col min="8972" max="8973" width="15.625" style="2" customWidth="1"/>
    <col min="8974" max="8974" width="9.875" style="2" customWidth="1"/>
    <col min="8975" max="8975" width="11" style="2" customWidth="1"/>
    <col min="8976" max="8976" width="12" style="2" customWidth="1"/>
    <col min="8977" max="8977" width="10.625" style="2" customWidth="1"/>
    <col min="8978" max="9216" width="9" style="2"/>
    <col min="9217" max="9218" width="15.625" style="2" customWidth="1"/>
    <col min="9219" max="9219" width="13.375" style="2" customWidth="1"/>
    <col min="9220" max="9220" width="3.625" style="2" customWidth="1"/>
    <col min="9221" max="9221" width="10.5" style="2" customWidth="1"/>
    <col min="9222" max="9222" width="14.625" style="2" customWidth="1"/>
    <col min="9223" max="9223" width="7.125" style="2" customWidth="1"/>
    <col min="9224" max="9224" width="9.25" style="2" customWidth="1"/>
    <col min="9225" max="9225" width="8.5" style="2" customWidth="1"/>
    <col min="9226" max="9226" width="9.5" style="2" customWidth="1"/>
    <col min="9227" max="9227" width="9.75" style="2" customWidth="1"/>
    <col min="9228" max="9229" width="15.625" style="2" customWidth="1"/>
    <col min="9230" max="9230" width="9.875" style="2" customWidth="1"/>
    <col min="9231" max="9231" width="11" style="2" customWidth="1"/>
    <col min="9232" max="9232" width="12" style="2" customWidth="1"/>
    <col min="9233" max="9233" width="10.625" style="2" customWidth="1"/>
    <col min="9234" max="9472" width="9" style="2"/>
    <col min="9473" max="9474" width="15.625" style="2" customWidth="1"/>
    <col min="9475" max="9475" width="13.375" style="2" customWidth="1"/>
    <col min="9476" max="9476" width="3.625" style="2" customWidth="1"/>
    <col min="9477" max="9477" width="10.5" style="2" customWidth="1"/>
    <col min="9478" max="9478" width="14.625" style="2" customWidth="1"/>
    <col min="9479" max="9479" width="7.125" style="2" customWidth="1"/>
    <col min="9480" max="9480" width="9.25" style="2" customWidth="1"/>
    <col min="9481" max="9481" width="8.5" style="2" customWidth="1"/>
    <col min="9482" max="9482" width="9.5" style="2" customWidth="1"/>
    <col min="9483" max="9483" width="9.75" style="2" customWidth="1"/>
    <col min="9484" max="9485" width="15.625" style="2" customWidth="1"/>
    <col min="9486" max="9486" width="9.875" style="2" customWidth="1"/>
    <col min="9487" max="9487" width="11" style="2" customWidth="1"/>
    <col min="9488" max="9488" width="12" style="2" customWidth="1"/>
    <col min="9489" max="9489" width="10.625" style="2" customWidth="1"/>
    <col min="9490" max="9728" width="9" style="2"/>
    <col min="9729" max="9730" width="15.625" style="2" customWidth="1"/>
    <col min="9731" max="9731" width="13.375" style="2" customWidth="1"/>
    <col min="9732" max="9732" width="3.625" style="2" customWidth="1"/>
    <col min="9733" max="9733" width="10.5" style="2" customWidth="1"/>
    <col min="9734" max="9734" width="14.625" style="2" customWidth="1"/>
    <col min="9735" max="9735" width="7.125" style="2" customWidth="1"/>
    <col min="9736" max="9736" width="9.25" style="2" customWidth="1"/>
    <col min="9737" max="9737" width="8.5" style="2" customWidth="1"/>
    <col min="9738" max="9738" width="9.5" style="2" customWidth="1"/>
    <col min="9739" max="9739" width="9.75" style="2" customWidth="1"/>
    <col min="9740" max="9741" width="15.625" style="2" customWidth="1"/>
    <col min="9742" max="9742" width="9.875" style="2" customWidth="1"/>
    <col min="9743" max="9743" width="11" style="2" customWidth="1"/>
    <col min="9744" max="9744" width="12" style="2" customWidth="1"/>
    <col min="9745" max="9745" width="10.625" style="2" customWidth="1"/>
    <col min="9746" max="9984" width="9" style="2"/>
    <col min="9985" max="9986" width="15.625" style="2" customWidth="1"/>
    <col min="9987" max="9987" width="13.375" style="2" customWidth="1"/>
    <col min="9988" max="9988" width="3.625" style="2" customWidth="1"/>
    <col min="9989" max="9989" width="10.5" style="2" customWidth="1"/>
    <col min="9990" max="9990" width="14.625" style="2" customWidth="1"/>
    <col min="9991" max="9991" width="7.125" style="2" customWidth="1"/>
    <col min="9992" max="9992" width="9.25" style="2" customWidth="1"/>
    <col min="9993" max="9993" width="8.5" style="2" customWidth="1"/>
    <col min="9994" max="9994" width="9.5" style="2" customWidth="1"/>
    <col min="9995" max="9995" width="9.75" style="2" customWidth="1"/>
    <col min="9996" max="9997" width="15.625" style="2" customWidth="1"/>
    <col min="9998" max="9998" width="9.875" style="2" customWidth="1"/>
    <col min="9999" max="9999" width="11" style="2" customWidth="1"/>
    <col min="10000" max="10000" width="12" style="2" customWidth="1"/>
    <col min="10001" max="10001" width="10.625" style="2" customWidth="1"/>
    <col min="10002" max="10240" width="9" style="2"/>
    <col min="10241" max="10242" width="15.625" style="2" customWidth="1"/>
    <col min="10243" max="10243" width="13.375" style="2" customWidth="1"/>
    <col min="10244" max="10244" width="3.625" style="2" customWidth="1"/>
    <col min="10245" max="10245" width="10.5" style="2" customWidth="1"/>
    <col min="10246" max="10246" width="14.625" style="2" customWidth="1"/>
    <col min="10247" max="10247" width="7.125" style="2" customWidth="1"/>
    <col min="10248" max="10248" width="9.25" style="2" customWidth="1"/>
    <col min="10249" max="10249" width="8.5" style="2" customWidth="1"/>
    <col min="10250" max="10250" width="9.5" style="2" customWidth="1"/>
    <col min="10251" max="10251" width="9.75" style="2" customWidth="1"/>
    <col min="10252" max="10253" width="15.625" style="2" customWidth="1"/>
    <col min="10254" max="10254" width="9.875" style="2" customWidth="1"/>
    <col min="10255" max="10255" width="11" style="2" customWidth="1"/>
    <col min="10256" max="10256" width="12" style="2" customWidth="1"/>
    <col min="10257" max="10257" width="10.625" style="2" customWidth="1"/>
    <col min="10258" max="10496" width="9" style="2"/>
    <col min="10497" max="10498" width="15.625" style="2" customWidth="1"/>
    <col min="10499" max="10499" width="13.375" style="2" customWidth="1"/>
    <col min="10500" max="10500" width="3.625" style="2" customWidth="1"/>
    <col min="10501" max="10501" width="10.5" style="2" customWidth="1"/>
    <col min="10502" max="10502" width="14.625" style="2" customWidth="1"/>
    <col min="10503" max="10503" width="7.125" style="2" customWidth="1"/>
    <col min="10504" max="10504" width="9.25" style="2" customWidth="1"/>
    <col min="10505" max="10505" width="8.5" style="2" customWidth="1"/>
    <col min="10506" max="10506" width="9.5" style="2" customWidth="1"/>
    <col min="10507" max="10507" width="9.75" style="2" customWidth="1"/>
    <col min="10508" max="10509" width="15.625" style="2" customWidth="1"/>
    <col min="10510" max="10510" width="9.875" style="2" customWidth="1"/>
    <col min="10511" max="10511" width="11" style="2" customWidth="1"/>
    <col min="10512" max="10512" width="12" style="2" customWidth="1"/>
    <col min="10513" max="10513" width="10.625" style="2" customWidth="1"/>
    <col min="10514" max="10752" width="9" style="2"/>
    <col min="10753" max="10754" width="15.625" style="2" customWidth="1"/>
    <col min="10755" max="10755" width="13.375" style="2" customWidth="1"/>
    <col min="10756" max="10756" width="3.625" style="2" customWidth="1"/>
    <col min="10757" max="10757" width="10.5" style="2" customWidth="1"/>
    <col min="10758" max="10758" width="14.625" style="2" customWidth="1"/>
    <col min="10759" max="10759" width="7.125" style="2" customWidth="1"/>
    <col min="10760" max="10760" width="9.25" style="2" customWidth="1"/>
    <col min="10761" max="10761" width="8.5" style="2" customWidth="1"/>
    <col min="10762" max="10762" width="9.5" style="2" customWidth="1"/>
    <col min="10763" max="10763" width="9.75" style="2" customWidth="1"/>
    <col min="10764" max="10765" width="15.625" style="2" customWidth="1"/>
    <col min="10766" max="10766" width="9.875" style="2" customWidth="1"/>
    <col min="10767" max="10767" width="11" style="2" customWidth="1"/>
    <col min="10768" max="10768" width="12" style="2" customWidth="1"/>
    <col min="10769" max="10769" width="10.625" style="2" customWidth="1"/>
    <col min="10770" max="11008" width="9" style="2"/>
    <col min="11009" max="11010" width="15.625" style="2" customWidth="1"/>
    <col min="11011" max="11011" width="13.375" style="2" customWidth="1"/>
    <col min="11012" max="11012" width="3.625" style="2" customWidth="1"/>
    <col min="11013" max="11013" width="10.5" style="2" customWidth="1"/>
    <col min="11014" max="11014" width="14.625" style="2" customWidth="1"/>
    <col min="11015" max="11015" width="7.125" style="2" customWidth="1"/>
    <col min="11016" max="11016" width="9.25" style="2" customWidth="1"/>
    <col min="11017" max="11017" width="8.5" style="2" customWidth="1"/>
    <col min="11018" max="11018" width="9.5" style="2" customWidth="1"/>
    <col min="11019" max="11019" width="9.75" style="2" customWidth="1"/>
    <col min="11020" max="11021" width="15.625" style="2" customWidth="1"/>
    <col min="11022" max="11022" width="9.875" style="2" customWidth="1"/>
    <col min="11023" max="11023" width="11" style="2" customWidth="1"/>
    <col min="11024" max="11024" width="12" style="2" customWidth="1"/>
    <col min="11025" max="11025" width="10.625" style="2" customWidth="1"/>
    <col min="11026" max="11264" width="9" style="2"/>
    <col min="11265" max="11266" width="15.625" style="2" customWidth="1"/>
    <col min="11267" max="11267" width="13.375" style="2" customWidth="1"/>
    <col min="11268" max="11268" width="3.625" style="2" customWidth="1"/>
    <col min="11269" max="11269" width="10.5" style="2" customWidth="1"/>
    <col min="11270" max="11270" width="14.625" style="2" customWidth="1"/>
    <col min="11271" max="11271" width="7.125" style="2" customWidth="1"/>
    <col min="11272" max="11272" width="9.25" style="2" customWidth="1"/>
    <col min="11273" max="11273" width="8.5" style="2" customWidth="1"/>
    <col min="11274" max="11274" width="9.5" style="2" customWidth="1"/>
    <col min="11275" max="11275" width="9.75" style="2" customWidth="1"/>
    <col min="11276" max="11277" width="15.625" style="2" customWidth="1"/>
    <col min="11278" max="11278" width="9.875" style="2" customWidth="1"/>
    <col min="11279" max="11279" width="11" style="2" customWidth="1"/>
    <col min="11280" max="11280" width="12" style="2" customWidth="1"/>
    <col min="11281" max="11281" width="10.625" style="2" customWidth="1"/>
    <col min="11282" max="11520" width="9" style="2"/>
    <col min="11521" max="11522" width="15.625" style="2" customWidth="1"/>
    <col min="11523" max="11523" width="13.375" style="2" customWidth="1"/>
    <col min="11524" max="11524" width="3.625" style="2" customWidth="1"/>
    <col min="11525" max="11525" width="10.5" style="2" customWidth="1"/>
    <col min="11526" max="11526" width="14.625" style="2" customWidth="1"/>
    <col min="11527" max="11527" width="7.125" style="2" customWidth="1"/>
    <col min="11528" max="11528" width="9.25" style="2" customWidth="1"/>
    <col min="11529" max="11529" width="8.5" style="2" customWidth="1"/>
    <col min="11530" max="11530" width="9.5" style="2" customWidth="1"/>
    <col min="11531" max="11531" width="9.75" style="2" customWidth="1"/>
    <col min="11532" max="11533" width="15.625" style="2" customWidth="1"/>
    <col min="11534" max="11534" width="9.875" style="2" customWidth="1"/>
    <col min="11535" max="11535" width="11" style="2" customWidth="1"/>
    <col min="11536" max="11536" width="12" style="2" customWidth="1"/>
    <col min="11537" max="11537" width="10.625" style="2" customWidth="1"/>
    <col min="11538" max="11776" width="9" style="2"/>
    <col min="11777" max="11778" width="15.625" style="2" customWidth="1"/>
    <col min="11779" max="11779" width="13.375" style="2" customWidth="1"/>
    <col min="11780" max="11780" width="3.625" style="2" customWidth="1"/>
    <col min="11781" max="11781" width="10.5" style="2" customWidth="1"/>
    <col min="11782" max="11782" width="14.625" style="2" customWidth="1"/>
    <col min="11783" max="11783" width="7.125" style="2" customWidth="1"/>
    <col min="11784" max="11784" width="9.25" style="2" customWidth="1"/>
    <col min="11785" max="11785" width="8.5" style="2" customWidth="1"/>
    <col min="11786" max="11786" width="9.5" style="2" customWidth="1"/>
    <col min="11787" max="11787" width="9.75" style="2" customWidth="1"/>
    <col min="11788" max="11789" width="15.625" style="2" customWidth="1"/>
    <col min="11790" max="11790" width="9.875" style="2" customWidth="1"/>
    <col min="11791" max="11791" width="11" style="2" customWidth="1"/>
    <col min="11792" max="11792" width="12" style="2" customWidth="1"/>
    <col min="11793" max="11793" width="10.625" style="2" customWidth="1"/>
    <col min="11794" max="12032" width="9" style="2"/>
    <col min="12033" max="12034" width="15.625" style="2" customWidth="1"/>
    <col min="12035" max="12035" width="13.375" style="2" customWidth="1"/>
    <col min="12036" max="12036" width="3.625" style="2" customWidth="1"/>
    <col min="12037" max="12037" width="10.5" style="2" customWidth="1"/>
    <col min="12038" max="12038" width="14.625" style="2" customWidth="1"/>
    <col min="12039" max="12039" width="7.125" style="2" customWidth="1"/>
    <col min="12040" max="12040" width="9.25" style="2" customWidth="1"/>
    <col min="12041" max="12041" width="8.5" style="2" customWidth="1"/>
    <col min="12042" max="12042" width="9.5" style="2" customWidth="1"/>
    <col min="12043" max="12043" width="9.75" style="2" customWidth="1"/>
    <col min="12044" max="12045" width="15.625" style="2" customWidth="1"/>
    <col min="12046" max="12046" width="9.875" style="2" customWidth="1"/>
    <col min="12047" max="12047" width="11" style="2" customWidth="1"/>
    <col min="12048" max="12048" width="12" style="2" customWidth="1"/>
    <col min="12049" max="12049" width="10.625" style="2" customWidth="1"/>
    <col min="12050" max="12288" width="9" style="2"/>
    <col min="12289" max="12290" width="15.625" style="2" customWidth="1"/>
    <col min="12291" max="12291" width="13.375" style="2" customWidth="1"/>
    <col min="12292" max="12292" width="3.625" style="2" customWidth="1"/>
    <col min="12293" max="12293" width="10.5" style="2" customWidth="1"/>
    <col min="12294" max="12294" width="14.625" style="2" customWidth="1"/>
    <col min="12295" max="12295" width="7.125" style="2" customWidth="1"/>
    <col min="12296" max="12296" width="9.25" style="2" customWidth="1"/>
    <col min="12297" max="12297" width="8.5" style="2" customWidth="1"/>
    <col min="12298" max="12298" width="9.5" style="2" customWidth="1"/>
    <col min="12299" max="12299" width="9.75" style="2" customWidth="1"/>
    <col min="12300" max="12301" width="15.625" style="2" customWidth="1"/>
    <col min="12302" max="12302" width="9.875" style="2" customWidth="1"/>
    <col min="12303" max="12303" width="11" style="2" customWidth="1"/>
    <col min="12304" max="12304" width="12" style="2" customWidth="1"/>
    <col min="12305" max="12305" width="10.625" style="2" customWidth="1"/>
    <col min="12306" max="12544" width="9" style="2"/>
    <col min="12545" max="12546" width="15.625" style="2" customWidth="1"/>
    <col min="12547" max="12547" width="13.375" style="2" customWidth="1"/>
    <col min="12548" max="12548" width="3.625" style="2" customWidth="1"/>
    <col min="12549" max="12549" width="10.5" style="2" customWidth="1"/>
    <col min="12550" max="12550" width="14.625" style="2" customWidth="1"/>
    <col min="12551" max="12551" width="7.125" style="2" customWidth="1"/>
    <col min="12552" max="12552" width="9.25" style="2" customWidth="1"/>
    <col min="12553" max="12553" width="8.5" style="2" customWidth="1"/>
    <col min="12554" max="12554" width="9.5" style="2" customWidth="1"/>
    <col min="12555" max="12555" width="9.75" style="2" customWidth="1"/>
    <col min="12556" max="12557" width="15.625" style="2" customWidth="1"/>
    <col min="12558" max="12558" width="9.875" style="2" customWidth="1"/>
    <col min="12559" max="12559" width="11" style="2" customWidth="1"/>
    <col min="12560" max="12560" width="12" style="2" customWidth="1"/>
    <col min="12561" max="12561" width="10.625" style="2" customWidth="1"/>
    <col min="12562" max="12800" width="9" style="2"/>
    <col min="12801" max="12802" width="15.625" style="2" customWidth="1"/>
    <col min="12803" max="12803" width="13.375" style="2" customWidth="1"/>
    <col min="12804" max="12804" width="3.625" style="2" customWidth="1"/>
    <col min="12805" max="12805" width="10.5" style="2" customWidth="1"/>
    <col min="12806" max="12806" width="14.625" style="2" customWidth="1"/>
    <col min="12807" max="12807" width="7.125" style="2" customWidth="1"/>
    <col min="12808" max="12808" width="9.25" style="2" customWidth="1"/>
    <col min="12809" max="12809" width="8.5" style="2" customWidth="1"/>
    <col min="12810" max="12810" width="9.5" style="2" customWidth="1"/>
    <col min="12811" max="12811" width="9.75" style="2" customWidth="1"/>
    <col min="12812" max="12813" width="15.625" style="2" customWidth="1"/>
    <col min="12814" max="12814" width="9.875" style="2" customWidth="1"/>
    <col min="12815" max="12815" width="11" style="2" customWidth="1"/>
    <col min="12816" max="12816" width="12" style="2" customWidth="1"/>
    <col min="12817" max="12817" width="10.625" style="2" customWidth="1"/>
    <col min="12818" max="13056" width="9" style="2"/>
    <col min="13057" max="13058" width="15.625" style="2" customWidth="1"/>
    <col min="13059" max="13059" width="13.375" style="2" customWidth="1"/>
    <col min="13060" max="13060" width="3.625" style="2" customWidth="1"/>
    <col min="13061" max="13061" width="10.5" style="2" customWidth="1"/>
    <col min="13062" max="13062" width="14.625" style="2" customWidth="1"/>
    <col min="13063" max="13063" width="7.125" style="2" customWidth="1"/>
    <col min="13064" max="13064" width="9.25" style="2" customWidth="1"/>
    <col min="13065" max="13065" width="8.5" style="2" customWidth="1"/>
    <col min="13066" max="13066" width="9.5" style="2" customWidth="1"/>
    <col min="13067" max="13067" width="9.75" style="2" customWidth="1"/>
    <col min="13068" max="13069" width="15.625" style="2" customWidth="1"/>
    <col min="13070" max="13070" width="9.875" style="2" customWidth="1"/>
    <col min="13071" max="13071" width="11" style="2" customWidth="1"/>
    <col min="13072" max="13072" width="12" style="2" customWidth="1"/>
    <col min="13073" max="13073" width="10.625" style="2" customWidth="1"/>
    <col min="13074" max="13312" width="9" style="2"/>
    <col min="13313" max="13314" width="15.625" style="2" customWidth="1"/>
    <col min="13315" max="13315" width="13.375" style="2" customWidth="1"/>
    <col min="13316" max="13316" width="3.625" style="2" customWidth="1"/>
    <col min="13317" max="13317" width="10.5" style="2" customWidth="1"/>
    <col min="13318" max="13318" width="14.625" style="2" customWidth="1"/>
    <col min="13319" max="13319" width="7.125" style="2" customWidth="1"/>
    <col min="13320" max="13320" width="9.25" style="2" customWidth="1"/>
    <col min="13321" max="13321" width="8.5" style="2" customWidth="1"/>
    <col min="13322" max="13322" width="9.5" style="2" customWidth="1"/>
    <col min="13323" max="13323" width="9.75" style="2" customWidth="1"/>
    <col min="13324" max="13325" width="15.625" style="2" customWidth="1"/>
    <col min="13326" max="13326" width="9.875" style="2" customWidth="1"/>
    <col min="13327" max="13327" width="11" style="2" customWidth="1"/>
    <col min="13328" max="13328" width="12" style="2" customWidth="1"/>
    <col min="13329" max="13329" width="10.625" style="2" customWidth="1"/>
    <col min="13330" max="13568" width="9" style="2"/>
    <col min="13569" max="13570" width="15.625" style="2" customWidth="1"/>
    <col min="13571" max="13571" width="13.375" style="2" customWidth="1"/>
    <col min="13572" max="13572" width="3.625" style="2" customWidth="1"/>
    <col min="13573" max="13573" width="10.5" style="2" customWidth="1"/>
    <col min="13574" max="13574" width="14.625" style="2" customWidth="1"/>
    <col min="13575" max="13575" width="7.125" style="2" customWidth="1"/>
    <col min="13576" max="13576" width="9.25" style="2" customWidth="1"/>
    <col min="13577" max="13577" width="8.5" style="2" customWidth="1"/>
    <col min="13578" max="13578" width="9.5" style="2" customWidth="1"/>
    <col min="13579" max="13579" width="9.75" style="2" customWidth="1"/>
    <col min="13580" max="13581" width="15.625" style="2" customWidth="1"/>
    <col min="13582" max="13582" width="9.875" style="2" customWidth="1"/>
    <col min="13583" max="13583" width="11" style="2" customWidth="1"/>
    <col min="13584" max="13584" width="12" style="2" customWidth="1"/>
    <col min="13585" max="13585" width="10.625" style="2" customWidth="1"/>
    <col min="13586" max="13824" width="9" style="2"/>
    <col min="13825" max="13826" width="15.625" style="2" customWidth="1"/>
    <col min="13827" max="13827" width="13.375" style="2" customWidth="1"/>
    <col min="13828" max="13828" width="3.625" style="2" customWidth="1"/>
    <col min="13829" max="13829" width="10.5" style="2" customWidth="1"/>
    <col min="13830" max="13830" width="14.625" style="2" customWidth="1"/>
    <col min="13831" max="13831" width="7.125" style="2" customWidth="1"/>
    <col min="13832" max="13832" width="9.25" style="2" customWidth="1"/>
    <col min="13833" max="13833" width="8.5" style="2" customWidth="1"/>
    <col min="13834" max="13834" width="9.5" style="2" customWidth="1"/>
    <col min="13835" max="13835" width="9.75" style="2" customWidth="1"/>
    <col min="13836" max="13837" width="15.625" style="2" customWidth="1"/>
    <col min="13838" max="13838" width="9.875" style="2" customWidth="1"/>
    <col min="13839" max="13839" width="11" style="2" customWidth="1"/>
    <col min="13840" max="13840" width="12" style="2" customWidth="1"/>
    <col min="13841" max="13841" width="10.625" style="2" customWidth="1"/>
    <col min="13842" max="14080" width="9" style="2"/>
    <col min="14081" max="14082" width="15.625" style="2" customWidth="1"/>
    <col min="14083" max="14083" width="13.375" style="2" customWidth="1"/>
    <col min="14084" max="14084" width="3.625" style="2" customWidth="1"/>
    <col min="14085" max="14085" width="10.5" style="2" customWidth="1"/>
    <col min="14086" max="14086" width="14.625" style="2" customWidth="1"/>
    <col min="14087" max="14087" width="7.125" style="2" customWidth="1"/>
    <col min="14088" max="14088" width="9.25" style="2" customWidth="1"/>
    <col min="14089" max="14089" width="8.5" style="2" customWidth="1"/>
    <col min="14090" max="14090" width="9.5" style="2" customWidth="1"/>
    <col min="14091" max="14091" width="9.75" style="2" customWidth="1"/>
    <col min="14092" max="14093" width="15.625" style="2" customWidth="1"/>
    <col min="14094" max="14094" width="9.875" style="2" customWidth="1"/>
    <col min="14095" max="14095" width="11" style="2" customWidth="1"/>
    <col min="14096" max="14096" width="12" style="2" customWidth="1"/>
    <col min="14097" max="14097" width="10.625" style="2" customWidth="1"/>
    <col min="14098" max="14336" width="9" style="2"/>
    <col min="14337" max="14338" width="15.625" style="2" customWidth="1"/>
    <col min="14339" max="14339" width="13.375" style="2" customWidth="1"/>
    <col min="14340" max="14340" width="3.625" style="2" customWidth="1"/>
    <col min="14341" max="14341" width="10.5" style="2" customWidth="1"/>
    <col min="14342" max="14342" width="14.625" style="2" customWidth="1"/>
    <col min="14343" max="14343" width="7.125" style="2" customWidth="1"/>
    <col min="14344" max="14344" width="9.25" style="2" customWidth="1"/>
    <col min="14345" max="14345" width="8.5" style="2" customWidth="1"/>
    <col min="14346" max="14346" width="9.5" style="2" customWidth="1"/>
    <col min="14347" max="14347" width="9.75" style="2" customWidth="1"/>
    <col min="14348" max="14349" width="15.625" style="2" customWidth="1"/>
    <col min="14350" max="14350" width="9.875" style="2" customWidth="1"/>
    <col min="14351" max="14351" width="11" style="2" customWidth="1"/>
    <col min="14352" max="14352" width="12" style="2" customWidth="1"/>
    <col min="14353" max="14353" width="10.625" style="2" customWidth="1"/>
    <col min="14354" max="14592" width="9" style="2"/>
    <col min="14593" max="14594" width="15.625" style="2" customWidth="1"/>
    <col min="14595" max="14595" width="13.375" style="2" customWidth="1"/>
    <col min="14596" max="14596" width="3.625" style="2" customWidth="1"/>
    <col min="14597" max="14597" width="10.5" style="2" customWidth="1"/>
    <col min="14598" max="14598" width="14.625" style="2" customWidth="1"/>
    <col min="14599" max="14599" width="7.125" style="2" customWidth="1"/>
    <col min="14600" max="14600" width="9.25" style="2" customWidth="1"/>
    <col min="14601" max="14601" width="8.5" style="2" customWidth="1"/>
    <col min="14602" max="14602" width="9.5" style="2" customWidth="1"/>
    <col min="14603" max="14603" width="9.75" style="2" customWidth="1"/>
    <col min="14604" max="14605" width="15.625" style="2" customWidth="1"/>
    <col min="14606" max="14606" width="9.875" style="2" customWidth="1"/>
    <col min="14607" max="14607" width="11" style="2" customWidth="1"/>
    <col min="14608" max="14608" width="12" style="2" customWidth="1"/>
    <col min="14609" max="14609" width="10.625" style="2" customWidth="1"/>
    <col min="14610" max="14848" width="9" style="2"/>
    <col min="14849" max="14850" width="15.625" style="2" customWidth="1"/>
    <col min="14851" max="14851" width="13.375" style="2" customWidth="1"/>
    <col min="14852" max="14852" width="3.625" style="2" customWidth="1"/>
    <col min="14853" max="14853" width="10.5" style="2" customWidth="1"/>
    <col min="14854" max="14854" width="14.625" style="2" customWidth="1"/>
    <col min="14855" max="14855" width="7.125" style="2" customWidth="1"/>
    <col min="14856" max="14856" width="9.25" style="2" customWidth="1"/>
    <col min="14857" max="14857" width="8.5" style="2" customWidth="1"/>
    <col min="14858" max="14858" width="9.5" style="2" customWidth="1"/>
    <col min="14859" max="14859" width="9.75" style="2" customWidth="1"/>
    <col min="14860" max="14861" width="15.625" style="2" customWidth="1"/>
    <col min="14862" max="14862" width="9.875" style="2" customWidth="1"/>
    <col min="14863" max="14863" width="11" style="2" customWidth="1"/>
    <col min="14864" max="14864" width="12" style="2" customWidth="1"/>
    <col min="14865" max="14865" width="10.625" style="2" customWidth="1"/>
    <col min="14866" max="15104" width="9" style="2"/>
    <col min="15105" max="15106" width="15.625" style="2" customWidth="1"/>
    <col min="15107" max="15107" width="13.375" style="2" customWidth="1"/>
    <col min="15108" max="15108" width="3.625" style="2" customWidth="1"/>
    <col min="15109" max="15109" width="10.5" style="2" customWidth="1"/>
    <col min="15110" max="15110" width="14.625" style="2" customWidth="1"/>
    <col min="15111" max="15111" width="7.125" style="2" customWidth="1"/>
    <col min="15112" max="15112" width="9.25" style="2" customWidth="1"/>
    <col min="15113" max="15113" width="8.5" style="2" customWidth="1"/>
    <col min="15114" max="15114" width="9.5" style="2" customWidth="1"/>
    <col min="15115" max="15115" width="9.75" style="2" customWidth="1"/>
    <col min="15116" max="15117" width="15.625" style="2" customWidth="1"/>
    <col min="15118" max="15118" width="9.875" style="2" customWidth="1"/>
    <col min="15119" max="15119" width="11" style="2" customWidth="1"/>
    <col min="15120" max="15120" width="12" style="2" customWidth="1"/>
    <col min="15121" max="15121" width="10.625" style="2" customWidth="1"/>
    <col min="15122" max="15360" width="9" style="2"/>
    <col min="15361" max="15362" width="15.625" style="2" customWidth="1"/>
    <col min="15363" max="15363" width="13.375" style="2" customWidth="1"/>
    <col min="15364" max="15364" width="3.625" style="2" customWidth="1"/>
    <col min="15365" max="15365" width="10.5" style="2" customWidth="1"/>
    <col min="15366" max="15366" width="14.625" style="2" customWidth="1"/>
    <col min="15367" max="15367" width="7.125" style="2" customWidth="1"/>
    <col min="15368" max="15368" width="9.25" style="2" customWidth="1"/>
    <col min="15369" max="15369" width="8.5" style="2" customWidth="1"/>
    <col min="15370" max="15370" width="9.5" style="2" customWidth="1"/>
    <col min="15371" max="15371" width="9.75" style="2" customWidth="1"/>
    <col min="15372" max="15373" width="15.625" style="2" customWidth="1"/>
    <col min="15374" max="15374" width="9.875" style="2" customWidth="1"/>
    <col min="15375" max="15375" width="11" style="2" customWidth="1"/>
    <col min="15376" max="15376" width="12" style="2" customWidth="1"/>
    <col min="15377" max="15377" width="10.625" style="2" customWidth="1"/>
    <col min="15378" max="15616" width="9" style="2"/>
    <col min="15617" max="15618" width="15.625" style="2" customWidth="1"/>
    <col min="15619" max="15619" width="13.375" style="2" customWidth="1"/>
    <col min="15620" max="15620" width="3.625" style="2" customWidth="1"/>
    <col min="15621" max="15621" width="10.5" style="2" customWidth="1"/>
    <col min="15622" max="15622" width="14.625" style="2" customWidth="1"/>
    <col min="15623" max="15623" width="7.125" style="2" customWidth="1"/>
    <col min="15624" max="15624" width="9.25" style="2" customWidth="1"/>
    <col min="15625" max="15625" width="8.5" style="2" customWidth="1"/>
    <col min="15626" max="15626" width="9.5" style="2" customWidth="1"/>
    <col min="15627" max="15627" width="9.75" style="2" customWidth="1"/>
    <col min="15628" max="15629" width="15.625" style="2" customWidth="1"/>
    <col min="15630" max="15630" width="9.875" style="2" customWidth="1"/>
    <col min="15631" max="15631" width="11" style="2" customWidth="1"/>
    <col min="15632" max="15632" width="12" style="2" customWidth="1"/>
    <col min="15633" max="15633" width="10.625" style="2" customWidth="1"/>
    <col min="15634" max="15872" width="9" style="2"/>
    <col min="15873" max="15874" width="15.625" style="2" customWidth="1"/>
    <col min="15875" max="15875" width="13.375" style="2" customWidth="1"/>
    <col min="15876" max="15876" width="3.625" style="2" customWidth="1"/>
    <col min="15877" max="15877" width="10.5" style="2" customWidth="1"/>
    <col min="15878" max="15878" width="14.625" style="2" customWidth="1"/>
    <col min="15879" max="15879" width="7.125" style="2" customWidth="1"/>
    <col min="15880" max="15880" width="9.25" style="2" customWidth="1"/>
    <col min="15881" max="15881" width="8.5" style="2" customWidth="1"/>
    <col min="15882" max="15882" width="9.5" style="2" customWidth="1"/>
    <col min="15883" max="15883" width="9.75" style="2" customWidth="1"/>
    <col min="15884" max="15885" width="15.625" style="2" customWidth="1"/>
    <col min="15886" max="15886" width="9.875" style="2" customWidth="1"/>
    <col min="15887" max="15887" width="11" style="2" customWidth="1"/>
    <col min="15888" max="15888" width="12" style="2" customWidth="1"/>
    <col min="15889" max="15889" width="10.625" style="2" customWidth="1"/>
    <col min="15890" max="16128" width="9" style="2"/>
    <col min="16129" max="16130" width="15.625" style="2" customWidth="1"/>
    <col min="16131" max="16131" width="13.375" style="2" customWidth="1"/>
    <col min="16132" max="16132" width="3.625" style="2" customWidth="1"/>
    <col min="16133" max="16133" width="10.5" style="2" customWidth="1"/>
    <col min="16134" max="16134" width="14.625" style="2" customWidth="1"/>
    <col min="16135" max="16135" width="7.125" style="2" customWidth="1"/>
    <col min="16136" max="16136" width="9.25" style="2" customWidth="1"/>
    <col min="16137" max="16137" width="8.5" style="2" customWidth="1"/>
    <col min="16138" max="16138" width="9.5" style="2" customWidth="1"/>
    <col min="16139" max="16139" width="9.75" style="2" customWidth="1"/>
    <col min="16140" max="16141" width="15.625" style="2" customWidth="1"/>
    <col min="16142" max="16142" width="9.875" style="2" customWidth="1"/>
    <col min="16143" max="16143" width="11" style="2" customWidth="1"/>
    <col min="16144" max="16144" width="12" style="2" customWidth="1"/>
    <col min="16145" max="16145" width="10.625" style="2" customWidth="1"/>
    <col min="16146" max="16384" width="9" style="2"/>
  </cols>
  <sheetData>
    <row r="1" spans="1:17" x14ac:dyDescent="0.1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15">
      <c r="A2" s="3" t="s">
        <v>0</v>
      </c>
      <c r="B2" s="4" t="s">
        <v>1</v>
      </c>
      <c r="C2" s="5" t="s">
        <v>2</v>
      </c>
      <c r="D2" s="6" t="s">
        <v>3</v>
      </c>
      <c r="E2" s="7" t="s">
        <v>49</v>
      </c>
      <c r="F2" s="8" t="s">
        <v>4</v>
      </c>
      <c r="G2" s="9" t="s">
        <v>5</v>
      </c>
      <c r="H2" s="10" t="s">
        <v>6</v>
      </c>
      <c r="I2" s="11" t="s">
        <v>7</v>
      </c>
      <c r="J2" s="12" t="s">
        <v>8</v>
      </c>
      <c r="K2" s="12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13" t="s">
        <v>14</v>
      </c>
      <c r="Q2" s="4" t="s">
        <v>15</v>
      </c>
    </row>
    <row r="3" spans="1:17" x14ac:dyDescent="0.15">
      <c r="A3" s="14">
        <v>201004</v>
      </c>
      <c r="B3" s="15" t="s">
        <v>16</v>
      </c>
      <c r="C3" s="16" t="s">
        <v>17</v>
      </c>
      <c r="D3" s="17" t="s">
        <v>18</v>
      </c>
      <c r="E3" s="18">
        <v>116</v>
      </c>
      <c r="F3" s="19" t="s">
        <v>19</v>
      </c>
      <c r="G3" s="20">
        <v>200</v>
      </c>
      <c r="H3" s="21">
        <v>1</v>
      </c>
      <c r="I3" s="17">
        <v>1825</v>
      </c>
      <c r="J3" s="22">
        <f>I3/40</f>
        <v>45.625</v>
      </c>
      <c r="K3" s="22">
        <f>J3*E3</f>
        <v>5292.5</v>
      </c>
      <c r="L3" s="15">
        <v>161.69999999999999</v>
      </c>
      <c r="M3" s="15">
        <v>18757.2</v>
      </c>
      <c r="N3" s="15">
        <f>SUM(J3:J5)-L3</f>
        <v>-0.29999999999998295</v>
      </c>
      <c r="O3" s="15">
        <f>SUM(K3:K5)-M3</f>
        <v>-34.799999999999272</v>
      </c>
      <c r="P3" s="23">
        <f>N3/SUM(J3:J5)</f>
        <v>-1.8587360594794482E-3</v>
      </c>
      <c r="Q3" s="15" t="str">
        <f>IF(P3=0,"正好",IF(P3&lt;0,"浪费","节约"))</f>
        <v>浪费</v>
      </c>
    </row>
    <row r="4" spans="1:17" x14ac:dyDescent="0.15">
      <c r="A4" s="24"/>
      <c r="B4" s="25"/>
      <c r="C4" s="16" t="s">
        <v>17</v>
      </c>
      <c r="D4" s="17" t="s">
        <v>18</v>
      </c>
      <c r="E4" s="18">
        <v>116</v>
      </c>
      <c r="F4" s="19" t="s">
        <v>20</v>
      </c>
      <c r="G4" s="20">
        <v>200</v>
      </c>
      <c r="H4" s="21">
        <v>1</v>
      </c>
      <c r="I4" s="17">
        <v>2841</v>
      </c>
      <c r="J4" s="22">
        <f>I4/40</f>
        <v>71.025000000000006</v>
      </c>
      <c r="K4" s="22">
        <f t="shared" ref="K4:K5" si="0">J4*E4</f>
        <v>8238.9000000000015</v>
      </c>
      <c r="L4" s="25"/>
      <c r="M4" s="25"/>
      <c r="N4" s="25"/>
      <c r="O4" s="25"/>
      <c r="P4" s="26"/>
      <c r="Q4" s="25" t="str">
        <f t="shared" ref="Q4:Q5" si="1">IF(P4=0,"正好",IF(P4&lt;0,"浪费","节约"))</f>
        <v>正好</v>
      </c>
    </row>
    <row r="5" spans="1:17" x14ac:dyDescent="0.15">
      <c r="A5" s="24"/>
      <c r="B5" s="25"/>
      <c r="C5" s="16" t="s">
        <v>17</v>
      </c>
      <c r="D5" s="17" t="s">
        <v>18</v>
      </c>
      <c r="E5" s="18">
        <v>116</v>
      </c>
      <c r="F5" s="19" t="s">
        <v>21</v>
      </c>
      <c r="G5" s="20">
        <v>200</v>
      </c>
      <c r="H5" s="21">
        <v>1</v>
      </c>
      <c r="I5" s="17">
        <v>1790</v>
      </c>
      <c r="J5" s="22">
        <f>I5/40</f>
        <v>44.75</v>
      </c>
      <c r="K5" s="22">
        <f t="shared" si="0"/>
        <v>5191</v>
      </c>
      <c r="L5" s="25"/>
      <c r="M5" s="25"/>
      <c r="N5" s="25"/>
      <c r="O5" s="25"/>
      <c r="P5" s="26"/>
      <c r="Q5" s="25" t="str">
        <f t="shared" si="1"/>
        <v>正好</v>
      </c>
    </row>
    <row r="6" spans="1:17" x14ac:dyDescent="0.15">
      <c r="A6" s="14">
        <v>203106</v>
      </c>
      <c r="B6" s="15" t="s">
        <v>31</v>
      </c>
      <c r="C6" s="16" t="s">
        <v>32</v>
      </c>
      <c r="D6" s="17" t="s">
        <v>23</v>
      </c>
      <c r="E6" s="18">
        <v>21</v>
      </c>
      <c r="F6" s="19" t="s">
        <v>19</v>
      </c>
      <c r="G6" s="20">
        <v>5</v>
      </c>
      <c r="H6" s="21">
        <v>0.86</v>
      </c>
      <c r="I6" s="17">
        <v>1825</v>
      </c>
      <c r="J6" s="22">
        <f t="shared" ref="J6:J8" si="2">I6*G6/2000/H6</f>
        <v>5.3052325581395348</v>
      </c>
      <c r="K6" s="22">
        <f t="shared" ref="K6:K15" si="3">J6*E6</f>
        <v>111.40988372093022</v>
      </c>
      <c r="L6" s="15">
        <v>25.21</v>
      </c>
      <c r="M6" s="15">
        <v>529.41</v>
      </c>
      <c r="N6" s="15">
        <f>SUM(J6:J8)-L6</f>
        <v>-6.442558139534885</v>
      </c>
      <c r="O6" s="15">
        <f>SUM(K6:K8)-M6</f>
        <v>-135.29372093023255</v>
      </c>
      <c r="P6" s="23">
        <f>N6/SUM(J6:J8)</f>
        <v>-0.34328376703841396</v>
      </c>
      <c r="Q6" s="15" t="str">
        <f t="shared" ref="Q6:Q9" si="4">IF(P6=0,"正好",IF(P6&lt;0,"浪费","节约"))</f>
        <v>浪费</v>
      </c>
    </row>
    <row r="7" spans="1:17" x14ac:dyDescent="0.15">
      <c r="A7" s="24"/>
      <c r="B7" s="25"/>
      <c r="C7" s="16" t="s">
        <v>32</v>
      </c>
      <c r="D7" s="17" t="s">
        <v>23</v>
      </c>
      <c r="E7" s="18">
        <v>21</v>
      </c>
      <c r="F7" s="19" t="s">
        <v>20</v>
      </c>
      <c r="G7" s="20">
        <v>5</v>
      </c>
      <c r="H7" s="21">
        <v>0.86</v>
      </c>
      <c r="I7" s="17">
        <v>2841</v>
      </c>
      <c r="J7" s="22">
        <f t="shared" si="2"/>
        <v>8.2587209302325579</v>
      </c>
      <c r="K7" s="22">
        <f t="shared" si="3"/>
        <v>173.43313953488371</v>
      </c>
      <c r="L7" s="25"/>
      <c r="M7" s="25"/>
      <c r="N7" s="25"/>
      <c r="O7" s="25"/>
      <c r="P7" s="26"/>
      <c r="Q7" s="25" t="str">
        <f t="shared" si="4"/>
        <v>正好</v>
      </c>
    </row>
    <row r="8" spans="1:17" x14ac:dyDescent="0.15">
      <c r="A8" s="24"/>
      <c r="B8" s="25"/>
      <c r="C8" s="16" t="s">
        <v>32</v>
      </c>
      <c r="D8" s="17" t="s">
        <v>23</v>
      </c>
      <c r="E8" s="18">
        <v>21</v>
      </c>
      <c r="F8" s="19" t="s">
        <v>21</v>
      </c>
      <c r="G8" s="20">
        <v>5</v>
      </c>
      <c r="H8" s="21">
        <v>0.86</v>
      </c>
      <c r="I8" s="17">
        <v>1790</v>
      </c>
      <c r="J8" s="22">
        <f t="shared" si="2"/>
        <v>5.2034883720930232</v>
      </c>
      <c r="K8" s="22">
        <f t="shared" si="3"/>
        <v>109.27325581395348</v>
      </c>
      <c r="L8" s="25"/>
      <c r="M8" s="25"/>
      <c r="N8" s="25"/>
      <c r="O8" s="25"/>
      <c r="P8" s="26"/>
      <c r="Q8" s="25" t="str">
        <f t="shared" si="4"/>
        <v>正好</v>
      </c>
    </row>
    <row r="9" spans="1:17" x14ac:dyDescent="0.15">
      <c r="A9" s="29">
        <v>203107</v>
      </c>
      <c r="B9" s="30" t="s">
        <v>33</v>
      </c>
      <c r="C9" s="16" t="s">
        <v>24</v>
      </c>
      <c r="D9" s="17" t="s">
        <v>23</v>
      </c>
      <c r="E9" s="18">
        <v>16</v>
      </c>
      <c r="F9" s="19" t="s">
        <v>20</v>
      </c>
      <c r="G9" s="20">
        <v>20</v>
      </c>
      <c r="H9" s="21">
        <v>0.82</v>
      </c>
      <c r="I9" s="17">
        <v>2841</v>
      </c>
      <c r="J9" s="22">
        <f t="shared" ref="J9" si="5">I9*G9/1000/H9</f>
        <v>69.292682926829272</v>
      </c>
      <c r="K9" s="22">
        <f t="shared" si="3"/>
        <v>1108.6829268292684</v>
      </c>
      <c r="L9" s="30">
        <v>90.3</v>
      </c>
      <c r="M9" s="30">
        <v>1444.8</v>
      </c>
      <c r="N9" s="30">
        <f>SUM(J9:J9)-L9</f>
        <v>-21.007317073170725</v>
      </c>
      <c r="O9" s="30">
        <f>SUM(K9:K9)-M9</f>
        <v>-336.1170731707316</v>
      </c>
      <c r="P9" s="31">
        <f>N9/SUM(J9:J9)</f>
        <v>-0.3031678986272438</v>
      </c>
      <c r="Q9" s="30" t="str">
        <f t="shared" si="4"/>
        <v>浪费</v>
      </c>
    </row>
    <row r="10" spans="1:17" x14ac:dyDescent="0.15">
      <c r="A10" s="14">
        <v>203110</v>
      </c>
      <c r="B10" s="15" t="s">
        <v>34</v>
      </c>
      <c r="C10" s="16" t="s">
        <v>22</v>
      </c>
      <c r="D10" s="17" t="s">
        <v>23</v>
      </c>
      <c r="E10" s="18">
        <v>31</v>
      </c>
      <c r="F10" s="19" t="s">
        <v>19</v>
      </c>
      <c r="G10" s="20">
        <v>25</v>
      </c>
      <c r="H10" s="21">
        <v>0.9</v>
      </c>
      <c r="I10" s="17">
        <v>1825</v>
      </c>
      <c r="J10" s="22">
        <f t="shared" ref="J10:J12" si="6">I10*G10/2500/H10</f>
        <v>20.277777777777779</v>
      </c>
      <c r="K10" s="22">
        <f t="shared" si="3"/>
        <v>628.61111111111109</v>
      </c>
      <c r="L10" s="15">
        <v>101.3</v>
      </c>
      <c r="M10" s="15">
        <v>3140.3</v>
      </c>
      <c r="N10" s="15">
        <f>SUM(J10:J12)-L10</f>
        <v>-29.566666666666663</v>
      </c>
      <c r="O10" s="15">
        <f>SUM(K10:K12)-M10</f>
        <v>-916.56666666666706</v>
      </c>
      <c r="P10" s="23">
        <f>N10/SUM(J10:J12)</f>
        <v>-0.41217472118959103</v>
      </c>
      <c r="Q10" s="15" t="str">
        <f>IF(P10=0,"正好",IF(P10&lt;0,"浪费","节约"))</f>
        <v>浪费</v>
      </c>
    </row>
    <row r="11" spans="1:17" x14ac:dyDescent="0.15">
      <c r="A11" s="24"/>
      <c r="B11" s="25"/>
      <c r="C11" s="16" t="s">
        <v>22</v>
      </c>
      <c r="D11" s="17" t="s">
        <v>23</v>
      </c>
      <c r="E11" s="18">
        <v>31</v>
      </c>
      <c r="F11" s="19" t="s">
        <v>20</v>
      </c>
      <c r="G11" s="20">
        <v>25</v>
      </c>
      <c r="H11" s="21">
        <v>0.9</v>
      </c>
      <c r="I11" s="17">
        <v>2841</v>
      </c>
      <c r="J11" s="22">
        <f t="shared" si="6"/>
        <v>31.566666666666666</v>
      </c>
      <c r="K11" s="22">
        <f t="shared" si="3"/>
        <v>978.56666666666661</v>
      </c>
      <c r="L11" s="25"/>
      <c r="M11" s="25"/>
      <c r="N11" s="25"/>
      <c r="O11" s="25"/>
      <c r="P11" s="26"/>
      <c r="Q11" s="25" t="str">
        <f t="shared" ref="Q11:Q16" si="7">IF(P11=0,"正好",IF(P11&lt;0,"浪费","节约"))</f>
        <v>正好</v>
      </c>
    </row>
    <row r="12" spans="1:17" x14ac:dyDescent="0.15">
      <c r="A12" s="24"/>
      <c r="B12" s="25"/>
      <c r="C12" s="16" t="s">
        <v>22</v>
      </c>
      <c r="D12" s="17" t="s">
        <v>23</v>
      </c>
      <c r="E12" s="18">
        <v>31</v>
      </c>
      <c r="F12" s="19" t="s">
        <v>21</v>
      </c>
      <c r="G12" s="20">
        <v>25</v>
      </c>
      <c r="H12" s="21">
        <v>0.9</v>
      </c>
      <c r="I12" s="17">
        <v>1790</v>
      </c>
      <c r="J12" s="22">
        <f t="shared" si="6"/>
        <v>19.888888888888886</v>
      </c>
      <c r="K12" s="22">
        <f t="shared" si="3"/>
        <v>616.55555555555543</v>
      </c>
      <c r="L12" s="25"/>
      <c r="M12" s="25"/>
      <c r="N12" s="25"/>
      <c r="O12" s="25"/>
      <c r="P12" s="26"/>
      <c r="Q12" s="25" t="str">
        <f t="shared" si="7"/>
        <v>正好</v>
      </c>
    </row>
    <row r="13" spans="1:17" x14ac:dyDescent="0.15">
      <c r="A13" s="14">
        <v>203111</v>
      </c>
      <c r="B13" s="15" t="s">
        <v>35</v>
      </c>
      <c r="C13" s="16" t="s">
        <v>24</v>
      </c>
      <c r="D13" s="17" t="s">
        <v>23</v>
      </c>
      <c r="E13" s="18">
        <v>21</v>
      </c>
      <c r="F13" s="19" t="s">
        <v>19</v>
      </c>
      <c r="G13" s="20">
        <v>7</v>
      </c>
      <c r="H13" s="21">
        <v>1</v>
      </c>
      <c r="I13" s="17">
        <v>1825</v>
      </c>
      <c r="J13" s="22">
        <f>I13*G13/1000</f>
        <v>12.775</v>
      </c>
      <c r="K13" s="22">
        <f t="shared" si="3"/>
        <v>268.27500000000003</v>
      </c>
      <c r="L13" s="15">
        <v>64.400000000000006</v>
      </c>
      <c r="M13" s="15">
        <v>1352.4</v>
      </c>
      <c r="N13" s="15">
        <f>SUM(J13:J15)-L13</f>
        <v>-19.208000000000006</v>
      </c>
      <c r="O13" s="15">
        <f>SUM(K13:K15)-M13</f>
        <v>-403.36800000000005</v>
      </c>
      <c r="P13" s="23">
        <f>N13/SUM(J13:J15)</f>
        <v>-0.42503097893432479</v>
      </c>
      <c r="Q13" s="15" t="str">
        <f t="shared" si="7"/>
        <v>浪费</v>
      </c>
    </row>
    <row r="14" spans="1:17" x14ac:dyDescent="0.15">
      <c r="A14" s="24"/>
      <c r="B14" s="25"/>
      <c r="C14" s="16" t="s">
        <v>24</v>
      </c>
      <c r="D14" s="17" t="s">
        <v>23</v>
      </c>
      <c r="E14" s="18">
        <v>21</v>
      </c>
      <c r="F14" s="19" t="s">
        <v>20</v>
      </c>
      <c r="G14" s="20">
        <v>7</v>
      </c>
      <c r="H14" s="21">
        <v>1</v>
      </c>
      <c r="I14" s="17">
        <v>2841</v>
      </c>
      <c r="J14" s="22">
        <f t="shared" ref="J14:J15" si="8">I14*G14/1000</f>
        <v>19.887</v>
      </c>
      <c r="K14" s="22">
        <f t="shared" si="3"/>
        <v>417.62700000000001</v>
      </c>
      <c r="L14" s="25"/>
      <c r="M14" s="25"/>
      <c r="N14" s="25"/>
      <c r="O14" s="25"/>
      <c r="P14" s="26"/>
      <c r="Q14" s="25" t="str">
        <f t="shared" si="7"/>
        <v>正好</v>
      </c>
    </row>
    <row r="15" spans="1:17" x14ac:dyDescent="0.15">
      <c r="A15" s="24"/>
      <c r="B15" s="25"/>
      <c r="C15" s="16" t="s">
        <v>24</v>
      </c>
      <c r="D15" s="17" t="s">
        <v>23</v>
      </c>
      <c r="E15" s="18">
        <v>21</v>
      </c>
      <c r="F15" s="19" t="s">
        <v>21</v>
      </c>
      <c r="G15" s="20">
        <v>7</v>
      </c>
      <c r="H15" s="21">
        <v>1</v>
      </c>
      <c r="I15" s="17">
        <v>1790</v>
      </c>
      <c r="J15" s="22">
        <f t="shared" si="8"/>
        <v>12.53</v>
      </c>
      <c r="K15" s="22">
        <f t="shared" si="3"/>
        <v>263.13</v>
      </c>
      <c r="L15" s="25"/>
      <c r="M15" s="25"/>
      <c r="N15" s="25"/>
      <c r="O15" s="25"/>
      <c r="P15" s="26"/>
      <c r="Q15" s="25" t="str">
        <f t="shared" si="7"/>
        <v>正好</v>
      </c>
    </row>
    <row r="16" spans="1:17" x14ac:dyDescent="0.15">
      <c r="A16" s="29">
        <v>203207</v>
      </c>
      <c r="B16" s="30" t="s">
        <v>37</v>
      </c>
      <c r="C16" s="16" t="s">
        <v>38</v>
      </c>
      <c r="D16" s="17" t="s">
        <v>18</v>
      </c>
      <c r="E16" s="18">
        <v>57</v>
      </c>
      <c r="F16" s="19" t="s">
        <v>20</v>
      </c>
      <c r="G16" s="20">
        <v>60</v>
      </c>
      <c r="H16" s="21">
        <v>0.87</v>
      </c>
      <c r="I16" s="17">
        <v>2841</v>
      </c>
      <c r="J16" s="22">
        <f>I16*G16/10000/H16</f>
        <v>19.593103448275862</v>
      </c>
      <c r="K16" s="22">
        <f t="shared" ref="K16:K18" si="9">J16*E16</f>
        <v>1116.8068965517241</v>
      </c>
      <c r="L16" s="30">
        <v>23.3</v>
      </c>
      <c r="M16" s="30">
        <v>1328.1</v>
      </c>
      <c r="N16" s="30">
        <f>SUM(J16:J16)-L16</f>
        <v>-3.7068965517241388</v>
      </c>
      <c r="O16" s="30">
        <f>SUM(K16:K16)-M16</f>
        <v>-211.29310344827582</v>
      </c>
      <c r="P16" s="31">
        <f>N16/SUM(J16:J16)</f>
        <v>-0.18919394579373464</v>
      </c>
      <c r="Q16" s="30" t="str">
        <f t="shared" si="7"/>
        <v>浪费</v>
      </c>
    </row>
    <row r="17" spans="1:17" x14ac:dyDescent="0.15">
      <c r="A17" s="29">
        <v>203213</v>
      </c>
      <c r="B17" s="30" t="s">
        <v>47</v>
      </c>
      <c r="C17" s="16" t="s">
        <v>28</v>
      </c>
      <c r="D17" s="17" t="s">
        <v>23</v>
      </c>
      <c r="E17" s="18">
        <v>44</v>
      </c>
      <c r="F17" s="19" t="s">
        <v>19</v>
      </c>
      <c r="G17" s="20">
        <v>120</v>
      </c>
      <c r="H17" s="21">
        <v>1</v>
      </c>
      <c r="I17" s="17">
        <v>1825</v>
      </c>
      <c r="J17" s="22">
        <f>I17*G17/1500</f>
        <v>146</v>
      </c>
      <c r="K17" s="22">
        <f t="shared" si="9"/>
        <v>6424</v>
      </c>
      <c r="L17" s="27">
        <v>146.46</v>
      </c>
      <c r="M17" s="27">
        <v>6444.24</v>
      </c>
      <c r="N17" s="27">
        <f>SUM(J17:J17)-L17</f>
        <v>-0.46000000000000796</v>
      </c>
      <c r="O17" s="27">
        <f>SUM(K17:K17)-M17</f>
        <v>-20.239999999999782</v>
      </c>
      <c r="P17" s="28">
        <f>N17/SUM(J17:J17)</f>
        <v>-3.1506849315069037E-3</v>
      </c>
      <c r="Q17" s="27" t="str">
        <f>IF(P17=0,"正好",IF(P17&lt;0,"浪费","节约"))</f>
        <v>浪费</v>
      </c>
    </row>
    <row r="18" spans="1:17" x14ac:dyDescent="0.15">
      <c r="A18" s="29">
        <v>203214</v>
      </c>
      <c r="B18" s="30" t="s">
        <v>48</v>
      </c>
      <c r="C18" s="16" t="s">
        <v>28</v>
      </c>
      <c r="D18" s="17" t="s">
        <v>23</v>
      </c>
      <c r="E18" s="18">
        <v>39</v>
      </c>
      <c r="F18" s="19" t="s">
        <v>21</v>
      </c>
      <c r="G18" s="20">
        <v>110</v>
      </c>
      <c r="H18" s="21">
        <v>1</v>
      </c>
      <c r="I18" s="17">
        <v>1790</v>
      </c>
      <c r="J18" s="22">
        <f>I18*G18/1500</f>
        <v>131.26666666666668</v>
      </c>
      <c r="K18" s="22">
        <f t="shared" si="9"/>
        <v>5119.4000000000005</v>
      </c>
      <c r="L18" s="27">
        <v>133.4</v>
      </c>
      <c r="M18" s="27">
        <v>5202.6000000000004</v>
      </c>
      <c r="N18" s="27">
        <f>SUM(J18:J18)-L18</f>
        <v>-2.1333333333333258</v>
      </c>
      <c r="O18" s="27">
        <f>SUM(K18:K18)-M18</f>
        <v>-83.199999999999818</v>
      </c>
      <c r="P18" s="28">
        <f>N18/SUM(J18:J18)</f>
        <v>-1.6251904520060884E-2</v>
      </c>
      <c r="Q18" s="27" t="str">
        <f t="shared" ref="Q18" si="10">IF(P18=0,"正好",IF(P18&lt;0,"浪费","节约"))</f>
        <v>浪费</v>
      </c>
    </row>
    <row r="19" spans="1:17" s="32" customFormat="1" x14ac:dyDescent="0.15">
      <c r="A19" s="78" t="s">
        <v>40</v>
      </c>
      <c r="B19" s="79"/>
      <c r="C19" s="80"/>
      <c r="D19" s="81"/>
      <c r="E19" s="82"/>
      <c r="F19" s="83"/>
      <c r="G19" s="84"/>
      <c r="H19" s="84"/>
      <c r="I19" s="81"/>
      <c r="J19" s="85">
        <f>SUM(J3:J18)</f>
        <v>663.24522823557027</v>
      </c>
      <c r="K19" s="85">
        <f>SUM(K3:K18)</f>
        <v>36058.171435784097</v>
      </c>
      <c r="L19" s="79">
        <f>SUM(L3:L18)</f>
        <v>746.06999999999994</v>
      </c>
      <c r="M19" s="79">
        <f t="shared" ref="M19:P19" si="11">SUM(M3:M18)</f>
        <v>38199.049999999996</v>
      </c>
      <c r="N19" s="79">
        <f t="shared" si="11"/>
        <v>-82.824771764429741</v>
      </c>
      <c r="O19" s="79">
        <f t="shared" si="11"/>
        <v>-2140.878564215906</v>
      </c>
      <c r="P19" s="86">
        <f>N19/SUM(J19:J19)</f>
        <v>-0.12487805149351514</v>
      </c>
      <c r="Q19" s="79" t="str">
        <f>IF(P19=0,"正好",IF(P19&lt;0,"浪费","节约"))</f>
        <v>浪费</v>
      </c>
    </row>
    <row r="20" spans="1:17" x14ac:dyDescent="0.15">
      <c r="K20" s="39"/>
    </row>
    <row r="21" spans="1:17" s="38" customFormat="1" x14ac:dyDescent="0.15">
      <c r="A21" s="33"/>
      <c r="B21" s="41"/>
      <c r="C21" s="42"/>
      <c r="E21" s="41"/>
      <c r="F21" s="42"/>
      <c r="L21" s="41"/>
      <c r="M21" s="41"/>
      <c r="N21" s="41"/>
      <c r="O21" s="41"/>
      <c r="P21" s="40"/>
      <c r="Q21" s="41"/>
    </row>
    <row r="22" spans="1:17" s="38" customFormat="1" ht="12" x14ac:dyDescent="0.15">
      <c r="A22" s="43"/>
      <c r="B22" s="44"/>
      <c r="C22" s="42"/>
      <c r="E22" s="41"/>
      <c r="F22" s="42"/>
      <c r="J22" s="45"/>
      <c r="L22" s="44"/>
      <c r="M22" s="44"/>
      <c r="N22" s="44"/>
      <c r="O22" s="44"/>
      <c r="Q22" s="44"/>
    </row>
    <row r="23" spans="1:17" s="38" customFormat="1" ht="12" x14ac:dyDescent="0.15">
      <c r="A23" s="33"/>
      <c r="B23" s="41"/>
      <c r="C23" s="42"/>
      <c r="E23" s="41"/>
      <c r="F23" s="42"/>
      <c r="J23" s="45"/>
      <c r="L23" s="41"/>
      <c r="M23" s="41"/>
      <c r="N23" s="46"/>
      <c r="O23" s="41"/>
      <c r="Q23" s="44"/>
    </row>
    <row r="24" spans="1:17" s="38" customFormat="1" ht="12" x14ac:dyDescent="0.15">
      <c r="A24" s="33"/>
      <c r="B24" s="41"/>
      <c r="C24" s="42"/>
      <c r="E24" s="41"/>
      <c r="F24" s="42"/>
      <c r="J24" s="47"/>
      <c r="L24" s="41"/>
      <c r="M24" s="41"/>
      <c r="N24" s="46"/>
      <c r="O24" s="41"/>
      <c r="Q24" s="44"/>
    </row>
    <row r="25" spans="1:17" s="38" customFormat="1" x14ac:dyDescent="0.15">
      <c r="A25" s="33"/>
      <c r="B25" s="41"/>
      <c r="C25" s="42"/>
      <c r="E25" s="41"/>
      <c r="F25" s="42"/>
      <c r="L25" s="41"/>
      <c r="M25" s="41"/>
      <c r="N25" s="46"/>
      <c r="O25" s="46"/>
      <c r="P25" s="48"/>
      <c r="Q25" s="46"/>
    </row>
    <row r="26" spans="1:17" x14ac:dyDescent="0.15">
      <c r="N26" s="49"/>
      <c r="O26" s="49"/>
      <c r="P26" s="48"/>
      <c r="Q26" s="49"/>
    </row>
    <row r="28" spans="1:17" x14ac:dyDescent="0.15">
      <c r="K28" s="50"/>
      <c r="L28" s="41"/>
      <c r="M28" s="51"/>
    </row>
    <row r="29" spans="1:17" x14ac:dyDescent="0.15">
      <c r="K29" s="52"/>
      <c r="L29" s="53"/>
      <c r="M29" s="51"/>
    </row>
    <row r="30" spans="1:17" x14ac:dyDescent="0.15">
      <c r="K30" s="52"/>
      <c r="M30" s="41"/>
    </row>
    <row r="31" spans="1:17" x14ac:dyDescent="0.15">
      <c r="K31" s="54"/>
    </row>
    <row r="33" spans="1:17" x14ac:dyDescent="0.15">
      <c r="G33" s="2"/>
      <c r="I33" s="37"/>
      <c r="J33" s="37"/>
      <c r="K33" s="2"/>
      <c r="L33" s="38"/>
      <c r="M33" s="38"/>
    </row>
    <row r="34" spans="1:17" x14ac:dyDescent="0.15">
      <c r="G34" s="55"/>
      <c r="H34" s="56"/>
      <c r="I34" s="57" t="s">
        <v>25</v>
      </c>
      <c r="J34" s="58" t="e">
        <f>#REF!</f>
        <v>#REF!</v>
      </c>
      <c r="K34" s="59"/>
      <c r="L34" s="60" t="s">
        <v>29</v>
      </c>
      <c r="M34" s="61" t="e">
        <f>#REF!</f>
        <v>#REF!</v>
      </c>
    </row>
    <row r="35" spans="1:17" ht="12" x14ac:dyDescent="0.15">
      <c r="A35" s="2"/>
      <c r="B35" s="2"/>
      <c r="C35" s="2"/>
      <c r="E35" s="2"/>
      <c r="F35" s="2"/>
      <c r="G35" s="62" t="s">
        <v>41</v>
      </c>
      <c r="H35" s="56" t="s">
        <v>42</v>
      </c>
      <c r="I35" s="63" t="s">
        <v>36</v>
      </c>
      <c r="J35" s="58" t="e">
        <f>#REF!</f>
        <v>#REF!</v>
      </c>
      <c r="K35" s="64" t="s">
        <v>43</v>
      </c>
      <c r="L35" s="60" t="s">
        <v>30</v>
      </c>
      <c r="M35" s="61" t="e">
        <f>#REF!</f>
        <v>#REF!</v>
      </c>
      <c r="N35" s="2"/>
      <c r="O35" s="2"/>
      <c r="P35" s="2"/>
      <c r="Q35" s="2"/>
    </row>
    <row r="36" spans="1:17" x14ac:dyDescent="0.15">
      <c r="A36" s="2"/>
      <c r="B36" s="2"/>
      <c r="C36" s="2"/>
      <c r="E36" s="2"/>
      <c r="F36" s="2"/>
      <c r="G36" s="55"/>
      <c r="H36" s="56"/>
      <c r="I36" s="65" t="s">
        <v>27</v>
      </c>
      <c r="J36" s="58" t="e">
        <f>#REF!</f>
        <v>#REF!</v>
      </c>
      <c r="K36" s="59"/>
      <c r="L36" s="30" t="s">
        <v>26</v>
      </c>
      <c r="M36" s="61" t="e">
        <f>#REF!</f>
        <v>#REF!</v>
      </c>
      <c r="N36" s="2"/>
      <c r="O36" s="2"/>
      <c r="P36" s="2"/>
      <c r="Q36" s="2"/>
    </row>
    <row r="37" spans="1:17" x14ac:dyDescent="0.15">
      <c r="A37" s="2"/>
      <c r="B37" s="2"/>
      <c r="C37" s="2"/>
      <c r="E37" s="2"/>
      <c r="F37" s="2"/>
      <c r="G37" s="66"/>
      <c r="H37" s="67"/>
      <c r="I37" s="67"/>
      <c r="J37" s="68"/>
      <c r="K37" s="69"/>
      <c r="L37" s="70"/>
      <c r="M37" s="71"/>
      <c r="N37" s="2"/>
      <c r="O37" s="2"/>
      <c r="P37" s="2"/>
      <c r="Q37" s="2"/>
    </row>
    <row r="38" spans="1:17" x14ac:dyDescent="0.15">
      <c r="A38" s="2"/>
      <c r="B38" s="2"/>
      <c r="C38" s="2"/>
      <c r="E38" s="2"/>
      <c r="F38" s="2"/>
      <c r="G38" s="66"/>
      <c r="H38" s="67"/>
      <c r="I38" s="67"/>
      <c r="J38" s="72"/>
      <c r="K38" s="73"/>
      <c r="L38" s="70"/>
      <c r="M38" s="71"/>
      <c r="N38" s="2"/>
      <c r="O38" s="2"/>
      <c r="P38" s="2"/>
      <c r="Q38" s="2"/>
    </row>
    <row r="39" spans="1:17" x14ac:dyDescent="0.15">
      <c r="A39" s="2"/>
      <c r="B39" s="2"/>
      <c r="C39" s="2"/>
      <c r="E39" s="2"/>
      <c r="F39" s="2"/>
      <c r="G39" s="66"/>
      <c r="H39" s="67"/>
      <c r="I39" s="67"/>
      <c r="J39" s="74"/>
      <c r="K39" s="75"/>
      <c r="L39" s="70"/>
      <c r="M39" s="71"/>
      <c r="N39" s="2"/>
      <c r="O39" s="2"/>
      <c r="P39" s="2"/>
      <c r="Q39" s="2"/>
    </row>
    <row r="40" spans="1:17" ht="18.75" x14ac:dyDescent="0.25">
      <c r="A40" s="2"/>
      <c r="B40" s="2"/>
      <c r="C40" s="2"/>
      <c r="E40" s="2"/>
      <c r="F40" s="2"/>
      <c r="G40" s="76" t="s">
        <v>44</v>
      </c>
      <c r="H40" s="77"/>
      <c r="I40" s="77" t="s">
        <v>45</v>
      </c>
      <c r="J40" s="74"/>
      <c r="K40" s="75"/>
      <c r="L40" s="70"/>
      <c r="M40" s="71"/>
      <c r="N40" s="2"/>
      <c r="O40" s="2"/>
      <c r="P40" s="2"/>
      <c r="Q40" s="2"/>
    </row>
    <row r="41" spans="1:17" ht="18.75" x14ac:dyDescent="0.25">
      <c r="A41" s="2"/>
      <c r="B41" s="2"/>
      <c r="C41" s="2"/>
      <c r="E41" s="2"/>
      <c r="F41" s="2"/>
      <c r="G41" s="76"/>
      <c r="H41" s="77"/>
      <c r="I41" s="77" t="s">
        <v>39</v>
      </c>
      <c r="J41" s="74"/>
      <c r="K41" s="75"/>
      <c r="L41" s="70"/>
      <c r="M41" s="71"/>
      <c r="N41" s="2"/>
      <c r="O41" s="2"/>
      <c r="P41" s="2"/>
      <c r="Q41" s="2"/>
    </row>
    <row r="42" spans="1:17" ht="18.75" x14ac:dyDescent="0.25">
      <c r="A42" s="2"/>
      <c r="B42" s="2"/>
      <c r="C42" s="2"/>
      <c r="E42" s="2"/>
      <c r="F42" s="2"/>
      <c r="G42" s="76"/>
      <c r="H42" s="77"/>
      <c r="I42" s="77" t="s">
        <v>46</v>
      </c>
      <c r="J42" s="74"/>
      <c r="K42" s="75"/>
      <c r="L42" s="70"/>
      <c r="M42" s="71"/>
      <c r="N42" s="2"/>
      <c r="O42" s="2"/>
      <c r="P42" s="2"/>
      <c r="Q42" s="2"/>
    </row>
  </sheetData>
  <mergeCells count="33">
    <mergeCell ref="P10:P12"/>
    <mergeCell ref="Q10:Q12"/>
    <mergeCell ref="A13:A15"/>
    <mergeCell ref="B13:B15"/>
    <mergeCell ref="L13:L15"/>
    <mergeCell ref="M13:M15"/>
    <mergeCell ref="N13:N15"/>
    <mergeCell ref="O13:O15"/>
    <mergeCell ref="P13:P15"/>
    <mergeCell ref="Q13:Q15"/>
    <mergeCell ref="A10:A12"/>
    <mergeCell ref="B10:B12"/>
    <mergeCell ref="L10:L12"/>
    <mergeCell ref="M10:M12"/>
    <mergeCell ref="N10:N12"/>
    <mergeCell ref="O10:O12"/>
    <mergeCell ref="A6:A8"/>
    <mergeCell ref="B6:B8"/>
    <mergeCell ref="L6:L8"/>
    <mergeCell ref="M6:M8"/>
    <mergeCell ref="N6:N8"/>
    <mergeCell ref="O6:O8"/>
    <mergeCell ref="P6:P8"/>
    <mergeCell ref="Q6:Q8"/>
    <mergeCell ref="A1:Q1"/>
    <mergeCell ref="A3:A5"/>
    <mergeCell ref="B3:B5"/>
    <mergeCell ref="L3:L5"/>
    <mergeCell ref="M3:M5"/>
    <mergeCell ref="N3:N5"/>
    <mergeCell ref="O3:O5"/>
    <mergeCell ref="P3:P5"/>
    <mergeCell ref="Q3:Q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2018-01-19T06:14:04Z</dcterms:created>
  <dcterms:modified xsi:type="dcterms:W3CDTF">2018-01-19T06:51:20Z</dcterms:modified>
</cp:coreProperties>
</file>