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6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9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0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1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7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8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9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0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1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2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3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46.xml" ContentType="application/vnd.openxmlformats-officedocument.drawingml.chartshapes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49.xml" ContentType="application/vnd.openxmlformats-officedocument.drawingml.chartshape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52.xml" ContentType="application/vnd.openxmlformats-officedocument.drawingml.chartshapes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55.xml" ContentType="application/vnd.openxmlformats-officedocument.drawingml.chartshapes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56.xml" ContentType="application/vnd.openxmlformats-officedocument.drawingml.chartshapes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57.xml" ContentType="application/vnd.openxmlformats-officedocument.drawingml.chartshapes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58.xml" ContentType="application/vnd.openxmlformats-officedocument.drawingml.chartshape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59.xml" ContentType="application/vnd.openxmlformats-officedocument.drawingml.chartshapes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60.xml" ContentType="application/vnd.openxmlformats-officedocument.drawingml.chartshapes+xml"/>
  <Override PartName="/xl/drawings/drawing61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62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63.xml" ContentType="application/vnd.openxmlformats-officedocument.drawingml.chartshapes+xml"/>
  <Override PartName="/xl/drawings/drawing64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65.xml" ContentType="application/vnd.openxmlformats-officedocument.drawingml.chartshapes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66.xml" ContentType="application/vnd.openxmlformats-officedocument.drawingml.chartshapes+xml"/>
  <Override PartName="/xl/drawings/drawing6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68.xml" ContentType="application/vnd.openxmlformats-officedocument.drawingml.chartshapes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6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 HP\Desktop\Мельников\"/>
    </mc:Choice>
  </mc:AlternateContent>
  <bookViews>
    <workbookView xWindow="0" yWindow="0" windowWidth="23040" windowHeight="9330" tabRatio="674" activeTab="4"/>
  </bookViews>
  <sheets>
    <sheet name="Sheet1" sheetId="1" r:id="rId1"/>
    <sheet name="норма отношений между значениям" sheetId="14" r:id="rId2"/>
    <sheet name="Тарасова " sheetId="17" r:id="rId3"/>
    <sheet name="Дылдин new" sheetId="11" r:id="rId4"/>
    <sheet name="Сорокина" sheetId="18" r:id="rId5"/>
    <sheet name="Бородина new" sheetId="19" r:id="rId6"/>
    <sheet name="Зубов new" sheetId="20" r:id="rId7"/>
    <sheet name="Немцев new " sheetId="21" r:id="rId8"/>
    <sheet name="Абрамов new осень " sheetId="22" r:id="rId9"/>
    <sheet name="Абрамов new весна" sheetId="23" r:id="rId10"/>
    <sheet name="Корзухина " sheetId="25" r:id="rId11"/>
    <sheet name="Баринов осень new" sheetId="24" r:id="rId12"/>
    <sheet name="Баринов весна new " sheetId="26" r:id="rId13"/>
    <sheet name="Тиккоева 2004 new" sheetId="27" r:id="rId14"/>
    <sheet name="Тиккоева  2005 new" sheetId="28" r:id="rId15"/>
    <sheet name="Тиккоева 2006 new " sheetId="29" r:id="rId16"/>
    <sheet name="Тиккоева  2007 new" sheetId="30" r:id="rId17"/>
    <sheet name="Чеснокова июнь 2007 new " sheetId="31" r:id="rId18"/>
    <sheet name="Чеснокова август 2007 new" sheetId="32" r:id="rId19"/>
    <sheet name="Чеснокова  январь  2008 new" sheetId="33" r:id="rId20"/>
    <sheet name="Зуеваnew" sheetId="34" r:id="rId21"/>
  </sheets>
  <calcPr calcId="162913"/>
</workbook>
</file>

<file path=xl/calcChain.xml><?xml version="1.0" encoding="utf-8"?>
<calcChain xmlns="http://schemas.openxmlformats.org/spreadsheetml/2006/main">
  <c r="F26" i="34" l="1"/>
  <c r="G26" i="34" s="1"/>
  <c r="F25" i="34"/>
  <c r="Y15" i="34" s="1"/>
  <c r="F24" i="34"/>
  <c r="G24" i="34" s="1"/>
  <c r="F23" i="34"/>
  <c r="G22" i="34"/>
  <c r="F17" i="34"/>
  <c r="I16" i="34" s="1"/>
  <c r="X16" i="34"/>
  <c r="F16" i="34"/>
  <c r="G16" i="34" s="1"/>
  <c r="J15" i="34"/>
  <c r="F15" i="34"/>
  <c r="J17" i="34" s="1"/>
  <c r="X14" i="34"/>
  <c r="I14" i="34"/>
  <c r="F14" i="34"/>
  <c r="G23" i="34" s="1"/>
  <c r="Y13" i="34"/>
  <c r="J13" i="34"/>
  <c r="Y12" i="34"/>
  <c r="G12" i="34"/>
  <c r="I11" i="34"/>
  <c r="I9" i="34"/>
  <c r="F8" i="34"/>
  <c r="X11" i="34" s="1"/>
  <c r="E8" i="34"/>
  <c r="X6" i="34" s="1"/>
  <c r="F7" i="34"/>
  <c r="Y10" i="34" s="1"/>
  <c r="E7" i="34"/>
  <c r="Y5" i="34" s="1"/>
  <c r="F6" i="34"/>
  <c r="Y8" i="34" s="1"/>
  <c r="E6" i="34"/>
  <c r="Y7" i="34" s="1"/>
  <c r="F5" i="34"/>
  <c r="E5" i="34"/>
  <c r="I6" i="34" s="1"/>
  <c r="F4" i="34"/>
  <c r="J10" i="34" s="1"/>
  <c r="E4" i="34"/>
  <c r="J5" i="34" s="1"/>
  <c r="F3" i="34"/>
  <c r="J12" i="34" s="1"/>
  <c r="E3" i="34"/>
  <c r="J7" i="34" s="1"/>
  <c r="F2" i="34"/>
  <c r="X9" i="34" s="1"/>
  <c r="E2" i="34"/>
  <c r="X4" i="34" s="1"/>
  <c r="F26" i="33"/>
  <c r="G26" i="33" s="1"/>
  <c r="F25" i="33"/>
  <c r="Y15" i="33" s="1"/>
  <c r="F24" i="33"/>
  <c r="G24" i="33" s="1"/>
  <c r="F23" i="33"/>
  <c r="G22" i="33"/>
  <c r="F17" i="33"/>
  <c r="I16" i="33" s="1"/>
  <c r="X16" i="33"/>
  <c r="F16" i="33"/>
  <c r="J15" i="33" s="1"/>
  <c r="G15" i="33"/>
  <c r="F15" i="33"/>
  <c r="J17" i="33" s="1"/>
  <c r="F14" i="33"/>
  <c r="X14" i="33" s="1"/>
  <c r="Y13" i="33"/>
  <c r="Y12" i="33"/>
  <c r="J12" i="33"/>
  <c r="G12" i="33"/>
  <c r="I11" i="33"/>
  <c r="Y10" i="33"/>
  <c r="J10" i="33"/>
  <c r="I9" i="33"/>
  <c r="Y8" i="33"/>
  <c r="J8" i="33"/>
  <c r="F8" i="33"/>
  <c r="X11" i="33" s="1"/>
  <c r="E8" i="33"/>
  <c r="X6" i="33" s="1"/>
  <c r="F7" i="33"/>
  <c r="E7" i="33"/>
  <c r="Y5" i="33" s="1"/>
  <c r="F6" i="33"/>
  <c r="E6" i="33"/>
  <c r="Y7" i="33" s="1"/>
  <c r="F5" i="33"/>
  <c r="E5" i="33"/>
  <c r="I6" i="33" s="1"/>
  <c r="F4" i="33"/>
  <c r="E4" i="33"/>
  <c r="J5" i="33" s="1"/>
  <c r="F3" i="33"/>
  <c r="E3" i="33"/>
  <c r="J7" i="33" s="1"/>
  <c r="F2" i="33"/>
  <c r="X9" i="33" s="1"/>
  <c r="E2" i="33"/>
  <c r="X4" i="33" s="1"/>
  <c r="F26" i="32"/>
  <c r="G26" i="32" s="1"/>
  <c r="F25" i="32"/>
  <c r="Y15" i="32" s="1"/>
  <c r="F24" i="32"/>
  <c r="G24" i="32" s="1"/>
  <c r="F23" i="32"/>
  <c r="G22" i="32"/>
  <c r="Y17" i="32"/>
  <c r="F17" i="32"/>
  <c r="I16" i="32" s="1"/>
  <c r="X16" i="32"/>
  <c r="G16" i="32"/>
  <c r="F16" i="32"/>
  <c r="J15" i="32" s="1"/>
  <c r="G15" i="32"/>
  <c r="F15" i="32"/>
  <c r="J17" i="32" s="1"/>
  <c r="F14" i="32"/>
  <c r="G23" i="32" s="1"/>
  <c r="Y13" i="32"/>
  <c r="Y12" i="32"/>
  <c r="G12" i="32"/>
  <c r="I11" i="32"/>
  <c r="Y10" i="32"/>
  <c r="J10" i="32"/>
  <c r="I9" i="32"/>
  <c r="Y8" i="32"/>
  <c r="J8" i="32"/>
  <c r="F8" i="32"/>
  <c r="X11" i="32" s="1"/>
  <c r="E8" i="32"/>
  <c r="X6" i="32" s="1"/>
  <c r="F7" i="32"/>
  <c r="E7" i="32"/>
  <c r="Y5" i="32" s="1"/>
  <c r="F6" i="32"/>
  <c r="E6" i="32"/>
  <c r="Y7" i="32" s="1"/>
  <c r="F5" i="32"/>
  <c r="E5" i="32"/>
  <c r="I6" i="32" s="1"/>
  <c r="F4" i="32"/>
  <c r="E4" i="32"/>
  <c r="J5" i="32" s="1"/>
  <c r="F3" i="32"/>
  <c r="J12" i="32" s="1"/>
  <c r="E3" i="32"/>
  <c r="J7" i="32" s="1"/>
  <c r="F2" i="32"/>
  <c r="X9" i="32" s="1"/>
  <c r="E2" i="32"/>
  <c r="X4" i="32" s="1"/>
  <c r="F26" i="31"/>
  <c r="G26" i="31" s="1"/>
  <c r="F25" i="31"/>
  <c r="Y15" i="31" s="1"/>
  <c r="F24" i="31"/>
  <c r="G24" i="31" s="1"/>
  <c r="F23" i="31"/>
  <c r="G22" i="31"/>
  <c r="Y17" i="31"/>
  <c r="F17" i="31"/>
  <c r="I16" i="31" s="1"/>
  <c r="X16" i="31"/>
  <c r="F16" i="31"/>
  <c r="J15" i="31" s="1"/>
  <c r="G15" i="31"/>
  <c r="F15" i="31"/>
  <c r="J17" i="31" s="1"/>
  <c r="F14" i="31"/>
  <c r="G23" i="31" s="1"/>
  <c r="Y13" i="31"/>
  <c r="Y12" i="31"/>
  <c r="G12" i="31"/>
  <c r="I11" i="31"/>
  <c r="J10" i="31"/>
  <c r="I9" i="31"/>
  <c r="J8" i="31"/>
  <c r="F8" i="31"/>
  <c r="X11" i="31" s="1"/>
  <c r="E8" i="31"/>
  <c r="X6" i="31" s="1"/>
  <c r="F7" i="31"/>
  <c r="Y10" i="31" s="1"/>
  <c r="E7" i="31"/>
  <c r="Y5" i="31" s="1"/>
  <c r="F6" i="31"/>
  <c r="Y8" i="31" s="1"/>
  <c r="E6" i="31"/>
  <c r="Y7" i="31" s="1"/>
  <c r="F5" i="31"/>
  <c r="E5" i="31"/>
  <c r="I6" i="31" s="1"/>
  <c r="F4" i="31"/>
  <c r="E4" i="31"/>
  <c r="J5" i="31" s="1"/>
  <c r="F3" i="31"/>
  <c r="J12" i="31" s="1"/>
  <c r="E3" i="31"/>
  <c r="J7" i="31" s="1"/>
  <c r="F2" i="31"/>
  <c r="X9" i="31" s="1"/>
  <c r="E2" i="31"/>
  <c r="X4" i="31" s="1"/>
  <c r="F26" i="30"/>
  <c r="G26" i="30" s="1"/>
  <c r="F25" i="30"/>
  <c r="G25" i="30" s="1"/>
  <c r="F24" i="30"/>
  <c r="G24" i="30" s="1"/>
  <c r="G23" i="30"/>
  <c r="F23" i="30"/>
  <c r="G22" i="30"/>
  <c r="Y17" i="30"/>
  <c r="J17" i="30"/>
  <c r="F17" i="30"/>
  <c r="G17" i="30" s="1"/>
  <c r="X16" i="30"/>
  <c r="I16" i="30"/>
  <c r="F16" i="30"/>
  <c r="G16" i="30" s="1"/>
  <c r="J15" i="30"/>
  <c r="F15" i="30"/>
  <c r="G15" i="30" s="1"/>
  <c r="I14" i="30"/>
  <c r="F14" i="30"/>
  <c r="G14" i="30" s="1"/>
  <c r="Y13" i="30"/>
  <c r="J13" i="30"/>
  <c r="Y12" i="30"/>
  <c r="G12" i="30"/>
  <c r="I11" i="30"/>
  <c r="J10" i="30"/>
  <c r="X9" i="30"/>
  <c r="I9" i="30"/>
  <c r="J8" i="30"/>
  <c r="F8" i="30"/>
  <c r="X11" i="30" s="1"/>
  <c r="E8" i="30"/>
  <c r="X6" i="30" s="1"/>
  <c r="J7" i="30"/>
  <c r="F7" i="30"/>
  <c r="Y10" i="30" s="1"/>
  <c r="E7" i="30"/>
  <c r="Y5" i="30" s="1"/>
  <c r="I6" i="30"/>
  <c r="F6" i="30"/>
  <c r="Y8" i="30" s="1"/>
  <c r="E6" i="30"/>
  <c r="Y7" i="30" s="1"/>
  <c r="J5" i="30"/>
  <c r="F5" i="30"/>
  <c r="E5" i="30"/>
  <c r="F4" i="30"/>
  <c r="E4" i="30"/>
  <c r="J3" i="30"/>
  <c r="F3" i="30"/>
  <c r="J12" i="30" s="1"/>
  <c r="E3" i="30"/>
  <c r="F2" i="30"/>
  <c r="E2" i="30"/>
  <c r="X4" i="30" s="1"/>
  <c r="F26" i="29"/>
  <c r="G26" i="29" s="1"/>
  <c r="F25" i="29"/>
  <c r="Y15" i="29" s="1"/>
  <c r="F24" i="29"/>
  <c r="G24" i="29" s="1"/>
  <c r="G23" i="29"/>
  <c r="F23" i="29"/>
  <c r="G22" i="29"/>
  <c r="Y17" i="29"/>
  <c r="J17" i="29"/>
  <c r="F17" i="29"/>
  <c r="G17" i="29" s="1"/>
  <c r="X16" i="29"/>
  <c r="I16" i="29"/>
  <c r="F16" i="29"/>
  <c r="G16" i="29" s="1"/>
  <c r="G15" i="29"/>
  <c r="F15" i="29"/>
  <c r="J13" i="29" s="1"/>
  <c r="X14" i="29"/>
  <c r="G14" i="29"/>
  <c r="F14" i="29"/>
  <c r="I14" i="29" s="1"/>
  <c r="Y13" i="29"/>
  <c r="Y12" i="29"/>
  <c r="G12" i="29"/>
  <c r="I11" i="29"/>
  <c r="J10" i="29"/>
  <c r="X9" i="29"/>
  <c r="I9" i="29"/>
  <c r="J8" i="29"/>
  <c r="F8" i="29"/>
  <c r="X11" i="29" s="1"/>
  <c r="E8" i="29"/>
  <c r="X6" i="29" s="1"/>
  <c r="F7" i="29"/>
  <c r="Y10" i="29" s="1"/>
  <c r="E7" i="29"/>
  <c r="Y5" i="29" s="1"/>
  <c r="F6" i="29"/>
  <c r="Y8" i="29" s="1"/>
  <c r="E6" i="29"/>
  <c r="Y7" i="29" s="1"/>
  <c r="F5" i="29"/>
  <c r="E5" i="29"/>
  <c r="I6" i="29" s="1"/>
  <c r="F4" i="29"/>
  <c r="E4" i="29"/>
  <c r="J5" i="29" s="1"/>
  <c r="F3" i="29"/>
  <c r="J12" i="29" s="1"/>
  <c r="E3" i="29"/>
  <c r="J7" i="29" s="1"/>
  <c r="F2" i="29"/>
  <c r="E2" i="29"/>
  <c r="X4" i="29" s="1"/>
  <c r="F26" i="28"/>
  <c r="G26" i="28" s="1"/>
  <c r="F25" i="28"/>
  <c r="Y15" i="28" s="1"/>
  <c r="F24" i="28"/>
  <c r="G24" i="28" s="1"/>
  <c r="F23" i="28"/>
  <c r="G22" i="28"/>
  <c r="Y17" i="28"/>
  <c r="J17" i="28"/>
  <c r="G17" i="28"/>
  <c r="F17" i="28"/>
  <c r="X16" i="28"/>
  <c r="I16" i="28"/>
  <c r="G16" i="28"/>
  <c r="F16" i="28"/>
  <c r="J15" i="28"/>
  <c r="G15" i="28"/>
  <c r="F15" i="28"/>
  <c r="J13" i="28" s="1"/>
  <c r="F14" i="28"/>
  <c r="X14" i="28" s="1"/>
  <c r="Y13" i="28"/>
  <c r="Y12" i="28"/>
  <c r="G12" i="28"/>
  <c r="I11" i="28"/>
  <c r="X9" i="28"/>
  <c r="I9" i="28"/>
  <c r="F8" i="28"/>
  <c r="X11" i="28" s="1"/>
  <c r="E8" i="28"/>
  <c r="X6" i="28" s="1"/>
  <c r="F7" i="28"/>
  <c r="Y10" i="28" s="1"/>
  <c r="E7" i="28"/>
  <c r="Y5" i="28" s="1"/>
  <c r="F6" i="28"/>
  <c r="Y8" i="28" s="1"/>
  <c r="E6" i="28"/>
  <c r="Y7" i="28" s="1"/>
  <c r="F5" i="28"/>
  <c r="E5" i="28"/>
  <c r="I6" i="28" s="1"/>
  <c r="F4" i="28"/>
  <c r="J10" i="28" s="1"/>
  <c r="E4" i="28"/>
  <c r="J5" i="28" s="1"/>
  <c r="F3" i="28"/>
  <c r="J12" i="28" s="1"/>
  <c r="E3" i="28"/>
  <c r="J7" i="28" s="1"/>
  <c r="F2" i="28"/>
  <c r="E2" i="28"/>
  <c r="X4" i="28" s="1"/>
  <c r="F26" i="27"/>
  <c r="G26" i="27" s="1"/>
  <c r="G25" i="27"/>
  <c r="F25" i="27"/>
  <c r="F24" i="27"/>
  <c r="G24" i="27" s="1"/>
  <c r="G23" i="27"/>
  <c r="F23" i="27"/>
  <c r="G22" i="27"/>
  <c r="Y17" i="27"/>
  <c r="F17" i="27"/>
  <c r="G17" i="27" s="1"/>
  <c r="I16" i="27"/>
  <c r="F16" i="27"/>
  <c r="G16" i="27" s="1"/>
  <c r="Y15" i="27"/>
  <c r="F15" i="27"/>
  <c r="G15" i="27" s="1"/>
  <c r="X14" i="27"/>
  <c r="I14" i="27"/>
  <c r="F14" i="27"/>
  <c r="G14" i="27" s="1"/>
  <c r="Y13" i="27"/>
  <c r="G12" i="27"/>
  <c r="X9" i="27"/>
  <c r="F8" i="27"/>
  <c r="X11" i="27" s="1"/>
  <c r="E8" i="27"/>
  <c r="Y7" i="27"/>
  <c r="J7" i="27"/>
  <c r="F7" i="27"/>
  <c r="Y10" i="27" s="1"/>
  <c r="E7" i="27"/>
  <c r="X6" i="27"/>
  <c r="I6" i="27"/>
  <c r="F6" i="27"/>
  <c r="Y12" i="27" s="1"/>
  <c r="E6" i="27"/>
  <c r="Y5" i="27"/>
  <c r="J5" i="27"/>
  <c r="F5" i="27"/>
  <c r="I11" i="27" s="1"/>
  <c r="E5" i="27"/>
  <c r="F4" i="27"/>
  <c r="J10" i="27" s="1"/>
  <c r="E4" i="27"/>
  <c r="Y3" i="27"/>
  <c r="J3" i="27"/>
  <c r="F3" i="27"/>
  <c r="J12" i="27" s="1"/>
  <c r="E3" i="27"/>
  <c r="F2" i="27"/>
  <c r="I9" i="27" s="1"/>
  <c r="E2" i="27"/>
  <c r="X4" i="27" s="1"/>
  <c r="F26" i="26"/>
  <c r="G26" i="26" s="1"/>
  <c r="F25" i="26"/>
  <c r="Y15" i="26" s="1"/>
  <c r="F24" i="26"/>
  <c r="G24" i="26" s="1"/>
  <c r="F23" i="26"/>
  <c r="G22" i="26"/>
  <c r="F17" i="26"/>
  <c r="I16" i="26" s="1"/>
  <c r="X16" i="26"/>
  <c r="F16" i="26"/>
  <c r="J15" i="26" s="1"/>
  <c r="G15" i="26"/>
  <c r="F15" i="26"/>
  <c r="J17" i="26" s="1"/>
  <c r="F14" i="26"/>
  <c r="X14" i="26" s="1"/>
  <c r="Y13" i="26"/>
  <c r="Y12" i="26"/>
  <c r="J12" i="26"/>
  <c r="G12" i="26"/>
  <c r="I11" i="26"/>
  <c r="Y10" i="26"/>
  <c r="J10" i="26"/>
  <c r="I9" i="26"/>
  <c r="Y8" i="26"/>
  <c r="J8" i="26"/>
  <c r="F8" i="26"/>
  <c r="X11" i="26" s="1"/>
  <c r="E8" i="26"/>
  <c r="X6" i="26" s="1"/>
  <c r="F7" i="26"/>
  <c r="E7" i="26"/>
  <c r="Y5" i="26" s="1"/>
  <c r="F6" i="26"/>
  <c r="E6" i="26"/>
  <c r="Y7" i="26" s="1"/>
  <c r="F5" i="26"/>
  <c r="E5" i="26"/>
  <c r="I6" i="26" s="1"/>
  <c r="F4" i="26"/>
  <c r="E4" i="26"/>
  <c r="J5" i="26" s="1"/>
  <c r="F3" i="26"/>
  <c r="E3" i="26"/>
  <c r="J7" i="26" s="1"/>
  <c r="F2" i="26"/>
  <c r="X9" i="26" s="1"/>
  <c r="E2" i="26"/>
  <c r="X4" i="26" s="1"/>
  <c r="F26" i="25"/>
  <c r="G26" i="25" s="1"/>
  <c r="F25" i="25"/>
  <c r="G25" i="25" s="1"/>
  <c r="F24" i="25"/>
  <c r="G24" i="25" s="1"/>
  <c r="F23" i="25"/>
  <c r="G22" i="25"/>
  <c r="Y17" i="25"/>
  <c r="F17" i="25"/>
  <c r="I16" i="25" s="1"/>
  <c r="F16" i="25"/>
  <c r="J15" i="25" s="1"/>
  <c r="Y15" i="25"/>
  <c r="F15" i="25"/>
  <c r="J17" i="25" s="1"/>
  <c r="X14" i="25"/>
  <c r="F14" i="25"/>
  <c r="G23" i="25" s="1"/>
  <c r="Y13" i="25"/>
  <c r="J12" i="25"/>
  <c r="G12" i="25"/>
  <c r="Y10" i="25"/>
  <c r="J10" i="25"/>
  <c r="Y8" i="25"/>
  <c r="J8" i="25"/>
  <c r="F8" i="25"/>
  <c r="X11" i="25" s="1"/>
  <c r="E8" i="25"/>
  <c r="Y7" i="25"/>
  <c r="J7" i="25"/>
  <c r="F7" i="25"/>
  <c r="E7" i="25"/>
  <c r="X6" i="25"/>
  <c r="I6" i="25"/>
  <c r="F6" i="25"/>
  <c r="Y12" i="25" s="1"/>
  <c r="E6" i="25"/>
  <c r="Y5" i="25"/>
  <c r="J5" i="25"/>
  <c r="F5" i="25"/>
  <c r="I11" i="25" s="1"/>
  <c r="E5" i="25"/>
  <c r="F4" i="25"/>
  <c r="E4" i="25"/>
  <c r="Y3" i="25"/>
  <c r="J3" i="25"/>
  <c r="F3" i="25"/>
  <c r="E3" i="25"/>
  <c r="F2" i="25"/>
  <c r="X9" i="25" s="1"/>
  <c r="E2" i="25"/>
  <c r="X4" i="25" s="1"/>
  <c r="F26" i="24"/>
  <c r="G26" i="24" s="1"/>
  <c r="F25" i="24"/>
  <c r="Y15" i="24" s="1"/>
  <c r="F24" i="24"/>
  <c r="G24" i="24" s="1"/>
  <c r="F23" i="24"/>
  <c r="G22" i="24"/>
  <c r="F17" i="24"/>
  <c r="I16" i="24" s="1"/>
  <c r="F16" i="24"/>
  <c r="J15" i="24" s="1"/>
  <c r="F15" i="24"/>
  <c r="J17" i="24" s="1"/>
  <c r="F14" i="24"/>
  <c r="G23" i="24" s="1"/>
  <c r="Y12" i="24"/>
  <c r="G12" i="24"/>
  <c r="I11" i="24"/>
  <c r="I9" i="24"/>
  <c r="F8" i="24"/>
  <c r="X11" i="24" s="1"/>
  <c r="E8" i="24"/>
  <c r="X6" i="24" s="1"/>
  <c r="F7" i="24"/>
  <c r="Y10" i="24" s="1"/>
  <c r="E7" i="24"/>
  <c r="Y5" i="24" s="1"/>
  <c r="F6" i="24"/>
  <c r="Y8" i="24" s="1"/>
  <c r="E6" i="24"/>
  <c r="Y7" i="24" s="1"/>
  <c r="F5" i="24"/>
  <c r="E5" i="24"/>
  <c r="I6" i="24" s="1"/>
  <c r="F4" i="24"/>
  <c r="J10" i="24" s="1"/>
  <c r="E4" i="24"/>
  <c r="J5" i="24" s="1"/>
  <c r="F3" i="24"/>
  <c r="J12" i="24" s="1"/>
  <c r="E3" i="24"/>
  <c r="J7" i="24" s="1"/>
  <c r="F2" i="24"/>
  <c r="X9" i="24" s="1"/>
  <c r="E2" i="24"/>
  <c r="X4" i="24" s="1"/>
  <c r="F26" i="23"/>
  <c r="G26" i="23" s="1"/>
  <c r="F25" i="23"/>
  <c r="Y15" i="23" s="1"/>
  <c r="F24" i="23"/>
  <c r="G24" i="23" s="1"/>
  <c r="F23" i="23"/>
  <c r="G22" i="23"/>
  <c r="Y17" i="23"/>
  <c r="F17" i="23"/>
  <c r="I16" i="23" s="1"/>
  <c r="X16" i="23"/>
  <c r="F16" i="23"/>
  <c r="J15" i="23" s="1"/>
  <c r="G15" i="23"/>
  <c r="F15" i="23"/>
  <c r="J17" i="23" s="1"/>
  <c r="F14" i="23"/>
  <c r="G23" i="23" s="1"/>
  <c r="Y13" i="23"/>
  <c r="Y12" i="23"/>
  <c r="J12" i="23"/>
  <c r="G12" i="23"/>
  <c r="I11" i="23"/>
  <c r="Y10" i="23"/>
  <c r="J10" i="23"/>
  <c r="I9" i="23"/>
  <c r="Y8" i="23"/>
  <c r="J8" i="23"/>
  <c r="F8" i="23"/>
  <c r="X11" i="23" s="1"/>
  <c r="E8" i="23"/>
  <c r="X6" i="23" s="1"/>
  <c r="F7" i="23"/>
  <c r="E7" i="23"/>
  <c r="Y5" i="23" s="1"/>
  <c r="F6" i="23"/>
  <c r="E6" i="23"/>
  <c r="Y7" i="23" s="1"/>
  <c r="F5" i="23"/>
  <c r="E5" i="23"/>
  <c r="I6" i="23" s="1"/>
  <c r="F4" i="23"/>
  <c r="E4" i="23"/>
  <c r="J5" i="23" s="1"/>
  <c r="F3" i="23"/>
  <c r="E3" i="23"/>
  <c r="J7" i="23" s="1"/>
  <c r="F2" i="23"/>
  <c r="X9" i="23" s="1"/>
  <c r="E2" i="23"/>
  <c r="X4" i="23" s="1"/>
  <c r="F26" i="22"/>
  <c r="G26" i="22" s="1"/>
  <c r="F25" i="22"/>
  <c r="Y15" i="22" s="1"/>
  <c r="F24" i="22"/>
  <c r="G24" i="22" s="1"/>
  <c r="F23" i="22"/>
  <c r="G22" i="22"/>
  <c r="Y17" i="22"/>
  <c r="F17" i="22"/>
  <c r="I16" i="22" s="1"/>
  <c r="X16" i="22"/>
  <c r="G16" i="22"/>
  <c r="F16" i="22"/>
  <c r="J15" i="22" s="1"/>
  <c r="F15" i="22"/>
  <c r="J17" i="22" s="1"/>
  <c r="G14" i="22"/>
  <c r="F14" i="22"/>
  <c r="X14" i="22" s="1"/>
  <c r="Y13" i="22"/>
  <c r="Y12" i="22"/>
  <c r="J12" i="22"/>
  <c r="G12" i="22"/>
  <c r="I11" i="22"/>
  <c r="Y10" i="22"/>
  <c r="J10" i="22"/>
  <c r="I9" i="22"/>
  <c r="Y8" i="22"/>
  <c r="J8" i="22"/>
  <c r="F8" i="22"/>
  <c r="X11" i="22" s="1"/>
  <c r="E8" i="22"/>
  <c r="X6" i="22" s="1"/>
  <c r="F7" i="22"/>
  <c r="E7" i="22"/>
  <c r="Y5" i="22" s="1"/>
  <c r="F6" i="22"/>
  <c r="E6" i="22"/>
  <c r="Y7" i="22" s="1"/>
  <c r="F5" i="22"/>
  <c r="E5" i="22"/>
  <c r="I6" i="22" s="1"/>
  <c r="F4" i="22"/>
  <c r="E4" i="22"/>
  <c r="J5" i="22" s="1"/>
  <c r="F3" i="22"/>
  <c r="E3" i="22"/>
  <c r="J7" i="22" s="1"/>
  <c r="F2" i="22"/>
  <c r="X9" i="22" s="1"/>
  <c r="E2" i="22"/>
  <c r="X4" i="22" s="1"/>
  <c r="E2" i="21"/>
  <c r="F26" i="21"/>
  <c r="G26" i="21" s="1"/>
  <c r="F25" i="21"/>
  <c r="Y15" i="21" s="1"/>
  <c r="G24" i="21"/>
  <c r="F24" i="21"/>
  <c r="F23" i="21"/>
  <c r="G22" i="21"/>
  <c r="Y17" i="21"/>
  <c r="F17" i="21"/>
  <c r="I16" i="21" s="1"/>
  <c r="X16" i="21"/>
  <c r="F16" i="21"/>
  <c r="J15" i="21" s="1"/>
  <c r="F15" i="21"/>
  <c r="J17" i="21" s="1"/>
  <c r="F14" i="21"/>
  <c r="X14" i="21" s="1"/>
  <c r="Y13" i="21"/>
  <c r="Y12" i="21"/>
  <c r="J12" i="21"/>
  <c r="G12" i="21"/>
  <c r="I11" i="21"/>
  <c r="Y10" i="21"/>
  <c r="Y8" i="21"/>
  <c r="F8" i="21"/>
  <c r="X11" i="21" s="1"/>
  <c r="E8" i="21"/>
  <c r="Y7" i="21"/>
  <c r="F7" i="21"/>
  <c r="E7" i="21"/>
  <c r="X6" i="21"/>
  <c r="F6" i="21"/>
  <c r="E6" i="21"/>
  <c r="Y5" i="21"/>
  <c r="F5" i="21"/>
  <c r="E5" i="21"/>
  <c r="I6" i="21" s="1"/>
  <c r="X4" i="21"/>
  <c r="F4" i="21"/>
  <c r="J10" i="21" s="1"/>
  <c r="E4" i="21"/>
  <c r="J5" i="21" s="1"/>
  <c r="Y3" i="21"/>
  <c r="F3" i="21"/>
  <c r="J8" i="21" s="1"/>
  <c r="E3" i="21"/>
  <c r="J7" i="21" s="1"/>
  <c r="F2" i="21"/>
  <c r="X9" i="21" s="1"/>
  <c r="I4" i="21"/>
  <c r="F26" i="20"/>
  <c r="G26" i="20" s="1"/>
  <c r="F25" i="20"/>
  <c r="G25" i="20" s="1"/>
  <c r="F24" i="20"/>
  <c r="G24" i="20" s="1"/>
  <c r="F23" i="20"/>
  <c r="G22" i="20"/>
  <c r="F17" i="20"/>
  <c r="I16" i="20" s="1"/>
  <c r="X16" i="20"/>
  <c r="F16" i="20"/>
  <c r="J15" i="20" s="1"/>
  <c r="Y15" i="20"/>
  <c r="F15" i="20"/>
  <c r="J17" i="20" s="1"/>
  <c r="F14" i="20"/>
  <c r="X14" i="20" s="1"/>
  <c r="Y12" i="20"/>
  <c r="J12" i="20"/>
  <c r="G12" i="20"/>
  <c r="I11" i="20"/>
  <c r="Y10" i="20"/>
  <c r="J10" i="20"/>
  <c r="Y8" i="20"/>
  <c r="J8" i="20"/>
  <c r="F8" i="20"/>
  <c r="X11" i="20" s="1"/>
  <c r="E8" i="20"/>
  <c r="Y7" i="20"/>
  <c r="J7" i="20"/>
  <c r="F7" i="20"/>
  <c r="E7" i="20"/>
  <c r="X6" i="20"/>
  <c r="I6" i="20"/>
  <c r="F6" i="20"/>
  <c r="E6" i="20"/>
  <c r="Y5" i="20"/>
  <c r="J5" i="20"/>
  <c r="F5" i="20"/>
  <c r="E5" i="20"/>
  <c r="F4" i="20"/>
  <c r="E4" i="20"/>
  <c r="Y3" i="20"/>
  <c r="J3" i="20"/>
  <c r="F3" i="20"/>
  <c r="E3" i="20"/>
  <c r="F2" i="20"/>
  <c r="X9" i="20" s="1"/>
  <c r="E2" i="20"/>
  <c r="X4" i="20" s="1"/>
  <c r="F25" i="19"/>
  <c r="F26" i="19"/>
  <c r="G26" i="19" s="1"/>
  <c r="Y15" i="19"/>
  <c r="F24" i="19"/>
  <c r="G24" i="19" s="1"/>
  <c r="F23" i="19"/>
  <c r="G22" i="19"/>
  <c r="F17" i="19"/>
  <c r="I16" i="19" s="1"/>
  <c r="X16" i="19"/>
  <c r="F16" i="19"/>
  <c r="J15" i="19" s="1"/>
  <c r="F15" i="19"/>
  <c r="J17" i="19" s="1"/>
  <c r="F14" i="19"/>
  <c r="X14" i="19" s="1"/>
  <c r="Y13" i="19"/>
  <c r="Y12" i="19"/>
  <c r="J12" i="19"/>
  <c r="G12" i="19"/>
  <c r="I11" i="19"/>
  <c r="Y10" i="19"/>
  <c r="Y8" i="19"/>
  <c r="F8" i="19"/>
  <c r="X11" i="19" s="1"/>
  <c r="E8" i="19"/>
  <c r="Y7" i="19"/>
  <c r="F7" i="19"/>
  <c r="E7" i="19"/>
  <c r="X6" i="19"/>
  <c r="F6" i="19"/>
  <c r="E6" i="19"/>
  <c r="Y5" i="19"/>
  <c r="F5" i="19"/>
  <c r="E5" i="19"/>
  <c r="I6" i="19" s="1"/>
  <c r="X4" i="19"/>
  <c r="F4" i="19"/>
  <c r="J10" i="19" s="1"/>
  <c r="E4" i="19"/>
  <c r="J5" i="19" s="1"/>
  <c r="Y3" i="19"/>
  <c r="F3" i="19"/>
  <c r="J8" i="19" s="1"/>
  <c r="E3" i="19"/>
  <c r="J7" i="19" s="1"/>
  <c r="F2" i="19"/>
  <c r="X9" i="19" s="1"/>
  <c r="E2" i="19"/>
  <c r="I4" i="19" s="1"/>
  <c r="F26" i="18"/>
  <c r="G26" i="18" s="1"/>
  <c r="F25" i="18"/>
  <c r="Y15" i="18" s="1"/>
  <c r="F24" i="18"/>
  <c r="G24" i="18" s="1"/>
  <c r="F23" i="18"/>
  <c r="G22" i="18"/>
  <c r="Y17" i="18"/>
  <c r="F17" i="18"/>
  <c r="I16" i="18" s="1"/>
  <c r="X16" i="18"/>
  <c r="G16" i="18"/>
  <c r="F16" i="18"/>
  <c r="J15" i="18" s="1"/>
  <c r="F15" i="18"/>
  <c r="J17" i="18" s="1"/>
  <c r="G14" i="18"/>
  <c r="F14" i="18"/>
  <c r="X14" i="18" s="1"/>
  <c r="Y13" i="18"/>
  <c r="Y12" i="18"/>
  <c r="G12" i="18"/>
  <c r="I11" i="18"/>
  <c r="I9" i="18"/>
  <c r="F8" i="18"/>
  <c r="X11" i="18" s="1"/>
  <c r="E8" i="18"/>
  <c r="X6" i="18" s="1"/>
  <c r="F7" i="18"/>
  <c r="Y10" i="18" s="1"/>
  <c r="E7" i="18"/>
  <c r="Y5" i="18" s="1"/>
  <c r="F6" i="18"/>
  <c r="Y8" i="18" s="1"/>
  <c r="E6" i="18"/>
  <c r="Y7" i="18" s="1"/>
  <c r="F5" i="18"/>
  <c r="E5" i="18"/>
  <c r="I6" i="18" s="1"/>
  <c r="F4" i="18"/>
  <c r="J10" i="18" s="1"/>
  <c r="E4" i="18"/>
  <c r="J5" i="18" s="1"/>
  <c r="F3" i="18"/>
  <c r="J12" i="18" s="1"/>
  <c r="E3" i="18"/>
  <c r="J7" i="18" s="1"/>
  <c r="F2" i="18"/>
  <c r="X9" i="18" s="1"/>
  <c r="E2" i="18"/>
  <c r="X4" i="18" s="1"/>
  <c r="X14" i="11"/>
  <c r="G26" i="17"/>
  <c r="F26" i="17"/>
  <c r="G25" i="17"/>
  <c r="F25" i="17"/>
  <c r="G24" i="17"/>
  <c r="F24" i="17"/>
  <c r="F23" i="17"/>
  <c r="G22" i="17"/>
  <c r="Y17" i="17"/>
  <c r="F17" i="17"/>
  <c r="I16" i="17" s="1"/>
  <c r="X16" i="17"/>
  <c r="F16" i="17"/>
  <c r="J15" i="17" s="1"/>
  <c r="Y15" i="17"/>
  <c r="F15" i="17"/>
  <c r="J17" i="17" s="1"/>
  <c r="F14" i="17"/>
  <c r="X14" i="17" s="1"/>
  <c r="Y13" i="17"/>
  <c r="J12" i="17"/>
  <c r="G12" i="17"/>
  <c r="Y10" i="17"/>
  <c r="Y8" i="17"/>
  <c r="F8" i="17"/>
  <c r="X11" i="17" s="1"/>
  <c r="E8" i="17"/>
  <c r="Y7" i="17"/>
  <c r="F7" i="17"/>
  <c r="E7" i="17"/>
  <c r="X6" i="17"/>
  <c r="F6" i="17"/>
  <c r="Y12" i="17" s="1"/>
  <c r="E6" i="17"/>
  <c r="Y5" i="17"/>
  <c r="F5" i="17"/>
  <c r="I11" i="17" s="1"/>
  <c r="E5" i="17"/>
  <c r="I6" i="17" s="1"/>
  <c r="X4" i="17"/>
  <c r="F4" i="17"/>
  <c r="J10" i="17" s="1"/>
  <c r="E4" i="17"/>
  <c r="J5" i="17" s="1"/>
  <c r="Y3" i="17"/>
  <c r="F3" i="17"/>
  <c r="J8" i="17" s="1"/>
  <c r="E3" i="17"/>
  <c r="J7" i="17" s="1"/>
  <c r="F2" i="17"/>
  <c r="X9" i="17" s="1"/>
  <c r="E2" i="17"/>
  <c r="I4" i="17" s="1"/>
  <c r="I14" i="11"/>
  <c r="Y17" i="11"/>
  <c r="Y12" i="11"/>
  <c r="X11" i="11"/>
  <c r="Y10" i="11"/>
  <c r="X9" i="11"/>
  <c r="Y8" i="11"/>
  <c r="Y7" i="11"/>
  <c r="Y3" i="11"/>
  <c r="X6" i="11"/>
  <c r="Y5" i="11"/>
  <c r="X4" i="11"/>
  <c r="F15" i="11"/>
  <c r="J17" i="11" s="1"/>
  <c r="J8" i="11"/>
  <c r="I11" i="11"/>
  <c r="J12" i="11"/>
  <c r="J7" i="11"/>
  <c r="J3" i="11"/>
  <c r="I6" i="11"/>
  <c r="J10" i="11"/>
  <c r="I9" i="11"/>
  <c r="J5" i="11"/>
  <c r="I4" i="11"/>
  <c r="F25" i="11"/>
  <c r="G25" i="11" s="1"/>
  <c r="F24" i="11"/>
  <c r="G24" i="11" s="1"/>
  <c r="F26" i="11"/>
  <c r="G26" i="11" s="1"/>
  <c r="F23" i="11"/>
  <c r="G22" i="11"/>
  <c r="F17" i="11"/>
  <c r="I16" i="11" s="1"/>
  <c r="F16" i="11"/>
  <c r="G16" i="11" s="1"/>
  <c r="F14" i="11"/>
  <c r="G23" i="11" s="1"/>
  <c r="G12" i="11"/>
  <c r="F8" i="11"/>
  <c r="E8" i="11"/>
  <c r="F7" i="11"/>
  <c r="E7" i="11"/>
  <c r="F6" i="11"/>
  <c r="E6" i="11"/>
  <c r="F5" i="11"/>
  <c r="E5" i="11"/>
  <c r="F4" i="11"/>
  <c r="E4" i="11"/>
  <c r="F3" i="11"/>
  <c r="E3" i="11"/>
  <c r="F2" i="11"/>
  <c r="E2" i="11"/>
  <c r="G17" i="34" l="1"/>
  <c r="G14" i="34"/>
  <c r="G15" i="34"/>
  <c r="Y17" i="34"/>
  <c r="G25" i="34"/>
  <c r="J3" i="34"/>
  <c r="I4" i="34"/>
  <c r="J8" i="34"/>
  <c r="Y3" i="34"/>
  <c r="G17" i="33"/>
  <c r="G14" i="33"/>
  <c r="G16" i="33"/>
  <c r="Y17" i="33"/>
  <c r="J13" i="33"/>
  <c r="I14" i="33"/>
  <c r="G23" i="33"/>
  <c r="G25" i="33"/>
  <c r="J3" i="33"/>
  <c r="I4" i="33"/>
  <c r="Y3" i="33"/>
  <c r="G14" i="32"/>
  <c r="G17" i="32"/>
  <c r="X14" i="32"/>
  <c r="J13" i="32"/>
  <c r="I14" i="32"/>
  <c r="G25" i="32"/>
  <c r="J3" i="32"/>
  <c r="I4" i="32"/>
  <c r="Y3" i="32"/>
  <c r="G14" i="31"/>
  <c r="G17" i="31"/>
  <c r="X14" i="31"/>
  <c r="G16" i="31"/>
  <c r="J13" i="31"/>
  <c r="I14" i="31"/>
  <c r="G25" i="31"/>
  <c r="J3" i="31"/>
  <c r="I4" i="31"/>
  <c r="Y3" i="31"/>
  <c r="X14" i="30"/>
  <c r="Y15" i="30"/>
  <c r="I4" i="30"/>
  <c r="Y3" i="30"/>
  <c r="J15" i="29"/>
  <c r="G25" i="29"/>
  <c r="J3" i="29"/>
  <c r="I4" i="29"/>
  <c r="Y3" i="29"/>
  <c r="G23" i="28"/>
  <c r="G14" i="28"/>
  <c r="I14" i="28"/>
  <c r="G25" i="28"/>
  <c r="J3" i="28"/>
  <c r="I4" i="28"/>
  <c r="J8" i="28"/>
  <c r="Y3" i="28"/>
  <c r="J15" i="27"/>
  <c r="X16" i="27"/>
  <c r="J13" i="27"/>
  <c r="J17" i="27"/>
  <c r="I4" i="27"/>
  <c r="J8" i="27"/>
  <c r="Y8" i="27"/>
  <c r="G14" i="26"/>
  <c r="Y17" i="26"/>
  <c r="G17" i="26"/>
  <c r="G16" i="26"/>
  <c r="J13" i="26"/>
  <c r="I14" i="26"/>
  <c r="G23" i="26"/>
  <c r="G25" i="26"/>
  <c r="J3" i="26"/>
  <c r="I4" i="26"/>
  <c r="Y3" i="26"/>
  <c r="Y13" i="24"/>
  <c r="G15" i="24"/>
  <c r="Y17" i="24"/>
  <c r="X16" i="24"/>
  <c r="I4" i="25"/>
  <c r="I9" i="25"/>
  <c r="G14" i="25"/>
  <c r="G15" i="25"/>
  <c r="G16" i="25"/>
  <c r="G17" i="25"/>
  <c r="X16" i="25"/>
  <c r="J13" i="25"/>
  <c r="I14" i="25"/>
  <c r="G14" i="24"/>
  <c r="G17" i="24"/>
  <c r="X14" i="24"/>
  <c r="G16" i="24"/>
  <c r="J13" i="24"/>
  <c r="I14" i="24"/>
  <c r="G25" i="24"/>
  <c r="J3" i="24"/>
  <c r="I4" i="24"/>
  <c r="J8" i="24"/>
  <c r="Y3" i="24"/>
  <c r="G14" i="23"/>
  <c r="G17" i="23"/>
  <c r="X14" i="23"/>
  <c r="G16" i="23"/>
  <c r="J13" i="23"/>
  <c r="I14" i="23"/>
  <c r="G25" i="23"/>
  <c r="J3" i="23"/>
  <c r="I4" i="23"/>
  <c r="Y3" i="23"/>
  <c r="G15" i="22"/>
  <c r="G17" i="22"/>
  <c r="J13" i="22"/>
  <c r="I14" i="22"/>
  <c r="G23" i="22"/>
  <c r="G25" i="22"/>
  <c r="J3" i="22"/>
  <c r="I4" i="22"/>
  <c r="Y3" i="22"/>
  <c r="I9" i="21"/>
  <c r="G14" i="21"/>
  <c r="G15" i="21"/>
  <c r="G16" i="21"/>
  <c r="G17" i="21"/>
  <c r="J13" i="21"/>
  <c r="I14" i="21"/>
  <c r="G23" i="21"/>
  <c r="G25" i="21"/>
  <c r="J3" i="21"/>
  <c r="Y17" i="20"/>
  <c r="Y13" i="20"/>
  <c r="I9" i="20"/>
  <c r="G14" i="20"/>
  <c r="G15" i="20"/>
  <c r="G16" i="20"/>
  <c r="G17" i="20"/>
  <c r="J13" i="20"/>
  <c r="I14" i="20"/>
  <c r="G23" i="20"/>
  <c r="I4" i="20"/>
  <c r="Y17" i="19"/>
  <c r="I9" i="19"/>
  <c r="G14" i="19"/>
  <c r="G15" i="19"/>
  <c r="G16" i="19"/>
  <c r="G17" i="19"/>
  <c r="J13" i="19"/>
  <c r="G25" i="19"/>
  <c r="I14" i="19"/>
  <c r="G23" i="19"/>
  <c r="J3" i="19"/>
  <c r="G15" i="18"/>
  <c r="G17" i="18"/>
  <c r="J13" i="18"/>
  <c r="I14" i="18"/>
  <c r="G23" i="18"/>
  <c r="G25" i="18"/>
  <c r="J3" i="18"/>
  <c r="I4" i="18"/>
  <c r="J8" i="18"/>
  <c r="Y3" i="18"/>
  <c r="X16" i="11"/>
  <c r="J15" i="11"/>
  <c r="Y13" i="11"/>
  <c r="Y15" i="11"/>
  <c r="J13" i="11"/>
  <c r="I9" i="17"/>
  <c r="G14" i="17"/>
  <c r="G15" i="17"/>
  <c r="G16" i="17"/>
  <c r="G17" i="17"/>
  <c r="J13" i="17"/>
  <c r="I14" i="17"/>
  <c r="G23" i="17"/>
  <c r="J3" i="17"/>
  <c r="G15" i="11"/>
  <c r="G17" i="11"/>
  <c r="G14" i="11"/>
</calcChain>
</file>

<file path=xl/sharedStrings.xml><?xml version="1.0" encoding="utf-8"?>
<sst xmlns="http://schemas.openxmlformats.org/spreadsheetml/2006/main" count="2460" uniqueCount="151">
  <si>
    <t>р100</t>
  </si>
  <si>
    <t>р421mlnoma</t>
  </si>
  <si>
    <t>200 меланома</t>
  </si>
  <si>
    <t>p100 кларк1</t>
  </si>
  <si>
    <t>р120</t>
  </si>
  <si>
    <t>млнома</t>
  </si>
  <si>
    <t>МЛНома</t>
  </si>
  <si>
    <t>1кларк</t>
  </si>
  <si>
    <t>мтс в аксил Л.У.</t>
  </si>
  <si>
    <t>3-4 кларк</t>
  </si>
  <si>
    <t>2-3 кларк</t>
  </si>
  <si>
    <t>мтс в Л.У.</t>
  </si>
  <si>
    <t>ФИО</t>
  </si>
  <si>
    <t>Референтное значение нормы</t>
  </si>
  <si>
    <t>Бородина</t>
  </si>
  <si>
    <t>Дылдин</t>
  </si>
  <si>
    <t>Возраст</t>
  </si>
  <si>
    <t>25-   60 лет</t>
  </si>
  <si>
    <t>Дата Анализа</t>
  </si>
  <si>
    <t>1-осень, 2 весна</t>
  </si>
  <si>
    <t xml:space="preserve">до С и В12 </t>
  </si>
  <si>
    <t>через 2мес</t>
  </si>
  <si>
    <t>СТ  7 месяц</t>
  </si>
  <si>
    <t>Послеопер 2месяца</t>
  </si>
  <si>
    <t>1г интерферон</t>
  </si>
  <si>
    <t>пятка</t>
  </si>
  <si>
    <t>2 мес попер</t>
  </si>
  <si>
    <t>4 мес после опер</t>
  </si>
  <si>
    <t>6 мес после иссеч</t>
  </si>
  <si>
    <t>Дата операции</t>
  </si>
  <si>
    <t xml:space="preserve">Лейкоциты </t>
  </si>
  <si>
    <t>4.60 - 7.10</t>
  </si>
  <si>
    <t>Лимфоциты</t>
  </si>
  <si>
    <t>1.60-2.40</t>
  </si>
  <si>
    <t xml:space="preserve">                            %</t>
  </si>
  <si>
    <t>28.00-39.00</t>
  </si>
  <si>
    <t>Моноциты</t>
  </si>
  <si>
    <t>0.00-0.80</t>
  </si>
  <si>
    <t>3.00-11.00</t>
  </si>
  <si>
    <t>Гранулоциты</t>
  </si>
  <si>
    <t>2.00-5.50</t>
  </si>
  <si>
    <t>47.00-72.00</t>
  </si>
  <si>
    <t>Гемоглобин</t>
  </si>
  <si>
    <t>110-160</t>
  </si>
  <si>
    <t>Гематокрит       %</t>
  </si>
  <si>
    <t>36.00-42.00</t>
  </si>
  <si>
    <t>Тромбоциты</t>
  </si>
  <si>
    <t>180.00-320.00</t>
  </si>
  <si>
    <t>Эритроциты</t>
  </si>
  <si>
    <t>3.79-4.70</t>
  </si>
  <si>
    <t>Ig A           г/л</t>
  </si>
  <si>
    <t>1.60-3.50</t>
  </si>
  <si>
    <t>Ig M          г/л</t>
  </si>
  <si>
    <t>0.90-1.50</t>
  </si>
  <si>
    <t>Ig G          г/л</t>
  </si>
  <si>
    <t>10.00-16.00</t>
  </si>
  <si>
    <t>ЦИК         Ед</t>
  </si>
  <si>
    <t>40.00-70.00</t>
  </si>
  <si>
    <t>TNK</t>
  </si>
  <si>
    <t>0,00-6,00</t>
  </si>
  <si>
    <t>В-лимфоцит  CD-20</t>
  </si>
  <si>
    <t>0.20-0.40</t>
  </si>
  <si>
    <t xml:space="preserve">                                %</t>
  </si>
  <si>
    <t>Т-лимфоцит   CD3</t>
  </si>
  <si>
    <t>1.10-1.70</t>
  </si>
  <si>
    <t>67.00-76.00</t>
  </si>
  <si>
    <t>Т-хелпер      CD4</t>
  </si>
  <si>
    <t>0.70-1.10</t>
  </si>
  <si>
    <t>38.00-46.00</t>
  </si>
  <si>
    <t>Т- цитотоксический CD8</t>
  </si>
  <si>
    <t>0.50-0.90</t>
  </si>
  <si>
    <t>31.00-40.00</t>
  </si>
  <si>
    <t>HLA-DR-CD3+ в %</t>
  </si>
  <si>
    <t>8.00-15.00</t>
  </si>
  <si>
    <t>NK-клетки CD16</t>
  </si>
  <si>
    <t>% NK</t>
  </si>
  <si>
    <t>10.00-19.00</t>
  </si>
  <si>
    <t>ФНО                %         СТ</t>
  </si>
  <si>
    <t>24,10-41,12</t>
  </si>
  <si>
    <t xml:space="preserve">ФНО           сп  </t>
  </si>
  <si>
    <t>ИЛ 2                %         СТ</t>
  </si>
  <si>
    <t>17,71-37,99</t>
  </si>
  <si>
    <t>ИЛ 2           сп  %</t>
  </si>
  <si>
    <t>ИЛ4                  %        СТ</t>
  </si>
  <si>
    <t>1,00-4,62</t>
  </si>
  <si>
    <t xml:space="preserve">ИЛ4            сп  </t>
  </si>
  <si>
    <t xml:space="preserve">ИФY на CD3+       %    СТ </t>
  </si>
  <si>
    <t>15,00-45,00</t>
  </si>
  <si>
    <t xml:space="preserve">ИФY на CD3+     сп % </t>
  </si>
  <si>
    <t>ИФY на CD3 -            СТ</t>
  </si>
  <si>
    <t xml:space="preserve">ИФY на CD3-      сп </t>
  </si>
  <si>
    <t>TNK %</t>
  </si>
  <si>
    <t>0,00-6,0</t>
  </si>
  <si>
    <t>НСТ                          %</t>
  </si>
  <si>
    <t>6.00-12.00</t>
  </si>
  <si>
    <t>16.00</t>
  </si>
  <si>
    <t>6,0/10,0</t>
  </si>
  <si>
    <t>4,0/9,0</t>
  </si>
  <si>
    <t>2,0/6,0</t>
  </si>
  <si>
    <t>11,00/10,00</t>
  </si>
  <si>
    <t>2,0/3,0</t>
  </si>
  <si>
    <t>4,00/9,00</t>
  </si>
  <si>
    <t>3,0/7,0</t>
  </si>
  <si>
    <t>Акт-ть фаг моноцит %</t>
  </si>
  <si>
    <t>53.50-75.50</t>
  </si>
  <si>
    <t>80.30</t>
  </si>
  <si>
    <t>Фаг индекс Ед</t>
  </si>
  <si>
    <t>Фаг число  Ед</t>
  </si>
  <si>
    <t>гипервитамины +ИЛ2</t>
  </si>
  <si>
    <t>мелаксен+предниз</t>
  </si>
  <si>
    <t>мелакс +предниз</t>
  </si>
  <si>
    <t>ХТ?</t>
  </si>
  <si>
    <t>Вит С+12</t>
  </si>
  <si>
    <t>Завершенность Фаг Ед</t>
  </si>
  <si>
    <t>Эффективность Фаг Ед</t>
  </si>
  <si>
    <t>после интерферона</t>
  </si>
  <si>
    <t>5 лет после интерферона</t>
  </si>
  <si>
    <t>НСТ стимулированный</t>
  </si>
  <si>
    <t>Ликопид</t>
  </si>
  <si>
    <t>МЛН глаза</t>
  </si>
  <si>
    <t>NEU/LYMF</t>
  </si>
  <si>
    <t>если допустить, что нейтрофилы=лейкоциты-(лимфоциты + моноциты), то</t>
  </si>
  <si>
    <t>NEU/CD3</t>
  </si>
  <si>
    <t>NEU/CD4</t>
  </si>
  <si>
    <t>NEU/CD8</t>
  </si>
  <si>
    <t>Нормы отношений</t>
  </si>
  <si>
    <t>Мин</t>
  </si>
  <si>
    <t>Макс</t>
  </si>
  <si>
    <t>итог сравнения</t>
  </si>
  <si>
    <t>Расчитанные значения на основании анализов:</t>
  </si>
  <si>
    <t>Т-клеточное звено</t>
  </si>
  <si>
    <t>LYMF/CD19</t>
  </si>
  <si>
    <t>CD19/CD4</t>
  </si>
  <si>
    <t>CD19/CD8</t>
  </si>
  <si>
    <t>В-клеточное звено</t>
  </si>
  <si>
    <t>нейтрофилы=гранулоциты</t>
  </si>
  <si>
    <t>х</t>
  </si>
  <si>
    <t>у</t>
  </si>
  <si>
    <t>B-клеточное звено</t>
  </si>
  <si>
    <t xml:space="preserve">Тиккоева </t>
  </si>
  <si>
    <t>Тиккоева</t>
  </si>
  <si>
    <t>Чеснокова</t>
  </si>
  <si>
    <t>Баринов</t>
  </si>
  <si>
    <t>ЗУЕВА</t>
  </si>
  <si>
    <t>Корзухина</t>
  </si>
  <si>
    <t>Абрамов</t>
  </si>
  <si>
    <t>ЗУБОВ</t>
  </si>
  <si>
    <t>Немцев</t>
  </si>
  <si>
    <t>Тарасова</t>
  </si>
  <si>
    <t>Сорокина</t>
  </si>
  <si>
    <t xml:space="preserve">Сорокина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</si>
</sst>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14" fontId="3" fillId="0" borderId="0" xfId="0" applyNumberFormat="1" applyFont="1" applyFill="1" applyBorder="1" applyAlignment="1"/>
    <xf numFmtId="14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2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4" fontId="0" fillId="0" borderId="7" xfId="0" applyNumberFormat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2" fontId="0" fillId="0" borderId="1" xfId="0" applyNumberFormat="1" applyBorder="1"/>
    <xf numFmtId="14" fontId="0" fillId="0" borderId="1" xfId="0" applyNumberFormat="1" applyBorder="1" applyAlignment="1"/>
    <xf numFmtId="14" fontId="0" fillId="0" borderId="1" xfId="0" applyNumberFormat="1" applyBorder="1"/>
    <xf numFmtId="0" fontId="5" fillId="0" borderId="1" xfId="0" applyFont="1" applyBorder="1" applyAlignment="1">
      <alignment wrapText="1" shrinkToFit="1"/>
    </xf>
    <xf numFmtId="2" fontId="0" fillId="0" borderId="1" xfId="0" applyNumberFormat="1" applyFill="1" applyBorder="1"/>
    <xf numFmtId="0" fontId="1" fillId="0" borderId="1" xfId="0" applyFont="1" applyBorder="1" applyAlignment="1">
      <alignment wrapText="1" shrinkToFit="1"/>
    </xf>
    <xf numFmtId="0" fontId="1" fillId="0" borderId="0" xfId="0" applyFont="1"/>
    <xf numFmtId="0" fontId="0" fillId="2" borderId="0" xfId="0" applyFill="1"/>
    <xf numFmtId="2" fontId="0" fillId="0" borderId="0" xfId="0" applyNumberFormat="1"/>
    <xf numFmtId="14" fontId="0" fillId="2" borderId="0" xfId="0" applyNumberFormat="1" applyFill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0" fillId="0" borderId="1" xfId="0" applyBorder="1" applyAlignment="1"/>
  </cellXfs>
  <cellStyles count="1">
    <cellStyle name="Обычный" xfId="0" builtinId="0"/>
  </cellStyles>
  <dxfs count="19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0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1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7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9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0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2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3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5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6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7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8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9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0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2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3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5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6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8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A-4991-B70D-515FCC38DB3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A-4991-B70D-515FCC38DB3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3A-4991-B70D-515FCC38DB3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D3A-4991-B70D-515FCC38DB3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D3A-4991-B70D-515FCC38DB3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D3A-4991-B70D-515FCC38DB3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D3A-4991-B70D-515FCC38DB3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9D3A-4991-B70D-515FCC38DB36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9D3A-4991-B70D-515FCC38DB36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9D3A-4991-B70D-515FCC38DB3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9D3A-4991-B70D-515FCC38DB3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9D3A-4991-B70D-515FCC38DB3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9D3A-4991-B70D-515FCC38DB3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'Тарасова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-1.7040358744394619</c:v>
                </c:pt>
                <c:pt idx="12" formatCode="General">
                  <c:v>0</c:v>
                </c:pt>
                <c:pt idx="13">
                  <c:v>6.666666666666667</c:v>
                </c:pt>
                <c:pt idx="14" formatCode="General">
                  <c:v>0</c:v>
                </c:pt>
              </c:numCache>
            </c:numRef>
          </c:xVal>
          <c:yVal>
            <c:numRef>
              <c:f>'Тарасова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2.2619047619047619</c:v>
                </c:pt>
                <c:pt idx="11">
                  <c:v>0</c:v>
                </c:pt>
                <c:pt idx="12" formatCode="0.00">
                  <c:v>-3.8775510204081631</c:v>
                </c:pt>
                <c:pt idx="13">
                  <c:v>0</c:v>
                </c:pt>
                <c:pt idx="14" formatCode="0.00">
                  <c:v>2.2619047619047619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D3A-4991-B70D-515FCC38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02-45B2-9BF8-39983E898F9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02-45B2-9BF8-39983E898F9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02-45B2-9BF8-39983E898F9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02-45B2-9BF8-39983E898F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'Тарасова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-1.7040358744394619</c:v>
                </c:pt>
                <c:pt idx="12" formatCode="General">
                  <c:v>0</c:v>
                </c:pt>
                <c:pt idx="13">
                  <c:v>0.26315789473684209</c:v>
                </c:pt>
                <c:pt idx="14" formatCode="General">
                  <c:v>0</c:v>
                </c:pt>
              </c:numCache>
            </c:numRef>
          </c:xVal>
          <c:yVal>
            <c:numRef>
              <c:f>'Тарасова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14.866666666666667</c:v>
                </c:pt>
                <c:pt idx="11">
                  <c:v>0</c:v>
                </c:pt>
                <c:pt idx="12" formatCode="0.00">
                  <c:v>-0.15306122448979592</c:v>
                </c:pt>
                <c:pt idx="13">
                  <c:v>0</c:v>
                </c:pt>
                <c:pt idx="14" formatCode="0.00">
                  <c:v>14.866666666666667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702-45B2-9BF8-39983E898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418-4A42-92C8-C334C242D0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18-4A42-92C8-C334C242D0C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418-4A42-92C8-C334C242D0C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18-4A42-92C8-C334C242D0C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18-4A42-92C8-C334C242D0C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18-4A42-92C8-C334C242D0C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6418-4A42-92C8-C334C242D0C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18-4A42-92C8-C334C242D0C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418-4A42-92C8-C334C242D0C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6418-4A42-92C8-C334C242D0C8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18-4A42-92C8-C334C242D0C8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418-4A42-92C8-C334C242D0C8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18-4A42-92C8-C334C242D0C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'Дылдин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-2.6135265700483092</c:v>
                </c:pt>
                <c:pt idx="12" formatCode="General">
                  <c:v>0</c:v>
                </c:pt>
                <c:pt idx="13">
                  <c:v>9.0166666666666675</c:v>
                </c:pt>
                <c:pt idx="14" formatCode="General">
                  <c:v>0</c:v>
                </c:pt>
              </c:numCache>
            </c:numRef>
          </c:xVal>
          <c:yVal>
            <c:numRef>
              <c:f>'Дылдин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3.7832167832167833</c:v>
                </c:pt>
                <c:pt idx="11">
                  <c:v>0</c:v>
                </c:pt>
                <c:pt idx="12" formatCode="0.00">
                  <c:v>-6.6790123456790118</c:v>
                </c:pt>
                <c:pt idx="13">
                  <c:v>0</c:v>
                </c:pt>
                <c:pt idx="14" formatCode="0.00">
                  <c:v>3.7832167832167833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8-4A42-92C8-C334C242D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53-400A-9A6F-BF6C6BAE2F8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653-400A-9A6F-BF6C6BAE2F8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E653-400A-9A6F-BF6C6BAE2F8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653-400A-9A6F-BF6C6BAE2F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'Дылдин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-2.6135265700483092</c:v>
                </c:pt>
                <c:pt idx="12" formatCode="General">
                  <c:v>0</c:v>
                </c:pt>
                <c:pt idx="13">
                  <c:v>0.33333333333333337</c:v>
                </c:pt>
                <c:pt idx="14" formatCode="General">
                  <c:v>0</c:v>
                </c:pt>
              </c:numCache>
            </c:numRef>
          </c:xVal>
          <c:yVal>
            <c:numRef>
              <c:f>'Дылдин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10.349999999999998</c:v>
                </c:pt>
                <c:pt idx="11">
                  <c:v>0</c:v>
                </c:pt>
                <c:pt idx="12" formatCode="0.00">
                  <c:v>-0.24691358024691357</c:v>
                </c:pt>
                <c:pt idx="13">
                  <c:v>0</c:v>
                </c:pt>
                <c:pt idx="14" formatCode="0.00">
                  <c:v>10.349999999999998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3-400A-9A6F-BF6C6BAE2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85-4076-B846-EB4EAA2CE29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85-4076-B846-EB4EAA2CE29A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85-4076-B846-EB4EAA2CE29A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285-4076-B846-EB4EAA2CE29A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285-4076-B846-EB4EAA2CE29A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85-4076-B846-EB4EAA2CE29A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85-4076-B846-EB4EAA2CE29A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285-4076-B846-EB4EAA2CE29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285-4076-B846-EB4EAA2CE29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285-4076-B846-EB4EAA2CE29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285-4076-B846-EB4EAA2CE29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285-4076-B846-EB4EAA2CE29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285-4076-B846-EB4EAA2CE29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Сорокина!$I$3:$I$17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-1.3668639053254439</c:v>
                </c:pt>
                <c:pt idx="12" formatCode="General">
                  <c:v>0</c:v>
                </c:pt>
                <c:pt idx="13">
                  <c:v>6.0789473684210531</c:v>
                </c:pt>
                <c:pt idx="14" formatCode="General">
                  <c:v>0</c:v>
                </c:pt>
              </c:numCache>
            </c:numRef>
          </c:xVal>
          <c:yVal>
            <c:numRef>
              <c:f>Сорокина!$J$3:$J$17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1.7906976744186047</c:v>
                </c:pt>
                <c:pt idx="11">
                  <c:v>0</c:v>
                </c:pt>
                <c:pt idx="12" formatCode="0.00">
                  <c:v>-2.9240506329113924</c:v>
                </c:pt>
                <c:pt idx="13">
                  <c:v>0</c:v>
                </c:pt>
                <c:pt idx="14" formatCode="0.00">
                  <c:v>1.7906976744186047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285-4076-B846-EB4EAA2C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57-44ED-BA82-B12F177D142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57-44ED-BA82-B12F177D142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57-44ED-BA82-B12F177D142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57-44ED-BA82-B12F177D142F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8357-44ED-BA82-B12F177D142F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8357-44ED-BA82-B12F177D142F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357-44ED-BA82-B12F177D142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Сорокина!$X$3:$X$17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-1.3668639053254439</c:v>
                </c:pt>
                <c:pt idx="12" formatCode="General">
                  <c:v>0</c:v>
                </c:pt>
                <c:pt idx="13">
                  <c:v>0.39473684210526316</c:v>
                </c:pt>
                <c:pt idx="14" formatCode="General">
                  <c:v>0</c:v>
                </c:pt>
              </c:numCache>
            </c:numRef>
          </c:xVal>
          <c:yVal>
            <c:numRef>
              <c:f>Сорокина!$Y$3:$Y$17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11.266666666666667</c:v>
                </c:pt>
                <c:pt idx="11">
                  <c:v>0</c:v>
                </c:pt>
                <c:pt idx="12" formatCode="0.00">
                  <c:v>-0.18987341772151897</c:v>
                </c:pt>
                <c:pt idx="13">
                  <c:v>0</c:v>
                </c:pt>
                <c:pt idx="14" formatCode="0.00">
                  <c:v>11.266666666666667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7-44ED-BA82-B12F177D1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B-4234-B757-116C1E91FE8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B-4234-B757-116C1E91FE8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B-4234-B757-116C1E91FE8B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B-4234-B757-116C1E91FE8B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B-4234-B757-116C1E91FE8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AB-4234-B757-116C1E91FE8B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CAB-4234-B757-116C1E91FE8B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4CAB-4234-B757-116C1E91FE8B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4CAB-4234-B757-116C1E91FE8B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4CAB-4234-B757-116C1E91FE8B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4CAB-4234-B757-116C1E91FE8B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4CAB-4234-B757-116C1E91FE8B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4CAB-4234-B757-116C1E91FE8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'Бородина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-2.9285714285714284</c:v>
                </c:pt>
                <c:pt idx="12" formatCode="General">
                  <c:v>0</c:v>
                </c:pt>
                <c:pt idx="13">
                  <c:v>5.7088607594936702</c:v>
                </c:pt>
                <c:pt idx="14" formatCode="General">
                  <c:v>0</c:v>
                </c:pt>
              </c:numCache>
            </c:numRef>
          </c:xVal>
          <c:yVal>
            <c:numRef>
              <c:f>'Бородина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3.5234374999999996</c:v>
                </c:pt>
                <c:pt idx="11">
                  <c:v>0</c:v>
                </c:pt>
                <c:pt idx="12" formatCode="0.00">
                  <c:v>-9.02</c:v>
                </c:pt>
                <c:pt idx="13">
                  <c:v>0</c:v>
                </c:pt>
                <c:pt idx="14" formatCode="0.00">
                  <c:v>3.5234374999999996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CAB-4234-B757-116C1E91F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ED-44D4-82EF-BD21830B22E0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ED-44D4-82EF-BD21830B22E0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ED-44D4-82EF-BD21830B22E0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ED-44D4-82EF-BD21830B22E0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6ED-44D4-82EF-BD21830B22E0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6ED-44D4-82EF-BD21830B22E0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6ED-44D4-82EF-BD21830B22E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'Бородина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-2.9285714285714284</c:v>
                </c:pt>
                <c:pt idx="12" formatCode="General">
                  <c:v>0</c:v>
                </c:pt>
                <c:pt idx="13">
                  <c:v>0.12658227848101267</c:v>
                </c:pt>
                <c:pt idx="14" formatCode="General">
                  <c:v>0</c:v>
                </c:pt>
              </c:numCache>
            </c:numRef>
          </c:xVal>
          <c:yVal>
            <c:numRef>
              <c:f>'Бородина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15.4</c:v>
                </c:pt>
                <c:pt idx="11">
                  <c:v>0</c:v>
                </c:pt>
                <c:pt idx="12" formatCode="0.00">
                  <c:v>-0.2</c:v>
                </c:pt>
                <c:pt idx="13">
                  <c:v>0</c:v>
                </c:pt>
                <c:pt idx="14" formatCode="0.00">
                  <c:v>15.4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6ED-44D4-82EF-BD21830B2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82-4878-8C45-37DEE423575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82-4878-8C45-37DEE423575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82-4878-8C45-37DEE423575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82-4878-8C45-37DEE423575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482-4878-8C45-37DEE423575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82-4878-8C45-37DEE423575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82-4878-8C45-37DEE423575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482-4878-8C45-37DEE4235756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482-4878-8C45-37DEE4235756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482-4878-8C45-37DEE423575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482-4878-8C45-37DEE423575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482-4878-8C45-37DEE423575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482-4878-8C45-37DEE423575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'Зубов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-1.6513409961685823</c:v>
                </c:pt>
                <c:pt idx="12" formatCode="General">
                  <c:v>0</c:v>
                </c:pt>
                <c:pt idx="13">
                  <c:v>3.9541284403669716</c:v>
                </c:pt>
                <c:pt idx="14" formatCode="General">
                  <c:v>0</c:v>
                </c:pt>
              </c:numCache>
            </c:numRef>
          </c:xVal>
          <c:yVal>
            <c:numRef>
              <c:f>'Зубов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2.102439024390244</c:v>
                </c:pt>
                <c:pt idx="11">
                  <c:v>0</c:v>
                </c:pt>
                <c:pt idx="12" formatCode="0.00">
                  <c:v>-4.6847826086956514</c:v>
                </c:pt>
                <c:pt idx="13">
                  <c:v>0</c:v>
                </c:pt>
                <c:pt idx="14" formatCode="0.00">
                  <c:v>2.102439024390244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482-4878-8C45-37DEE423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BC-4148-B073-07E8DE4D8AE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BC-4148-B073-07E8DE4D8AE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BC-4148-B073-07E8DE4D8AE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BC-4148-B073-07E8DE4D8AE5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38BC-4148-B073-07E8DE4D8AE5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38BC-4148-B073-07E8DE4D8AE5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38BC-4148-B073-07E8DE4D8AE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'Зубов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-1.6513409961685823</c:v>
                </c:pt>
                <c:pt idx="12" formatCode="General">
                  <c:v>0</c:v>
                </c:pt>
                <c:pt idx="13">
                  <c:v>0.12844036697247707</c:v>
                </c:pt>
                <c:pt idx="14" formatCode="General">
                  <c:v>0</c:v>
                </c:pt>
              </c:numCache>
            </c:numRef>
          </c:xVal>
          <c:yVal>
            <c:numRef>
              <c:f>'Зубов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18.642857142857139</c:v>
                </c:pt>
                <c:pt idx="11">
                  <c:v>0</c:v>
                </c:pt>
                <c:pt idx="12" formatCode="0.00">
                  <c:v>-0.15217391304347827</c:v>
                </c:pt>
                <c:pt idx="13">
                  <c:v>0</c:v>
                </c:pt>
                <c:pt idx="14" formatCode="0.00">
                  <c:v>18.642857142857139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BC-4148-B073-07E8DE4D8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4A-4092-8340-470162E6711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4A-4092-8340-470162E6711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4A-4092-8340-470162E6711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4A-4092-8340-470162E6711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14A-4092-8340-470162E6711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14A-4092-8340-470162E6711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14A-4092-8340-470162E6711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14A-4092-8340-470162E67116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14A-4092-8340-470162E67116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C14A-4092-8340-470162E6711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C14A-4092-8340-470162E6711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C14A-4092-8340-470162E6711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C14A-4092-8340-470162E6711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'Немцев new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-1.6200873362445414</c:v>
                </c:pt>
                <c:pt idx="12" formatCode="General">
                  <c:v>0</c:v>
                </c:pt>
                <c:pt idx="13">
                  <c:v>5.4558823529411757</c:v>
                </c:pt>
                <c:pt idx="14" formatCode="General">
                  <c:v>0</c:v>
                </c:pt>
              </c:numCache>
            </c:numRef>
          </c:xVal>
          <c:yVal>
            <c:numRef>
              <c:f>'Немцев new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2.7686567164179103</c:v>
                </c:pt>
                <c:pt idx="11">
                  <c:v>0</c:v>
                </c:pt>
                <c:pt idx="12" formatCode="0.00">
                  <c:v>-7</c:v>
                </c:pt>
                <c:pt idx="13">
                  <c:v>0</c:v>
                </c:pt>
                <c:pt idx="14" formatCode="0.00">
                  <c:v>2.7686567164179103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14A-4092-8340-470162E67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DD-456F-A30C-476F81A881BB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DD-456F-A30C-476F81A881BB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DD-456F-A30C-476F81A881BB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9DD-456F-A30C-476F81A881BB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19DD-456F-A30C-476F81A881BB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19DD-456F-A30C-476F81A881BB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9DD-456F-A30C-476F81A881B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'Немцев new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-1.6200873362445414</c:v>
                </c:pt>
                <c:pt idx="12" formatCode="General">
                  <c:v>0</c:v>
                </c:pt>
                <c:pt idx="13">
                  <c:v>0.13235294117647056</c:v>
                </c:pt>
                <c:pt idx="14" formatCode="General">
                  <c:v>0</c:v>
                </c:pt>
              </c:numCache>
            </c:numRef>
          </c:xVal>
          <c:yVal>
            <c:numRef>
              <c:f>'Немцев new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25.444444444444446</c:v>
                </c:pt>
                <c:pt idx="11">
                  <c:v>0</c:v>
                </c:pt>
                <c:pt idx="12" formatCode="0.00">
                  <c:v>-0.16981132075471697</c:v>
                </c:pt>
                <c:pt idx="13">
                  <c:v>0</c:v>
                </c:pt>
                <c:pt idx="14" formatCode="0.00">
                  <c:v>25.444444444444446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9DD-456F-A30C-476F81A8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C0-484A-86EE-7838BBCBEC40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C0-484A-86EE-7838BBCBEC40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C0-484A-86EE-7838BBCBEC40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C0-484A-86EE-7838BBCBEC40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C0-484A-86EE-7838BBCBEC40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8C0-484A-86EE-7838BBCBEC40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8C0-484A-86EE-7838BBCBEC40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D8C0-484A-86EE-7838BBCBEC40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D8C0-484A-86EE-7838BBCBEC40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D8C0-484A-86EE-7838BBCBEC40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D8C0-484A-86EE-7838BBCBEC40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D8C0-484A-86EE-7838BBCBEC40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D8C0-484A-86EE-7838BBCBEC4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'Абрамов new осень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-1.0710059171597635</c:v>
                </c:pt>
                <c:pt idx="12" formatCode="General">
                  <c:v>0</c:v>
                </c:pt>
                <c:pt idx="13">
                  <c:v>3.3831775700934577</c:v>
                </c:pt>
                <c:pt idx="14" formatCode="General">
                  <c:v>0</c:v>
                </c:pt>
              </c:numCache>
            </c:numRef>
          </c:xVal>
          <c:yVal>
            <c:numRef>
              <c:f>'Абрамов new осень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1.3068592057761732</c:v>
                </c:pt>
                <c:pt idx="11">
                  <c:v>0</c:v>
                </c:pt>
                <c:pt idx="12" formatCode="0.00">
                  <c:v>-2.1294117647058823</c:v>
                </c:pt>
                <c:pt idx="13">
                  <c:v>0</c:v>
                </c:pt>
                <c:pt idx="14" formatCode="0.00">
                  <c:v>1.3068592057761732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8C0-484A-86EE-7838BBCBE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18-4B27-8FAD-49600D2CF85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18-4B27-8FAD-49600D2CF85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18-4B27-8FAD-49600D2CF85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18-4B27-8FAD-49600D2CF856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2B18-4B27-8FAD-49600D2CF856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2B18-4B27-8FAD-49600D2CF856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B18-4B27-8FAD-49600D2CF85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'Абрамов new осень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-1.0710059171597635</c:v>
                </c:pt>
                <c:pt idx="12" formatCode="General">
                  <c:v>0</c:v>
                </c:pt>
                <c:pt idx="13">
                  <c:v>0.23364485981308411</c:v>
                </c:pt>
                <c:pt idx="14" formatCode="General">
                  <c:v>0</c:v>
                </c:pt>
              </c:numCache>
            </c:numRef>
          </c:xVal>
          <c:yVal>
            <c:numRef>
              <c:f>'Абрамов new осень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13.52</c:v>
                </c:pt>
                <c:pt idx="11">
                  <c:v>0</c:v>
                </c:pt>
                <c:pt idx="12" formatCode="0.00">
                  <c:v>-0.14705882352941177</c:v>
                </c:pt>
                <c:pt idx="13">
                  <c:v>0</c:v>
                </c:pt>
                <c:pt idx="14" formatCode="0.00">
                  <c:v>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B18-4B27-8FAD-49600D2C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06-40CC-8179-CBBE529617F2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06-40CC-8179-CBBE529617F2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06-40CC-8179-CBBE529617F2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06-40CC-8179-CBBE529617F2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06-40CC-8179-CBBE529617F2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06-40CC-8179-CBBE529617F2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D06-40CC-8179-CBBE529617F2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DD06-40CC-8179-CBBE529617F2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DD06-40CC-8179-CBBE529617F2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DD06-40CC-8179-CBBE529617F2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DD06-40CC-8179-CBBE529617F2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DD06-40CC-8179-CBBE529617F2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DD06-40CC-8179-CBBE529617F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'Абрамов new весна'!$I$3:$I$17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-1.4487632508833921</c:v>
                </c:pt>
                <c:pt idx="12" formatCode="General">
                  <c:v>0</c:v>
                </c:pt>
                <c:pt idx="13">
                  <c:v>2.5465838509316767</c:v>
                </c:pt>
                <c:pt idx="14" formatCode="General">
                  <c:v>0</c:v>
                </c:pt>
              </c:numCache>
            </c:numRef>
          </c:xVal>
          <c:yVal>
            <c:numRef>
              <c:f>'Абрамов new весна'!$J$3:$J$17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1.55893536121673</c:v>
                </c:pt>
                <c:pt idx="11">
                  <c:v>0</c:v>
                </c:pt>
                <c:pt idx="12" formatCode="0.00">
                  <c:v>-3.6607142857142851</c:v>
                </c:pt>
                <c:pt idx="13">
                  <c:v>0</c:v>
                </c:pt>
                <c:pt idx="14" formatCode="0.00">
                  <c:v>1.55893536121673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D06-40CC-8179-CBBE52961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5E8-4BEC-A589-27DB6BC186F9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E8-4BEC-A589-27DB6BC186F9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E8-4BEC-A589-27DB6BC186F9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5E8-4BEC-A589-27DB6BC186F9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5E8-4BEC-A589-27DB6BC186F9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5E8-4BEC-A589-27DB6BC186F9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5E8-4BEC-A589-27DB6BC186F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'Абрамов new весна'!$X$3:$X$17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-1.4487632508833921</c:v>
                </c:pt>
                <c:pt idx="12" formatCode="General">
                  <c:v>0</c:v>
                </c:pt>
                <c:pt idx="13">
                  <c:v>4.9689440993788817E-2</c:v>
                </c:pt>
                <c:pt idx="14" formatCode="General">
                  <c:v>0</c:v>
                </c:pt>
              </c:numCache>
            </c:numRef>
          </c:xVal>
          <c:yVal>
            <c:numRef>
              <c:f>'Абрамов new весна'!$Y$3:$Y$17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35.375</c:v>
                </c:pt>
                <c:pt idx="11">
                  <c:v>0</c:v>
                </c:pt>
                <c:pt idx="12" formatCode="0.00">
                  <c:v>-7.1428571428571425E-2</c:v>
                </c:pt>
                <c:pt idx="13">
                  <c:v>0</c:v>
                </c:pt>
                <c:pt idx="14" formatCode="0.00">
                  <c:v>35.375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E8-4BEC-A589-27DB6BC18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0B-4F3D-82A2-F33477B1499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0B-4F3D-82A2-F33477B1499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0B-4F3D-82A2-F33477B14999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0B-4F3D-82A2-F33477B14999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0B-4F3D-82A2-F33477B14999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0B-4F3D-82A2-F33477B14999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90B-4F3D-82A2-F33477B14999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0B-4F3D-82A2-F33477B14999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90B-4F3D-82A2-F33477B14999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90B-4F3D-82A2-F33477B14999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90B-4F3D-82A2-F33477B14999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90B-4F3D-82A2-F33477B14999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90B-4F3D-82A2-F33477B1499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'Корзухина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-1.8687258687258688</c:v>
                </c:pt>
                <c:pt idx="12" formatCode="General">
                  <c:v>0</c:v>
                </c:pt>
                <c:pt idx="13">
                  <c:v>6.4533333333333331</c:v>
                </c:pt>
                <c:pt idx="14" formatCode="General">
                  <c:v>0</c:v>
                </c:pt>
              </c:numCache>
            </c:numRef>
          </c:xVal>
          <c:yVal>
            <c:numRef>
              <c:f>'Корзухина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2.42</c:v>
                </c:pt>
                <c:pt idx="11">
                  <c:v>0</c:v>
                </c:pt>
                <c:pt idx="12" formatCode="0.00">
                  <c:v>-4.283185840707965</c:v>
                </c:pt>
                <c:pt idx="13">
                  <c:v>0</c:v>
                </c:pt>
                <c:pt idx="14" formatCode="0.00">
                  <c:v>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90B-4F3D-82A2-F33477B14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55-4A13-BF76-B75A47D6F6F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55-4A13-BF76-B75A47D6F6F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55-4A13-BF76-B75A47D6F6F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55-4A13-BF76-B75A47D6F6F5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0555-4A13-BF76-B75A47D6F6F5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0555-4A13-BF76-B75A47D6F6F5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555-4A13-BF76-B75A47D6F6F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'Корзухина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-1.8687258687258688</c:v>
                </c:pt>
                <c:pt idx="12" formatCode="General">
                  <c:v>0</c:v>
                </c:pt>
                <c:pt idx="13">
                  <c:v>0.37333333333333335</c:v>
                </c:pt>
                <c:pt idx="14" formatCode="General">
                  <c:v>0</c:v>
                </c:pt>
              </c:numCache>
            </c:numRef>
          </c:xVal>
          <c:yVal>
            <c:numRef>
              <c:f>'Корзухина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9.2499999999999982</c:v>
                </c:pt>
                <c:pt idx="11">
                  <c:v>0</c:v>
                </c:pt>
                <c:pt idx="12" formatCode="0.00">
                  <c:v>-0.24778761061946908</c:v>
                </c:pt>
                <c:pt idx="13">
                  <c:v>0</c:v>
                </c:pt>
                <c:pt idx="14" formatCode="0.00">
                  <c:v>9.2499999999999982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555-4A13-BF76-B75A47D6F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 (осень)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AC-421E-8770-150D9E381E49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AC-421E-8770-150D9E381E49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6AC-421E-8770-150D9E381E49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AC-421E-8770-150D9E381E49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6AC-421E-8770-150D9E381E49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6AC-421E-8770-150D9E381E49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6AC-421E-8770-150D9E381E49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66AC-421E-8770-150D9E381E49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6AC-421E-8770-150D9E381E49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66AC-421E-8770-150D9E381E49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66AC-421E-8770-150D9E381E49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66AC-421E-8770-150D9E381E49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66AC-421E-8770-150D9E381E4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'Баринов осень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-1.4311688311688311</c:v>
                </c:pt>
                <c:pt idx="12" formatCode="General">
                  <c:v>0</c:v>
                </c:pt>
                <c:pt idx="13">
                  <c:v>3.9640287769784175</c:v>
                </c:pt>
                <c:pt idx="14" formatCode="General">
                  <c:v>0</c:v>
                </c:pt>
              </c:numCache>
            </c:numRef>
          </c:xVal>
          <c:yVal>
            <c:numRef>
              <c:f>'Баринов осень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2.1192307692307693</c:v>
                </c:pt>
                <c:pt idx="11">
                  <c:v>0</c:v>
                </c:pt>
                <c:pt idx="12" formatCode="0.00">
                  <c:v>-4.4079999999999995</c:v>
                </c:pt>
                <c:pt idx="13">
                  <c:v>0</c:v>
                </c:pt>
                <c:pt idx="14" formatCode="0.00">
                  <c:v>2.1192307692307693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6AC-421E-8770-150D9E381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 (осень)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A-43CD-9AE9-A3D43BA3F6DE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A-43CD-9AE9-A3D43BA3F6DE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A-43CD-9AE9-A3D43BA3F6DE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9A-43CD-9AE9-A3D43BA3F6DE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F9A-43CD-9AE9-A3D43BA3F6DE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F9A-43CD-9AE9-A3D43BA3F6DE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F9A-43CD-9AE9-A3D43BA3F6D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'Баринов осень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-1.4311688311688311</c:v>
                </c:pt>
                <c:pt idx="12" formatCode="General">
                  <c:v>0</c:v>
                </c:pt>
                <c:pt idx="13">
                  <c:v>0.33812949640287771</c:v>
                </c:pt>
                <c:pt idx="14" formatCode="General">
                  <c:v>0</c:v>
                </c:pt>
              </c:numCache>
            </c:numRef>
          </c:xVal>
          <c:yVal>
            <c:numRef>
              <c:f>'Баринов осень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8.1914893617021285</c:v>
                </c:pt>
                <c:pt idx="11">
                  <c:v>0</c:v>
                </c:pt>
                <c:pt idx="12" formatCode="0.00">
                  <c:v>-0.376</c:v>
                </c:pt>
                <c:pt idx="13">
                  <c:v>0</c:v>
                </c:pt>
                <c:pt idx="14" formatCode="0.00">
                  <c:v>8.1914893617021285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F9A-43CD-9AE9-A3D43BA3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 (весна)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7E-4373-8BB3-8C0BA94F2B7F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7E-4373-8BB3-8C0BA94F2B7F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7E-4373-8BB3-8C0BA94F2B7F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7E-4373-8BB3-8C0BA94F2B7F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7E-4373-8BB3-8C0BA94F2B7F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57E-4373-8BB3-8C0BA94F2B7F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57E-4373-8BB3-8C0BA94F2B7F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57E-4373-8BB3-8C0BA94F2B7F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57E-4373-8BB3-8C0BA94F2B7F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57E-4373-8BB3-8C0BA94F2B7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57E-4373-8BB3-8C0BA94F2B7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57E-4373-8BB3-8C0BA94F2B7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57E-4373-8BB3-8C0BA94F2B7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'Баринов весна new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-1.0337711069418385</c:v>
                </c:pt>
                <c:pt idx="12" formatCode="General">
                  <c:v>0</c:v>
                </c:pt>
                <c:pt idx="13">
                  <c:v>3.5779220779220777</c:v>
                </c:pt>
                <c:pt idx="14" formatCode="General">
                  <c:v>0</c:v>
                </c:pt>
              </c:numCache>
            </c:numRef>
          </c:xVal>
          <c:yVal>
            <c:numRef>
              <c:f>'Баринов весна new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1.4615384615384615</c:v>
                </c:pt>
                <c:pt idx="11">
                  <c:v>0</c:v>
                </c:pt>
                <c:pt idx="12" formatCode="0.00">
                  <c:v>-2.6238095238095238</c:v>
                </c:pt>
                <c:pt idx="13">
                  <c:v>0</c:v>
                </c:pt>
                <c:pt idx="14" formatCode="0.00">
                  <c:v>1.4615384615384615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57E-4373-8BB3-8C0BA94F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 (весна)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C1-474C-A127-CEE699E9F101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C1-474C-A127-CEE699E9F101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C1-474C-A127-CEE699E9F101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4C1-474C-A127-CEE699E9F101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4C1-474C-A127-CEE699E9F101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4C1-474C-A127-CEE699E9F101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4C1-474C-A127-CEE699E9F10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'Баринов весна new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-1.0337711069418385</c:v>
                </c:pt>
                <c:pt idx="12" formatCode="General">
                  <c:v>0</c:v>
                </c:pt>
                <c:pt idx="13">
                  <c:v>0.48701298701298701</c:v>
                </c:pt>
                <c:pt idx="14" formatCode="General">
                  <c:v>0</c:v>
                </c:pt>
              </c:numCache>
            </c:numRef>
          </c:xVal>
          <c:yVal>
            <c:numRef>
              <c:f>'Баринов весна new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7.1066666666666665</c:v>
                </c:pt>
                <c:pt idx="11">
                  <c:v>0</c:v>
                </c:pt>
                <c:pt idx="12" formatCode="0.00">
                  <c:v>-0.35714285714285715</c:v>
                </c:pt>
                <c:pt idx="13">
                  <c:v>0</c:v>
                </c:pt>
                <c:pt idx="14" formatCode="0.00">
                  <c:v>7.1066666666666665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4C1-474C-A127-CEE699E9F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FA-4ABD-AE30-4359AD9CE98F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FA-4ABD-AE30-4359AD9CE98F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0FA-4ABD-AE30-4359AD9CE98F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0FA-4ABD-AE30-4359AD9CE98F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0FA-4ABD-AE30-4359AD9CE98F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0FA-4ABD-AE30-4359AD9CE98F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0FA-4ABD-AE30-4359AD9CE98F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60FA-4ABD-AE30-4359AD9CE98F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0FA-4ABD-AE30-4359AD9CE98F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60FA-4ABD-AE30-4359AD9CE98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60FA-4ABD-AE30-4359AD9CE98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60FA-4ABD-AE30-4359AD9CE98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60FA-4ABD-AE30-4359AD9CE98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'Баринов весна new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-1.0337711069418385</c:v>
                </c:pt>
                <c:pt idx="12" formatCode="General">
                  <c:v>0</c:v>
                </c:pt>
                <c:pt idx="13">
                  <c:v>3.5779220779220777</c:v>
                </c:pt>
                <c:pt idx="14" formatCode="General">
                  <c:v>0</c:v>
                </c:pt>
              </c:numCache>
            </c:numRef>
          </c:xVal>
          <c:yVal>
            <c:numRef>
              <c:f>'Баринов весна new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1.4615384615384615</c:v>
                </c:pt>
                <c:pt idx="11">
                  <c:v>0</c:v>
                </c:pt>
                <c:pt idx="12" formatCode="0.00">
                  <c:v>-2.6238095238095238</c:v>
                </c:pt>
                <c:pt idx="13">
                  <c:v>0</c:v>
                </c:pt>
                <c:pt idx="14" formatCode="0.00">
                  <c:v>1.4615384615384615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0FA-4ABD-AE30-4359AD9CE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59-46E3-9CAF-BE903212908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59-46E3-9CAF-BE903212908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859-46E3-9CAF-BE903212908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859-46E3-9CAF-BE9032129084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8859-46E3-9CAF-BE9032129084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8859-46E3-9CAF-BE9032129084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859-46E3-9CAF-BE903212908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'Баринов весна new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-1.0337711069418385</c:v>
                </c:pt>
                <c:pt idx="12" formatCode="General">
                  <c:v>0</c:v>
                </c:pt>
                <c:pt idx="13">
                  <c:v>0.48701298701298701</c:v>
                </c:pt>
                <c:pt idx="14" formatCode="General">
                  <c:v>0</c:v>
                </c:pt>
              </c:numCache>
            </c:numRef>
          </c:xVal>
          <c:yVal>
            <c:numRef>
              <c:f>'Баринов весна new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7.1066666666666665</c:v>
                </c:pt>
                <c:pt idx="11">
                  <c:v>0</c:v>
                </c:pt>
                <c:pt idx="12" formatCode="0.00">
                  <c:v>-0.35714285714285715</c:v>
                </c:pt>
                <c:pt idx="13">
                  <c:v>0</c:v>
                </c:pt>
                <c:pt idx="14" formatCode="0.00">
                  <c:v>7.1066666666666665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59-46E3-9CAF-BE9032129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ED-40F5-BEA3-E68383C42EF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1ED-40F5-BEA3-E68383C42EF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ED-40F5-BEA3-E68383C42EF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1ED-40F5-BEA3-E68383C42EF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1ED-40F5-BEA3-E68383C42EF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1ED-40F5-BEA3-E68383C42EF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1ED-40F5-BEA3-E68383C42EF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A1ED-40F5-BEA3-E68383C42EF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A1ED-40F5-BEA3-E68383C42EF4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A1ED-40F5-BEA3-E68383C42EF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A1ED-40F5-BEA3-E68383C42EF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A1ED-40F5-BEA3-E68383C42EF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A1ED-40F5-BEA3-E68383C42EF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2004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-1.4444444444444444</c:v>
                </c:pt>
                <c:pt idx="12" formatCode="General">
                  <c:v>0</c:v>
                </c:pt>
                <c:pt idx="13">
                  <c:v>4.9056603773584904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2004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1.8055555555555556</c:v>
                </c:pt>
                <c:pt idx="11">
                  <c:v>0</c:v>
                </c:pt>
                <c:pt idx="12" formatCode="0.00">
                  <c:v>-2.9213483146067416</c:v>
                </c:pt>
                <c:pt idx="13">
                  <c:v>0</c:v>
                </c:pt>
                <c:pt idx="14" formatCode="0.00">
                  <c:v>1.8055555555555556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1ED-40F5-BEA3-E68383C42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9E-4A85-8BEC-9772BFB01F8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9E-4A85-8BEC-9772BFB01F8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9E-4A85-8BEC-9772BFB01F8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9E-4A85-8BEC-9772BFB01F8F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209E-4A85-8BEC-9772BFB01F8F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209E-4A85-8BEC-9772BFB01F8F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09E-4A85-8BEC-9772BFB01F8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2004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-1.4444444444444444</c:v>
                </c:pt>
                <c:pt idx="12" formatCode="General">
                  <c:v>0</c:v>
                </c:pt>
                <c:pt idx="13">
                  <c:v>0.35849056603773582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2004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9.473684210526315</c:v>
                </c:pt>
                <c:pt idx="11">
                  <c:v>0</c:v>
                </c:pt>
                <c:pt idx="12" formatCode="0.00">
                  <c:v>-0.21348314606741572</c:v>
                </c:pt>
                <c:pt idx="13">
                  <c:v>0</c:v>
                </c:pt>
                <c:pt idx="14" formatCode="0.00">
                  <c:v>9.473684210526315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09E-4A85-8BEC-9772BFB0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2005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16-4400-B469-39DEE32FBB5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16-4400-B469-39DEE32FBB5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16-4400-B469-39DEE32FBB5B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16-4400-B469-39DEE32FBB5B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A16-4400-B469-39DEE32FBB5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A16-4400-B469-39DEE32FBB5B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A16-4400-B469-39DEE32FBB5B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9A16-4400-B469-39DEE32FBB5B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9A16-4400-B469-39DEE32FBB5B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9A16-4400-B469-39DEE32FBB5B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9A16-4400-B469-39DEE32FBB5B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9A16-4400-B469-39DEE32FBB5B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9A16-4400-B469-39DEE32FBB5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2005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-1.9946808510638299</c:v>
                </c:pt>
                <c:pt idx="12" formatCode="General">
                  <c:v>0</c:v>
                </c:pt>
                <c:pt idx="13">
                  <c:v>6.5789473684210531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2005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2.4193548387096775</c:v>
                </c:pt>
                <c:pt idx="11">
                  <c:v>0</c:v>
                </c:pt>
                <c:pt idx="12" formatCode="0.00">
                  <c:v>-3.9893617021276597</c:v>
                </c:pt>
                <c:pt idx="13">
                  <c:v>0</c:v>
                </c:pt>
                <c:pt idx="14" formatCode="0.00">
                  <c:v>2.4193548387096775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A16-4400-B469-39DEE32FB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2005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AC-49B3-A75E-C355D5CB2AD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AC-49B3-A75E-C355D5CB2AD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AC-49B3-A75E-C355D5CB2AD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AC-49B3-A75E-C355D5CB2AD4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4AAC-49B3-A75E-C355D5CB2AD4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4AAC-49B3-A75E-C355D5CB2AD4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4AAC-49B3-A75E-C355D5CB2AD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2005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-1.9946808510638299</c:v>
                </c:pt>
                <c:pt idx="12" formatCode="General">
                  <c:v>0</c:v>
                </c:pt>
                <c:pt idx="13">
                  <c:v>0.28070175438596495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2005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11.749999999999998</c:v>
                </c:pt>
                <c:pt idx="11">
                  <c:v>0</c:v>
                </c:pt>
                <c:pt idx="12" formatCode="0.00">
                  <c:v>-0.17021276595744683</c:v>
                </c:pt>
                <c:pt idx="13">
                  <c:v>0</c:v>
                </c:pt>
                <c:pt idx="14" formatCode="0.00">
                  <c:v>11.749999999999998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AC-49B3-A75E-C355D5CB2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2006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82-4B84-A2CC-09EAA83F495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82-4B84-A2CC-09EAA83F4951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882-4B84-A2CC-09EAA83F4951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882-4B84-A2CC-09EAA83F4951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882-4B84-A2CC-09EAA83F4951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882-4B84-A2CC-09EAA83F4951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882-4B84-A2CC-09EAA83F4951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7882-4B84-A2CC-09EAA83F4951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7882-4B84-A2CC-09EAA83F4951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7882-4B84-A2CC-09EAA83F4951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7882-4B84-A2CC-09EAA83F4951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7882-4B84-A2CC-09EAA83F4951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7882-4B84-A2CC-09EAA83F49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2006 new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-1.6358024691358024</c:v>
                </c:pt>
                <c:pt idx="12" formatCode="General">
                  <c:v>0</c:v>
                </c:pt>
                <c:pt idx="13">
                  <c:v>6.0227272727272725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2006 new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2.12</c:v>
                </c:pt>
                <c:pt idx="11">
                  <c:v>0</c:v>
                </c:pt>
                <c:pt idx="12" formatCode="0.00">
                  <c:v>-3.5333333333333332</c:v>
                </c:pt>
                <c:pt idx="13">
                  <c:v>0</c:v>
                </c:pt>
                <c:pt idx="14" formatCode="0.00">
                  <c:v>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882-4B84-A2CC-09EAA83F4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2006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BE-48DB-94B4-3A37DECF4456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BE-48DB-94B4-3A37DECF4456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BE-48DB-94B4-3A37DECF4456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BE-48DB-94B4-3A37DECF4456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EBE-48DB-94B4-3A37DECF4456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EBE-48DB-94B4-3A37DECF4456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EBE-48DB-94B4-3A37DECF445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2006 new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-1.6358024691358024</c:v>
                </c:pt>
                <c:pt idx="12" formatCode="General">
                  <c:v>0</c:v>
                </c:pt>
                <c:pt idx="13">
                  <c:v>0.25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2006 new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14.727272727272728</c:v>
                </c:pt>
                <c:pt idx="11">
                  <c:v>0</c:v>
                </c:pt>
                <c:pt idx="12" formatCode="0.00">
                  <c:v>-0.14666666666666667</c:v>
                </c:pt>
                <c:pt idx="13">
                  <c:v>0</c:v>
                </c:pt>
                <c:pt idx="14" formatCode="0.00">
                  <c:v>14.727272727272728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BE-48DB-94B4-3A37DECF4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5B-47E1-B09A-FFD5E9FB1FD7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5B-47E1-B09A-FFD5E9FB1FD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5B-47E1-B09A-FFD5E9FB1FD7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5B-47E1-B09A-FFD5E9FB1FD7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5B-47E1-B09A-FFD5E9FB1FD7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5B-47E1-B09A-FFD5E9FB1FD7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5B-47E1-B09A-FFD5E9FB1FD7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B-47E1-B09A-FFD5E9FB1FD7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B-47E1-B09A-FFD5E9FB1FD7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B-47E1-B09A-FFD5E9FB1FD7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A55B-47E1-B09A-FFD5E9FB1FD7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A55B-47E1-B09A-FFD5E9FB1FD7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A55B-47E1-B09A-FFD5E9FB1FD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2007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-1.9944444444444442</c:v>
                </c:pt>
                <c:pt idx="12" formatCode="General">
                  <c:v>0</c:v>
                </c:pt>
                <c:pt idx="13">
                  <c:v>6.9038461538461533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2007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2.659259259259259</c:v>
                </c:pt>
                <c:pt idx="11">
                  <c:v>0</c:v>
                </c:pt>
                <c:pt idx="12" formatCode="0.00">
                  <c:v>-4.7236842105263159</c:v>
                </c:pt>
                <c:pt idx="13">
                  <c:v>0</c:v>
                </c:pt>
                <c:pt idx="14" formatCode="0.00">
                  <c:v>2.659259259259259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55B-47E1-B09A-FFD5E9FB1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3D-455A-892D-AAFEA5B8DC6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3D-455A-892D-AAFEA5B8DC6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3D-455A-892D-AAFEA5B8DC6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3D-455A-892D-AAFEA5B8DC6F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53D-455A-892D-AAFEA5B8DC6F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53D-455A-892D-AAFEA5B8DC6F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53D-455A-892D-AAFEA5B8DC6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2007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-1.9944444444444442</c:v>
                </c:pt>
                <c:pt idx="12" formatCode="General">
                  <c:v>0</c:v>
                </c:pt>
                <c:pt idx="13">
                  <c:v>0.25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2007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13.846153846153847</c:v>
                </c:pt>
                <c:pt idx="11">
                  <c:v>0</c:v>
                </c:pt>
                <c:pt idx="12" formatCode="0.00">
                  <c:v>-0.17105263157894737</c:v>
                </c:pt>
                <c:pt idx="13">
                  <c:v>0</c:v>
                </c:pt>
                <c:pt idx="14" formatCode="0.00">
                  <c:v>13.846153846153847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53D-455A-892D-AAFEA5B8D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2005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4B-486B-99C4-DC959556867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4B-486B-99C4-DC959556867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A4B-486B-99C4-DC959556867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A4B-486B-99C4-DC959556867C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A4B-486B-99C4-DC959556867C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A4B-486B-99C4-DC959556867C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A4B-486B-99C4-DC959556867C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DA4B-486B-99C4-DC959556867C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DA4B-486B-99C4-DC959556867C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DA4B-486B-99C4-DC959556867C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DA4B-486B-99C4-DC959556867C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DA4B-486B-99C4-DC959556867C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DA4B-486B-99C4-DC959556867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2005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-1.9946808510638299</c:v>
                </c:pt>
                <c:pt idx="12" formatCode="General">
                  <c:v>0</c:v>
                </c:pt>
                <c:pt idx="13">
                  <c:v>6.5789473684210531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2005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2.4193548387096775</c:v>
                </c:pt>
                <c:pt idx="11">
                  <c:v>0</c:v>
                </c:pt>
                <c:pt idx="12" formatCode="0.00">
                  <c:v>-3.9893617021276597</c:v>
                </c:pt>
                <c:pt idx="13">
                  <c:v>0</c:v>
                </c:pt>
                <c:pt idx="14" formatCode="0.00">
                  <c:v>2.4193548387096775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A4B-486B-99C4-DC9595568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2005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04-442B-8F14-060AEDB8FA5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04-442B-8F14-060AEDB8FA5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04-442B-8F14-060AEDB8FA5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F04-442B-8F14-060AEDB8FA5A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9F04-442B-8F14-060AEDB8FA5A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9F04-442B-8F14-060AEDB8FA5A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F04-442B-8F14-060AEDB8FA5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2005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-1.9946808510638299</c:v>
                </c:pt>
                <c:pt idx="12" formatCode="General">
                  <c:v>0</c:v>
                </c:pt>
                <c:pt idx="13">
                  <c:v>0.28070175438596495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2005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11.749999999999998</c:v>
                </c:pt>
                <c:pt idx="11">
                  <c:v>0</c:v>
                </c:pt>
                <c:pt idx="12" formatCode="0.00">
                  <c:v>-0.17021276595744683</c:v>
                </c:pt>
                <c:pt idx="13">
                  <c:v>0</c:v>
                </c:pt>
                <c:pt idx="14" formatCode="0.00">
                  <c:v>11.749999999999998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F04-442B-8F14-060AEDB8F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2006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17-4827-86D8-6EC5FA75585E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17-4827-86D8-6EC5FA75585E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17-4827-86D8-6EC5FA75585E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17-4827-86D8-6EC5FA75585E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17-4827-86D8-6EC5FA75585E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17-4827-86D8-6EC5FA75585E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217-4827-86D8-6EC5FA75585E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6217-4827-86D8-6EC5FA75585E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217-4827-86D8-6EC5FA75585E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6217-4827-86D8-6EC5FA75585E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6217-4827-86D8-6EC5FA75585E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6217-4827-86D8-6EC5FA75585E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6217-4827-86D8-6EC5FA75585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2006 new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-1.6358024691358024</c:v>
                </c:pt>
                <c:pt idx="12" formatCode="General">
                  <c:v>0</c:v>
                </c:pt>
                <c:pt idx="13">
                  <c:v>6.0227272727272725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2006 new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2.12</c:v>
                </c:pt>
                <c:pt idx="11">
                  <c:v>0</c:v>
                </c:pt>
                <c:pt idx="12" formatCode="0.00">
                  <c:v>-3.5333333333333332</c:v>
                </c:pt>
                <c:pt idx="13">
                  <c:v>0</c:v>
                </c:pt>
                <c:pt idx="14" formatCode="0.00">
                  <c:v>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217-4827-86D8-6EC5FA75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2006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28-44F5-AA83-282806B082A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28-44F5-AA83-282806B082A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628-44F5-AA83-282806B082A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628-44F5-AA83-282806B082AF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6628-44F5-AA83-282806B082AF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6628-44F5-AA83-282806B082AF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628-44F5-AA83-282806B082A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2006 new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-1.6358024691358024</c:v>
                </c:pt>
                <c:pt idx="12" formatCode="General">
                  <c:v>0</c:v>
                </c:pt>
                <c:pt idx="13">
                  <c:v>0.25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2006 new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14.727272727272728</c:v>
                </c:pt>
                <c:pt idx="11">
                  <c:v>0</c:v>
                </c:pt>
                <c:pt idx="12" formatCode="0.00">
                  <c:v>-0.14666666666666667</c:v>
                </c:pt>
                <c:pt idx="13">
                  <c:v>0</c:v>
                </c:pt>
                <c:pt idx="14" formatCode="0.00">
                  <c:v>14.727272727272728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28-44F5-AA83-282806B08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3A-4DDC-BEC3-F7A9C650EBA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3A-4DDC-BEC3-F7A9C650EBA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3A-4DDC-BEC3-F7A9C650EBA3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03A-4DDC-BEC3-F7A9C650EBA3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03A-4DDC-BEC3-F7A9C650EBA3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03A-4DDC-BEC3-F7A9C650EBA3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3A-4DDC-BEC3-F7A9C650EBA3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03A-4DDC-BEC3-F7A9C650EBA3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3A-4DDC-BEC3-F7A9C650EBA3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03A-4DDC-BEC3-F7A9C650EBA3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03A-4DDC-BEC3-F7A9C650EBA3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03A-4DDC-BEC3-F7A9C650EBA3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03A-4DDC-BEC3-F7A9C650EBA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2007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-1.9944444444444442</c:v>
                </c:pt>
                <c:pt idx="12" formatCode="General">
                  <c:v>0</c:v>
                </c:pt>
                <c:pt idx="13">
                  <c:v>6.9038461538461533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2007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2.659259259259259</c:v>
                </c:pt>
                <c:pt idx="11">
                  <c:v>0</c:v>
                </c:pt>
                <c:pt idx="12" formatCode="0.00">
                  <c:v>-4.7236842105263159</c:v>
                </c:pt>
                <c:pt idx="13">
                  <c:v>0</c:v>
                </c:pt>
                <c:pt idx="14" formatCode="0.00">
                  <c:v>2.659259259259259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03A-4DDC-BEC3-F7A9C650E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0D-493E-A9DA-327E41B37C00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0D-493E-A9DA-327E41B37C00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0D-493E-A9DA-327E41B37C00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0D-493E-A9DA-327E41B37C00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30D-493E-A9DA-327E41B37C00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30D-493E-A9DA-327E41B37C00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30D-493E-A9DA-327E41B37C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'Тиккоева  2007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-1.9944444444444442</c:v>
                </c:pt>
                <c:pt idx="12" formatCode="General">
                  <c:v>0</c:v>
                </c:pt>
                <c:pt idx="13">
                  <c:v>0.25</c:v>
                </c:pt>
                <c:pt idx="14" formatCode="General">
                  <c:v>0</c:v>
                </c:pt>
              </c:numCache>
            </c:numRef>
          </c:xVal>
          <c:yVal>
            <c:numRef>
              <c:f>'Тиккоева  2007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13.846153846153847</c:v>
                </c:pt>
                <c:pt idx="11">
                  <c:v>0</c:v>
                </c:pt>
                <c:pt idx="12" formatCode="0.00">
                  <c:v>-0.17105263157894737</c:v>
                </c:pt>
                <c:pt idx="13">
                  <c:v>0</c:v>
                </c:pt>
                <c:pt idx="14" formatCode="0.00">
                  <c:v>13.846153846153847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0D-493E-A9DA-327E41B3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июнь </a:t>
            </a:r>
            <a:r>
              <a:rPr lang="en-US" baseline="0"/>
              <a:t>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CA-4765-A410-638271D635C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CA-4765-A410-638271D635C1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CA-4765-A410-638271D635C1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CA-4765-A410-638271D635C1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CA-4765-A410-638271D635C1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CA-4765-A410-638271D635C1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ACA-4765-A410-638271D635C1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4ACA-4765-A410-638271D635C1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4ACA-4765-A410-638271D635C1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4ACA-4765-A410-638271D635C1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4ACA-4765-A410-638271D635C1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4ACA-4765-A410-638271D635C1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4ACA-4765-A410-638271D635C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июнь 2007 new 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-1.7750865051903113</c:v>
                </c:pt>
                <c:pt idx="12" formatCode="General">
                  <c:v>0</c:v>
                </c:pt>
                <c:pt idx="13">
                  <c:v>6.75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июнь 2007 new 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2.3108108108108105</c:v>
                </c:pt>
                <c:pt idx="11">
                  <c:v>0</c:v>
                </c:pt>
                <c:pt idx="12" formatCode="0.00">
                  <c:v>-3.3973509933774833</c:v>
                </c:pt>
                <c:pt idx="13">
                  <c:v>0</c:v>
                </c:pt>
                <c:pt idx="14" formatCode="0.00">
                  <c:v>2.3108108108108105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ACA-4765-A410-638271D63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июнь </a:t>
            </a:r>
            <a:r>
              <a:rPr lang="en-US" baseline="0"/>
              <a:t>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EF-49C4-AD22-C59741249ED7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EF-49C4-AD22-C59741249ED7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EF-49C4-AD22-C59741249ED7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EF-49C4-AD22-C59741249ED7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D4EF-49C4-AD22-C59741249ED7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D4EF-49C4-AD22-C59741249ED7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4EF-49C4-AD22-C59741249ED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июнь 2007 new 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-1.7750865051903113</c:v>
                </c:pt>
                <c:pt idx="12" formatCode="General">
                  <c:v>0</c:v>
                </c:pt>
                <c:pt idx="13">
                  <c:v>0.31578947368421051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июнь 2007 new 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12.041666666666668</c:v>
                </c:pt>
                <c:pt idx="11">
                  <c:v>0</c:v>
                </c:pt>
                <c:pt idx="12" formatCode="0.00">
                  <c:v>-0.15894039735099338</c:v>
                </c:pt>
                <c:pt idx="13">
                  <c:v>0</c:v>
                </c:pt>
                <c:pt idx="14" formatCode="0.00">
                  <c:v>12.041666666666668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4EF-49C4-AD22-C59741249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август </a:t>
            </a:r>
            <a:r>
              <a:rPr lang="en-US" baseline="0"/>
              <a:t>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42-4F99-8328-D45A5F90331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42-4F99-8328-D45A5F90331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42-4F99-8328-D45A5F90331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42-4F99-8328-D45A5F90331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E42-4F99-8328-D45A5F90331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E42-4F99-8328-D45A5F90331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E42-4F99-8328-D45A5F90331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42-4F99-8328-D45A5F90331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2E42-4F99-8328-D45A5F903314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E42-4F99-8328-D45A5F90331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2E42-4F99-8328-D45A5F90331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2E42-4F99-8328-D45A5F90331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2E42-4F99-8328-D45A5F90331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август 2007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-2.4588744588744587</c:v>
                </c:pt>
                <c:pt idx="12" formatCode="General">
                  <c:v>0</c:v>
                </c:pt>
                <c:pt idx="13">
                  <c:v>10.142857142857141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август 2007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3.1731843575418992</c:v>
                </c:pt>
                <c:pt idx="11">
                  <c:v>0</c:v>
                </c:pt>
                <c:pt idx="12" formatCode="0.00">
                  <c:v>-4.8965517241379315</c:v>
                </c:pt>
                <c:pt idx="13">
                  <c:v>0</c:v>
                </c:pt>
                <c:pt idx="14" formatCode="0.00">
                  <c:v>3.1731843575418992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E42-4F99-8328-D45A5F90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август </a:t>
            </a:r>
            <a:r>
              <a:rPr lang="en-US" baseline="0"/>
              <a:t>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CA-4E02-878D-4D8951CA3E2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CA-4E02-878D-4D8951CA3E2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CA-4E02-878D-4D8951CA3E2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CA-4E02-878D-4D8951CA3E25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05CA-4E02-878D-4D8951CA3E25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05CA-4E02-878D-4D8951CA3E25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5CA-4E02-878D-4D8951CA3E2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август 2007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-2.4588744588744587</c:v>
                </c:pt>
                <c:pt idx="12" formatCode="General">
                  <c:v>0</c:v>
                </c:pt>
                <c:pt idx="13">
                  <c:v>0.2857142857142857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август 2007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14.4375</c:v>
                </c:pt>
                <c:pt idx="11">
                  <c:v>0</c:v>
                </c:pt>
                <c:pt idx="12" formatCode="0.00">
                  <c:v>-0.13793103448275865</c:v>
                </c:pt>
                <c:pt idx="13">
                  <c:v>0</c:v>
                </c:pt>
                <c:pt idx="14" formatCode="0.00">
                  <c:v>14.4375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5CA-4E02-878D-4D8951CA3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январь </a:t>
            </a:r>
            <a:r>
              <a:rPr lang="en-US" baseline="0"/>
              <a:t>200</a:t>
            </a:r>
            <a:r>
              <a:rPr lang="ru-RU" baseline="0"/>
              <a:t>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9-4176-951F-09D94EBC5C6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D9-4176-951F-09D94EBC5C6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D9-4176-951F-09D94EBC5C6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D9-4176-951F-09D94EBC5C6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D9-4176-951F-09D94EBC5C6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53D9-4176-951F-09D94EBC5C6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53D9-4176-951F-09D94EBC5C6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3D9-4176-951F-09D94EBC5C6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3D9-4176-951F-09D94EBC5C6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3D9-4176-951F-09D94EBC5C6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3D9-4176-951F-09D94EBC5C6D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53D9-4176-951F-09D94EBC5C6D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53D9-4176-951F-09D94EBC5C6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 январь  2008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-2.0672268907563027</c:v>
                </c:pt>
                <c:pt idx="12" formatCode="General">
                  <c:v>0</c:v>
                </c:pt>
                <c:pt idx="13">
                  <c:v>9.6470588235294112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 январь  2008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2.6451612903225805</c:v>
                </c:pt>
                <c:pt idx="11">
                  <c:v>0</c:v>
                </c:pt>
                <c:pt idx="12" formatCode="0.00">
                  <c:v>-3.7272727272727271</c:v>
                </c:pt>
                <c:pt idx="13">
                  <c:v>0</c:v>
                </c:pt>
                <c:pt idx="14" formatCode="0.00">
                  <c:v>2.6451612903225805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3D9-4176-951F-09D94EBC5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январь 2008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4D-4092-85D6-41F7F3C453F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4D-4092-85D6-41F7F3C453F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4D-4092-85D6-41F7F3C453F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4D-4092-85D6-41F7F3C453F4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4D-4092-85D6-41F7F3C453F4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4D-4092-85D6-41F7F3C453F4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4D-4092-85D6-41F7F3C453F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'Чеснокова  январь  2008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-2.0672268907563027</c:v>
                </c:pt>
                <c:pt idx="12" formatCode="General">
                  <c:v>0</c:v>
                </c:pt>
                <c:pt idx="13">
                  <c:v>0.33333333333333337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 январь  2008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13.999999999999998</c:v>
                </c:pt>
                <c:pt idx="11">
                  <c:v>0</c:v>
                </c:pt>
                <c:pt idx="12" formatCode="0.00">
                  <c:v>-0.12878787878787878</c:v>
                </c:pt>
                <c:pt idx="13">
                  <c:v>0</c:v>
                </c:pt>
                <c:pt idx="14" formatCode="0.00">
                  <c:v>13.999999999999998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24D-4092-85D6-41F7F3C4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август </a:t>
            </a:r>
            <a:r>
              <a:rPr lang="en-US" baseline="0"/>
              <a:t>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3F-47DA-B7A2-530405A9E3E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3F-47DA-B7A2-530405A9E3E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53F-47DA-B7A2-530405A9E3E3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53F-47DA-B7A2-530405A9E3E3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3F-47DA-B7A2-530405A9E3E3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53F-47DA-B7A2-530405A9E3E3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53F-47DA-B7A2-530405A9E3E3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F53F-47DA-B7A2-530405A9E3E3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53F-47DA-B7A2-530405A9E3E3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53F-47DA-B7A2-530405A9E3E3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53F-47DA-B7A2-530405A9E3E3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F53F-47DA-B7A2-530405A9E3E3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F53F-47DA-B7A2-530405A9E3E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август 2007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-2.4588744588744587</c:v>
                </c:pt>
                <c:pt idx="12" formatCode="General">
                  <c:v>0</c:v>
                </c:pt>
                <c:pt idx="13">
                  <c:v>10.142857142857141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август 2007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3.1731843575418992</c:v>
                </c:pt>
                <c:pt idx="11">
                  <c:v>0</c:v>
                </c:pt>
                <c:pt idx="12" formatCode="0.00">
                  <c:v>-4.8965517241379315</c:v>
                </c:pt>
                <c:pt idx="13">
                  <c:v>0</c:v>
                </c:pt>
                <c:pt idx="14" formatCode="0.00">
                  <c:v>3.1731843575418992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53F-47DA-B7A2-530405A9E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август </a:t>
            </a:r>
            <a:r>
              <a:rPr lang="en-US" baseline="0"/>
              <a:t>2007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8F-4F85-934D-37143184201F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8F-4F85-934D-37143184201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8F-4F85-934D-37143184201F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8F-4F85-934D-37143184201F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48F-4F85-934D-37143184201F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48F-4F85-934D-37143184201F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48F-4F85-934D-37143184201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август 2007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-2.4588744588744587</c:v>
                </c:pt>
                <c:pt idx="12" formatCode="General">
                  <c:v>0</c:v>
                </c:pt>
                <c:pt idx="13">
                  <c:v>0.2857142857142857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август 2007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14.4375</c:v>
                </c:pt>
                <c:pt idx="11">
                  <c:v>0</c:v>
                </c:pt>
                <c:pt idx="12" formatCode="0.00">
                  <c:v>-0.13793103448275865</c:v>
                </c:pt>
                <c:pt idx="13">
                  <c:v>0</c:v>
                </c:pt>
                <c:pt idx="14" formatCode="0.00">
                  <c:v>14.4375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48F-4F85-934D-371431842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январь </a:t>
            </a:r>
            <a:r>
              <a:rPr lang="en-US" baseline="0"/>
              <a:t>200</a:t>
            </a:r>
            <a:r>
              <a:rPr lang="ru-RU" baseline="0"/>
              <a:t>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68-4CBB-AF0D-E99DFF3B2C4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68-4CBB-AF0D-E99DFF3B2C4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68-4CBB-AF0D-E99DFF3B2C4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68-4CBB-AF0D-E99DFF3B2C4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68-4CBB-AF0D-E99DFF3B2C4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E68-4CBB-AF0D-E99DFF3B2C4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E68-4CBB-AF0D-E99DFF3B2C4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E68-4CBB-AF0D-E99DFF3B2C4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E68-4CBB-AF0D-E99DFF3B2C4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E68-4CBB-AF0D-E99DFF3B2C48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E68-4CBB-AF0D-E99DFF3B2C48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E68-4CBB-AF0D-E99DFF3B2C48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1E68-4CBB-AF0D-E99DFF3B2C4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 январь  2008 new'!$I$3:$I$17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-2.0672268907563027</c:v>
                </c:pt>
                <c:pt idx="12" formatCode="General">
                  <c:v>0</c:v>
                </c:pt>
                <c:pt idx="13">
                  <c:v>9.6470588235294112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 январь  2008 new'!$J$3:$J$17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2.6451612903225805</c:v>
                </c:pt>
                <c:pt idx="11">
                  <c:v>0</c:v>
                </c:pt>
                <c:pt idx="12" formatCode="0.00">
                  <c:v>-3.7272727272727271</c:v>
                </c:pt>
                <c:pt idx="13">
                  <c:v>0</c:v>
                </c:pt>
                <c:pt idx="14" formatCode="0.00">
                  <c:v>2.6451612903225805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E68-4CBB-AF0D-E99DFF3B2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январь 2008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7F-46F0-A536-B7E4D5FB6642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7F-46F0-A536-B7E4D5FB6642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7F-46F0-A536-B7E4D5FB6642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D7F-46F0-A536-B7E4D5FB6642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AD7F-46F0-A536-B7E4D5FB6642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AD7F-46F0-A536-B7E4D5FB6642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AD7F-46F0-A536-B7E4D5FB66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'Чеснокова  январь  2008 new'!$X$3:$X$17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-2.0672268907563027</c:v>
                </c:pt>
                <c:pt idx="12" formatCode="General">
                  <c:v>0</c:v>
                </c:pt>
                <c:pt idx="13">
                  <c:v>0.33333333333333337</c:v>
                </c:pt>
                <c:pt idx="14" formatCode="General">
                  <c:v>0</c:v>
                </c:pt>
              </c:numCache>
            </c:numRef>
          </c:xVal>
          <c:yVal>
            <c:numRef>
              <c:f>'Чеснокова  январь  2008 new'!$Y$3:$Y$17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13.999999999999998</c:v>
                </c:pt>
                <c:pt idx="11">
                  <c:v>0</c:v>
                </c:pt>
                <c:pt idx="12" formatCode="0.00">
                  <c:v>-0.12878787878787878</c:v>
                </c:pt>
                <c:pt idx="13">
                  <c:v>0</c:v>
                </c:pt>
                <c:pt idx="14" formatCode="0.00">
                  <c:v>13.999999999999998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D7F-46F0-A536-B7E4D5FB6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8-4CA7-B57D-14F57427AD55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8-4CA7-B57D-14F57427AD5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8-4CA7-B57D-14F57427AD55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8-4CA7-B57D-14F57427AD55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8-4CA7-B57D-14F57427AD55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8-4CA7-B57D-14F57427AD55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8-4CA7-B57D-14F57427AD55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878-4CA7-B57D-14F57427AD5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878-4CA7-B57D-14F57427AD5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878-4CA7-B57D-14F57427AD5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878-4CA7-B57D-14F57427AD5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878-4CA7-B57D-14F57427AD5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878-4CA7-B57D-14F57427AD5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Зуеваnew!$I$3:$I$17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3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5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-1.7867298578199053</c:v>
                </c:pt>
                <c:pt idx="12" formatCode="General">
                  <c:v>0</c:v>
                </c:pt>
                <c:pt idx="13">
                  <c:v>6.6140350877192988</c:v>
                </c:pt>
                <c:pt idx="14" formatCode="General">
                  <c:v>0</c:v>
                </c:pt>
              </c:numCache>
            </c:numRef>
          </c:xVal>
          <c:yVal>
            <c:numRef>
              <c:f>Зуеваnew!$J$3:$J$17</c:f>
              <c:numCache>
                <c:formatCode>General</c:formatCode>
                <c:ptCount val="15"/>
                <c:pt idx="0" formatCode="0.00">
                  <c:v>2.2999999999999998</c:v>
                </c:pt>
                <c:pt idx="1">
                  <c:v>0</c:v>
                </c:pt>
                <c:pt idx="2" formatCode="0.00">
                  <c:v>-9.5</c:v>
                </c:pt>
                <c:pt idx="3">
                  <c:v>0</c:v>
                </c:pt>
                <c:pt idx="4" formatCode="0.00">
                  <c:v>2.2999999999999998</c:v>
                </c:pt>
                <c:pt idx="5" formatCode="0.00">
                  <c:v>3.7</c:v>
                </c:pt>
                <c:pt idx="6">
                  <c:v>0</c:v>
                </c:pt>
                <c:pt idx="7" formatCode="0.00">
                  <c:v>-12.3</c:v>
                </c:pt>
                <c:pt idx="8">
                  <c:v>0</c:v>
                </c:pt>
                <c:pt idx="9" formatCode="0.00">
                  <c:v>3.7</c:v>
                </c:pt>
                <c:pt idx="10" formatCode="0.00">
                  <c:v>2.4802631578947367</c:v>
                </c:pt>
                <c:pt idx="11">
                  <c:v>0</c:v>
                </c:pt>
                <c:pt idx="12" formatCode="0.00">
                  <c:v>-4.8961038961038961</c:v>
                </c:pt>
                <c:pt idx="13">
                  <c:v>0</c:v>
                </c:pt>
                <c:pt idx="14" formatCode="0.00">
                  <c:v>2.4802631578947367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878-4CA7-B57D-14F57427A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042208"/>
        <c:axId val="1707042624"/>
      </c:scatterChart>
      <c:valAx>
        <c:axId val="17070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624"/>
        <c:crosses val="autoZero"/>
        <c:crossBetween val="midCat"/>
      </c:valAx>
      <c:valAx>
        <c:axId val="17070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0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В-клеточное</a:t>
            </a:r>
            <a:r>
              <a:rPr lang="ru-RU" baseline="0"/>
              <a:t> звено</a:t>
            </a:r>
            <a:r>
              <a:rPr lang="en-US" baseline="0"/>
              <a:t> </a:t>
            </a:r>
            <a:r>
              <a:rPr lang="ru-RU" baseline="0"/>
              <a:t>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7-4032-993E-EFCDD32E192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57-4032-993E-EFCDD32E192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57-4032-993E-EFCDD32E192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C57-4032-993E-EFCDD32E1925}"/>
              </c:ext>
            </c:extLst>
          </c:dPt>
          <c:dLbls>
            <c:dLbl>
              <c:idx val="3"/>
              <c:layout>
                <c:manualLayout>
                  <c:x val="2.1628501869460411E-3"/>
                  <c:y val="2.32440977041998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BC57-4032-993E-EFCDD32E1925}"/>
                </c:ext>
              </c:extLst>
            </c:dLbl>
            <c:dLbl>
              <c:idx val="8"/>
              <c:layout>
                <c:manualLayout>
                  <c:x val="2.1628501869460411E-2"/>
                  <c:y val="6.9732293112599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BC57-4032-993E-EFCDD32E1925}"/>
                </c:ext>
              </c:extLst>
            </c:dLbl>
            <c:dLbl>
              <c:idx val="13"/>
              <c:layout>
                <c:manualLayout>
                  <c:x val="4.8664129206285926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C57-4032-993E-EFCDD32E192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Зуеваnew!$X$3:$X$17</c:f>
              <c:numCache>
                <c:formatCode>0.00</c:formatCode>
                <c:ptCount val="15"/>
                <c:pt idx="0" formatCode="General">
                  <c:v>0</c:v>
                </c:pt>
                <c:pt idx="1">
                  <c:v>-1.67</c:v>
                </c:pt>
                <c:pt idx="2" formatCode="General">
                  <c:v>0</c:v>
                </c:pt>
                <c:pt idx="3">
                  <c:v>0.2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-1.8</c:v>
                </c:pt>
                <c:pt idx="7" formatCode="General">
                  <c:v>0</c:v>
                </c:pt>
                <c:pt idx="8">
                  <c:v>0.3</c:v>
                </c:pt>
                <c:pt idx="9" formatCode="General">
                  <c:v>0</c:v>
                </c:pt>
                <c:pt idx="10" formatCode="General">
                  <c:v>0</c:v>
                </c:pt>
                <c:pt idx="11">
                  <c:v>-1.7867298578199053</c:v>
                </c:pt>
                <c:pt idx="12" formatCode="General">
                  <c:v>0</c:v>
                </c:pt>
                <c:pt idx="13">
                  <c:v>0.59649122807017552</c:v>
                </c:pt>
                <c:pt idx="14" formatCode="General">
                  <c:v>0</c:v>
                </c:pt>
              </c:numCache>
            </c:numRef>
          </c:xVal>
          <c:yVal>
            <c:numRef>
              <c:f>Зуеваnew!$Y$3:$Y$17</c:f>
              <c:numCache>
                <c:formatCode>General</c:formatCode>
                <c:ptCount val="15"/>
                <c:pt idx="0" formatCode="0.00">
                  <c:v>9.6</c:v>
                </c:pt>
                <c:pt idx="1">
                  <c:v>0</c:v>
                </c:pt>
                <c:pt idx="2" formatCode="0.00">
                  <c:v>-0.5</c:v>
                </c:pt>
                <c:pt idx="3">
                  <c:v>0</c:v>
                </c:pt>
                <c:pt idx="4" formatCode="0.00">
                  <c:v>9.6</c:v>
                </c:pt>
                <c:pt idx="5" formatCode="0.00">
                  <c:v>10</c:v>
                </c:pt>
                <c:pt idx="6">
                  <c:v>0</c:v>
                </c:pt>
                <c:pt idx="7" formatCode="0.00">
                  <c:v>-0.8</c:v>
                </c:pt>
                <c:pt idx="8">
                  <c:v>0</c:v>
                </c:pt>
                <c:pt idx="9" formatCode="0.00">
                  <c:v>10</c:v>
                </c:pt>
                <c:pt idx="10" formatCode="0.00">
                  <c:v>6.2058823529411757</c:v>
                </c:pt>
                <c:pt idx="11">
                  <c:v>0</c:v>
                </c:pt>
                <c:pt idx="12" formatCode="0.00">
                  <c:v>-0.44155844155844159</c:v>
                </c:pt>
                <c:pt idx="13">
                  <c:v>0</c:v>
                </c:pt>
                <c:pt idx="14" formatCode="0.00">
                  <c:v>6.2058823529411757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57-4032-993E-EFCDD32E1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42096"/>
        <c:axId val="1703642512"/>
      </c:scatterChart>
      <c:valAx>
        <c:axId val="17036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512"/>
        <c:crosses val="autoZero"/>
        <c:crossBetween val="midCat"/>
      </c:valAx>
      <c:valAx>
        <c:axId val="1703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364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3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549090</xdr:colOff>
      <xdr:row>1</xdr:row>
      <xdr:rowOff>17929</xdr:rowOff>
    </xdr:from>
    <xdr:to>
      <xdr:col>44</xdr:col>
      <xdr:colOff>123265</xdr:colOff>
      <xdr:row>43</xdr:row>
      <xdr:rowOff>156882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42</xdr:col>
      <xdr:colOff>384201</xdr:colOff>
      <xdr:row>36</xdr:row>
      <xdr:rowOff>110458</xdr:rowOff>
    </xdr:from>
    <xdr:ext cx="777713" cy="264560"/>
    <xdr:sp macro="" textlink="">
      <xdr:nvSpPr>
        <xdr:cNvPr id="4" name="TextBox 3"/>
        <xdr:cNvSpPr txBox="1"/>
      </xdr:nvSpPr>
      <xdr:spPr>
        <a:xfrm>
          <a:off x="30368901" y="753995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4343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2663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40</xdr:col>
      <xdr:colOff>359708</xdr:colOff>
      <xdr:row>41</xdr:row>
      <xdr:rowOff>99573</xdr:rowOff>
    </xdr:from>
    <xdr:ext cx="777713" cy="264560"/>
    <xdr:sp macro="" textlink="">
      <xdr:nvSpPr>
        <xdr:cNvPr id="7" name="TextBox 6"/>
        <xdr:cNvSpPr txBox="1"/>
      </xdr:nvSpPr>
      <xdr:spPr>
        <a:xfrm>
          <a:off x="29125208" y="8481573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166" name="Диаграмма 1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549090</xdr:colOff>
      <xdr:row>1</xdr:row>
      <xdr:rowOff>17929</xdr:rowOff>
    </xdr:from>
    <xdr:to>
      <xdr:col>44</xdr:col>
      <xdr:colOff>123265</xdr:colOff>
      <xdr:row>43</xdr:row>
      <xdr:rowOff>156882</xdr:rowOff>
    </xdr:to>
    <xdr:graphicFrame macro="">
      <xdr:nvGraphicFramePr>
        <xdr:cNvPr id="169" name="Диаграмма 1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42</xdr:col>
      <xdr:colOff>384201</xdr:colOff>
      <xdr:row>36</xdr:row>
      <xdr:rowOff>110458</xdr:rowOff>
    </xdr:from>
    <xdr:ext cx="777713" cy="264560"/>
    <xdr:sp macro="" textlink="">
      <xdr:nvSpPr>
        <xdr:cNvPr id="170" name="TextBox 169"/>
        <xdr:cNvSpPr txBox="1"/>
      </xdr:nvSpPr>
      <xdr:spPr>
        <a:xfrm>
          <a:off x="30483201" y="753995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171" name="TextBox 170"/>
        <xdr:cNvSpPr txBox="1"/>
      </xdr:nvSpPr>
      <xdr:spPr>
        <a:xfrm>
          <a:off x="37225941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172" name="TextBox 171"/>
        <xdr:cNvSpPr txBox="1"/>
      </xdr:nvSpPr>
      <xdr:spPr>
        <a:xfrm>
          <a:off x="11250706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40</xdr:col>
      <xdr:colOff>359708</xdr:colOff>
      <xdr:row>41</xdr:row>
      <xdr:rowOff>99573</xdr:rowOff>
    </xdr:from>
    <xdr:ext cx="777713" cy="264560"/>
    <xdr:sp macro="" textlink="">
      <xdr:nvSpPr>
        <xdr:cNvPr id="173" name="TextBox 172"/>
        <xdr:cNvSpPr txBox="1"/>
      </xdr:nvSpPr>
      <xdr:spPr>
        <a:xfrm>
          <a:off x="29234065" y="8481573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0.05034</cdr:x>
      <cdr:y>0.85245</cdr:y>
    </cdr:from>
    <cdr:to>
      <cdr:x>0.15183</cdr:x>
      <cdr:y>0.89387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58255" y="7426074"/>
          <a:ext cx="1125631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009378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4343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2663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581972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14160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4343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2663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74109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14160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4343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2663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74109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14160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4343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2663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74109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14160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4343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2663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74109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679870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0914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09234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39819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592240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621517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004719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2952189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68558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1486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09806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4553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  <xdr:twoCellAnchor>
    <xdr:from>
      <xdr:col>10</xdr:col>
      <xdr:colOff>536863</xdr:colOff>
      <xdr:row>30</xdr:row>
      <xdr:rowOff>519545</xdr:rowOff>
    </xdr:from>
    <xdr:to>
      <xdr:col>21</xdr:col>
      <xdr:colOff>92939</xdr:colOff>
      <xdr:row>55</xdr:row>
      <xdr:rowOff>147338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57</xdr:row>
      <xdr:rowOff>0</xdr:rowOff>
    </xdr:from>
    <xdr:to>
      <xdr:col>45</xdr:col>
      <xdr:colOff>247546</xdr:colOff>
      <xdr:row>111</xdr:row>
      <xdr:rowOff>94130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4388882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4681645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8513669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27988371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4388882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8513669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27988371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  <xdr:twoCellAnchor>
    <xdr:from>
      <xdr:col>11</xdr:col>
      <xdr:colOff>0</xdr:colOff>
      <xdr:row>31</xdr:row>
      <xdr:rowOff>0</xdr:rowOff>
    </xdr:from>
    <xdr:to>
      <xdr:col>21</xdr:col>
      <xdr:colOff>162212</xdr:colOff>
      <xdr:row>57</xdr:row>
      <xdr:rowOff>8793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56</xdr:row>
      <xdr:rowOff>0</xdr:rowOff>
    </xdr:from>
    <xdr:to>
      <xdr:col>45</xdr:col>
      <xdr:colOff>247546</xdr:colOff>
      <xdr:row>110</xdr:row>
      <xdr:rowOff>94130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261938</xdr:colOff>
      <xdr:row>61</xdr:row>
      <xdr:rowOff>51396</xdr:rowOff>
    </xdr:from>
    <xdr:to>
      <xdr:col>21</xdr:col>
      <xdr:colOff>294264</xdr:colOff>
      <xdr:row>87</xdr:row>
      <xdr:rowOff>60189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46</xdr:col>
      <xdr:colOff>199639</xdr:colOff>
      <xdr:row>1</xdr:row>
      <xdr:rowOff>80962</xdr:rowOff>
    </xdr:from>
    <xdr:to>
      <xdr:col>65</xdr:col>
      <xdr:colOff>200401</xdr:colOff>
      <xdr:row>52</xdr:row>
      <xdr:rowOff>175092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179294</xdr:colOff>
      <xdr:row>88</xdr:row>
      <xdr:rowOff>190069</xdr:rowOff>
    </xdr:from>
    <xdr:to>
      <xdr:col>21</xdr:col>
      <xdr:colOff>351693</xdr:colOff>
      <xdr:row>115</xdr:row>
      <xdr:rowOff>8362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46</xdr:col>
      <xdr:colOff>230071</xdr:colOff>
      <xdr:row>55</xdr:row>
      <xdr:rowOff>173182</xdr:rowOff>
    </xdr:from>
    <xdr:to>
      <xdr:col>65</xdr:col>
      <xdr:colOff>496973</xdr:colOff>
      <xdr:row>110</xdr:row>
      <xdr:rowOff>76812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68939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1867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0187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4934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68939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1867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0187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4934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68939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1867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0187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4934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68939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1867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0187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4934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  <xdr:twoCellAnchor>
    <xdr:from>
      <xdr:col>10</xdr:col>
      <xdr:colOff>588818</xdr:colOff>
      <xdr:row>30</xdr:row>
      <xdr:rowOff>330652</xdr:rowOff>
    </xdr:from>
    <xdr:to>
      <xdr:col>21</xdr:col>
      <xdr:colOff>144894</xdr:colOff>
      <xdr:row>54</xdr:row>
      <xdr:rowOff>148945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578474</xdr:colOff>
      <xdr:row>55</xdr:row>
      <xdr:rowOff>0</xdr:rowOff>
    </xdr:from>
    <xdr:to>
      <xdr:col>45</xdr:col>
      <xdr:colOff>219884</xdr:colOff>
      <xdr:row>109</xdr:row>
      <xdr:rowOff>94130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571499</xdr:colOff>
      <xdr:row>57</xdr:row>
      <xdr:rowOff>157471</xdr:rowOff>
    </xdr:from>
    <xdr:to>
      <xdr:col>21</xdr:col>
      <xdr:colOff>127575</xdr:colOff>
      <xdr:row>83</xdr:row>
      <xdr:rowOff>166264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578474</xdr:colOff>
      <xdr:row>111</xdr:row>
      <xdr:rowOff>69273</xdr:rowOff>
    </xdr:from>
    <xdr:to>
      <xdr:col>45</xdr:col>
      <xdr:colOff>219884</xdr:colOff>
      <xdr:row>165</xdr:row>
      <xdr:rowOff>163403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0082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3010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1330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6077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0082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3010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1330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6077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65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559433</xdr:colOff>
      <xdr:row>2</xdr:row>
      <xdr:rowOff>140763</xdr:rowOff>
    </xdr:from>
    <xdr:to>
      <xdr:col>21</xdr:col>
      <xdr:colOff>115509</xdr:colOff>
      <xdr:row>28</xdr:row>
      <xdr:rowOff>149556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549089</xdr:colOff>
      <xdr:row>1</xdr:row>
      <xdr:rowOff>17929</xdr:rowOff>
    </xdr:from>
    <xdr:to>
      <xdr:col>45</xdr:col>
      <xdr:colOff>190499</xdr:colOff>
      <xdr:row>52</xdr:row>
      <xdr:rowOff>112059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37</xdr:col>
      <xdr:colOff>204907</xdr:colOff>
      <xdr:row>49</xdr:row>
      <xdr:rowOff>76840</xdr:rowOff>
    </xdr:from>
    <xdr:ext cx="777713" cy="264560"/>
    <xdr:sp macro="" textlink="">
      <xdr:nvSpPr>
        <xdr:cNvPr id="4" name="TextBox 3"/>
        <xdr:cNvSpPr txBox="1"/>
      </xdr:nvSpPr>
      <xdr:spPr>
        <a:xfrm>
          <a:off x="27008257" y="9982840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CD19/CD4</a:t>
          </a:r>
          <a:endParaRPr lang="ru-RU">
            <a:effectLst/>
          </a:endParaRPr>
        </a:p>
      </xdr:txBody>
    </xdr:sp>
    <xdr:clientData/>
  </xdr:oneCellAnchor>
  <xdr:oneCellAnchor>
    <xdr:from>
      <xdr:col>54</xdr:col>
      <xdr:colOff>134470</xdr:colOff>
      <xdr:row>36</xdr:row>
      <xdr:rowOff>168088</xdr:rowOff>
    </xdr:from>
    <xdr:ext cx="777713" cy="264560"/>
    <xdr:sp macro="" textlink="">
      <xdr:nvSpPr>
        <xdr:cNvPr id="5" name="TextBox 4"/>
        <xdr:cNvSpPr txBox="1"/>
      </xdr:nvSpPr>
      <xdr:spPr>
        <a:xfrm>
          <a:off x="37301020" y="7597588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 sz="1100"/>
        </a:p>
      </xdr:txBody>
    </xdr:sp>
    <xdr:clientData/>
  </xdr:oneCellAnchor>
  <xdr:oneCellAnchor>
    <xdr:from>
      <xdr:col>11</xdr:col>
      <xdr:colOff>179294</xdr:colOff>
      <xdr:row>10</xdr:row>
      <xdr:rowOff>33618</xdr:rowOff>
    </xdr:from>
    <xdr:ext cx="803105" cy="264560"/>
    <xdr:sp macro="" textlink="">
      <xdr:nvSpPr>
        <xdr:cNvPr id="6" name="TextBox 5"/>
        <xdr:cNvSpPr txBox="1"/>
      </xdr:nvSpPr>
      <xdr:spPr>
        <a:xfrm>
          <a:off x="11133044" y="1938618"/>
          <a:ext cx="8031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</xdr:txBody>
    </xdr:sp>
    <xdr:clientData/>
  </xdr:oneCellAnchor>
  <xdr:oneCellAnchor>
    <xdr:from>
      <xdr:col>43</xdr:col>
      <xdr:colOff>146796</xdr:colOff>
      <xdr:row>42</xdr:row>
      <xdr:rowOff>9925</xdr:rowOff>
    </xdr:from>
    <xdr:ext cx="777713" cy="264560"/>
    <xdr:sp macro="" textlink="">
      <xdr:nvSpPr>
        <xdr:cNvPr id="7" name="TextBox 6"/>
        <xdr:cNvSpPr txBox="1"/>
      </xdr:nvSpPr>
      <xdr:spPr>
        <a:xfrm>
          <a:off x="30607746" y="8582425"/>
          <a:ext cx="777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CD19/CD8</a:t>
          </a:r>
          <a:endParaRPr lang="ru-RU">
            <a:effectLst/>
          </a:endParaRPr>
        </a:p>
      </xdr:txBody>
    </xdr:sp>
    <xdr:clientData/>
  </xdr:oneCell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0.28875</cdr:x>
      <cdr:y>0.09359</cdr:y>
    </cdr:from>
    <cdr:to>
      <cdr:x>0.43594</cdr:x>
      <cdr:y>0.15231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93802" y="464354"/>
          <a:ext cx="914400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NEU/CD3</a:t>
          </a:r>
          <a:endParaRPr lang="ru-RU" sz="1100"/>
        </a:p>
      </cdr:txBody>
    </cdr:sp>
  </cdr:relSizeAnchor>
  <cdr:relSizeAnchor xmlns:cdr="http://schemas.openxmlformats.org/drawingml/2006/chartDrawing">
    <cdr:from>
      <cdr:x>0.38923</cdr:x>
      <cdr:y>0.85016</cdr:y>
    </cdr:from>
    <cdr:to>
      <cdr:x>0.53642</cdr:x>
      <cdr:y>0.92243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418059" y="4218325"/>
          <a:ext cx="914400" cy="358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>
              <a:effectLst/>
              <a:latin typeface="+mn-lt"/>
              <a:ea typeface="+mn-ea"/>
              <a:cs typeface="+mn-cs"/>
            </a:rPr>
            <a:t>NEU/CD</a:t>
          </a:r>
          <a:r>
            <a:rPr lang="ru-RU" sz="1100" b="1">
              <a:effectLst/>
              <a:latin typeface="+mn-lt"/>
              <a:ea typeface="+mn-ea"/>
              <a:cs typeface="+mn-cs"/>
            </a:rPr>
            <a:t>4</a:t>
          </a:r>
          <a:endParaRPr lang="ru-RU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0.29726</cdr:x>
      <cdr:y>0.14083</cdr:y>
    </cdr:from>
    <cdr:to>
      <cdr:x>0.39876</cdr:x>
      <cdr:y>0.24987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8205" y="1181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0.59701</cdr:x>
      <cdr:y>0.07269</cdr:y>
    </cdr:from>
    <cdr:to>
      <cdr:x>0.69851</cdr:x>
      <cdr:y>0.10877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78822" y="609600"/>
          <a:ext cx="914400" cy="3025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LYMF/CD19</a:t>
          </a:r>
          <a:endParaRPr lang="ru-RU" sz="1100"/>
        </a:p>
      </cdr:txBody>
    </cdr:sp>
  </cdr:relSizeAnchor>
  <cdr:relSizeAnchor xmlns:cdr="http://schemas.openxmlformats.org/drawingml/2006/chartDrawing">
    <cdr:from>
      <cdr:x>0.06595</cdr:x>
      <cdr:y>0.81865</cdr:y>
    </cdr:from>
    <cdr:to>
      <cdr:x>0.16744</cdr:x>
      <cdr:y>0.86008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39187" y="7131664"/>
          <a:ext cx="1137558" cy="360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NEU/LYMF</a:t>
          </a:r>
          <a:endParaRPr lang="ru-RU">
            <a:effectLst/>
          </a:endParaRPr>
        </a:p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workbookViewId="0">
      <selection activeCell="K37" sqref="K37"/>
    </sheetView>
  </sheetViews>
  <sheetFormatPr defaultColWidth="9" defaultRowHeight="15"/>
  <cols>
    <col min="1" max="1" width="24.28515625" bestFit="1" customWidth="1"/>
    <col min="2" max="2" width="27.42578125" bestFit="1" customWidth="1"/>
    <col min="4" max="4" width="12.7109375" bestFit="1" customWidth="1"/>
    <col min="17" max="17" width="13.7109375" bestFit="1" customWidth="1"/>
  </cols>
  <sheetData>
    <row r="1" spans="1:16384" s="1" customFormat="1" ht="12.75"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1" t="s">
        <v>2</v>
      </c>
      <c r="L1" s="1" t="s">
        <v>2</v>
      </c>
      <c r="M1" s="1" t="s">
        <v>0</v>
      </c>
      <c r="N1" s="1" t="s">
        <v>0</v>
      </c>
      <c r="O1" s="1" t="s">
        <v>3</v>
      </c>
      <c r="Q1" s="2"/>
      <c r="R1" s="1" t="s">
        <v>0</v>
      </c>
      <c r="S1" s="2">
        <v>220</v>
      </c>
      <c r="T1" s="1">
        <v>100</v>
      </c>
      <c r="U1" s="1">
        <v>100</v>
      </c>
      <c r="V1" s="1">
        <v>110</v>
      </c>
      <c r="W1" s="1" t="s">
        <v>4</v>
      </c>
    </row>
    <row r="2" spans="1:16384" s="1" customFormat="1" ht="12.75">
      <c r="E2" s="1" t="s">
        <v>5</v>
      </c>
      <c r="H2" s="2"/>
      <c r="I2" s="2"/>
      <c r="J2" s="2"/>
      <c r="M2" s="1" t="s">
        <v>6</v>
      </c>
      <c r="N2" s="1" t="s">
        <v>6</v>
      </c>
      <c r="O2" s="1" t="s">
        <v>5</v>
      </c>
      <c r="Q2" s="2"/>
      <c r="R2" s="1" t="s">
        <v>7</v>
      </c>
      <c r="S2" s="2" t="s">
        <v>8</v>
      </c>
      <c r="T2" s="1" t="s">
        <v>9</v>
      </c>
      <c r="U2" s="2" t="s">
        <v>10</v>
      </c>
      <c r="V2" s="9" t="s">
        <v>9</v>
      </c>
      <c r="W2" s="1" t="s">
        <v>11</v>
      </c>
    </row>
    <row r="3" spans="1:16384" s="1" customFormat="1" ht="12.75">
      <c r="A3" s="1" t="s">
        <v>12</v>
      </c>
      <c r="B3" s="1" t="s">
        <v>13</v>
      </c>
      <c r="D3" s="1" t="s">
        <v>139</v>
      </c>
      <c r="E3" s="1" t="s">
        <v>140</v>
      </c>
      <c r="F3" s="1" t="s">
        <v>140</v>
      </c>
      <c r="G3" s="1" t="s">
        <v>140</v>
      </c>
      <c r="H3" s="2" t="s">
        <v>141</v>
      </c>
      <c r="I3" s="2" t="s">
        <v>141</v>
      </c>
      <c r="J3" s="2" t="s">
        <v>141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144</v>
      </c>
      <c r="P3" s="7" t="s">
        <v>145</v>
      </c>
      <c r="Q3" s="2" t="s">
        <v>145</v>
      </c>
      <c r="R3" s="1" t="s">
        <v>14</v>
      </c>
      <c r="S3" s="2" t="s">
        <v>146</v>
      </c>
      <c r="T3" s="1" t="s">
        <v>147</v>
      </c>
      <c r="U3" s="1" t="s">
        <v>148</v>
      </c>
      <c r="V3" s="1" t="s">
        <v>15</v>
      </c>
      <c r="W3" s="1" t="s">
        <v>150</v>
      </c>
    </row>
    <row r="4" spans="1:16384" s="1" customFormat="1" ht="12.75">
      <c r="A4" s="1" t="s">
        <v>16</v>
      </c>
      <c r="B4" s="1" t="s">
        <v>17</v>
      </c>
      <c r="D4" s="1">
        <v>50</v>
      </c>
      <c r="E4" s="1">
        <v>51</v>
      </c>
      <c r="F4" s="1">
        <v>52</v>
      </c>
      <c r="G4" s="1">
        <v>53</v>
      </c>
      <c r="H4" s="2">
        <v>65</v>
      </c>
      <c r="I4" s="2">
        <v>65</v>
      </c>
      <c r="J4" s="2">
        <v>66</v>
      </c>
      <c r="K4" s="1">
        <v>61</v>
      </c>
      <c r="L4" s="1">
        <v>61</v>
      </c>
      <c r="P4" s="2">
        <v>43</v>
      </c>
      <c r="Q4" s="2">
        <v>44</v>
      </c>
      <c r="R4" s="1">
        <v>73</v>
      </c>
      <c r="S4" s="2">
        <v>58</v>
      </c>
      <c r="T4" s="2">
        <v>71</v>
      </c>
      <c r="U4" s="2">
        <v>31</v>
      </c>
      <c r="V4" s="2">
        <v>64</v>
      </c>
      <c r="W4" s="2">
        <v>43</v>
      </c>
    </row>
    <row r="5" spans="1:16384" s="1" customFormat="1" ht="12.75">
      <c r="A5" s="1" t="s">
        <v>18</v>
      </c>
      <c r="D5" s="3">
        <v>38306</v>
      </c>
      <c r="E5" s="3">
        <v>38667</v>
      </c>
      <c r="F5" s="3">
        <v>39017</v>
      </c>
      <c r="G5" s="3">
        <v>39428</v>
      </c>
      <c r="H5" s="4">
        <v>39262</v>
      </c>
      <c r="I5" s="4">
        <v>39323</v>
      </c>
      <c r="J5" s="4">
        <v>39465</v>
      </c>
      <c r="K5" s="3">
        <v>40057</v>
      </c>
      <c r="L5" s="3">
        <v>40057</v>
      </c>
      <c r="M5" s="3">
        <v>36285</v>
      </c>
      <c r="N5" s="3">
        <v>36285</v>
      </c>
      <c r="O5" s="3">
        <v>40239</v>
      </c>
      <c r="P5" s="3">
        <v>38254</v>
      </c>
      <c r="Q5" s="4">
        <v>38369</v>
      </c>
      <c r="S5" s="2"/>
      <c r="U5" s="3">
        <v>40334</v>
      </c>
      <c r="V5" s="3">
        <v>40303</v>
      </c>
      <c r="W5" s="3">
        <v>39969</v>
      </c>
    </row>
    <row r="6" spans="1:16384">
      <c r="A6" s="1" t="s">
        <v>19</v>
      </c>
      <c r="B6" s="1"/>
      <c r="C6" s="5"/>
      <c r="D6" s="5">
        <v>1</v>
      </c>
      <c r="E6" s="5">
        <v>3</v>
      </c>
      <c r="F6" s="5">
        <v>5</v>
      </c>
      <c r="G6" s="5">
        <v>7</v>
      </c>
      <c r="H6" s="2">
        <v>1</v>
      </c>
      <c r="I6" s="2">
        <v>2</v>
      </c>
      <c r="J6" s="2">
        <v>3</v>
      </c>
      <c r="K6" s="1">
        <v>1</v>
      </c>
      <c r="L6" s="1">
        <v>1</v>
      </c>
      <c r="M6" s="1"/>
      <c r="N6" s="1"/>
      <c r="O6" s="1"/>
      <c r="P6" s="5">
        <v>1</v>
      </c>
      <c r="Q6" s="10">
        <v>2</v>
      </c>
      <c r="R6" s="1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s="1" customFormat="1" ht="12.75">
      <c r="D7" s="3"/>
      <c r="E7" s="3"/>
      <c r="F7" s="3"/>
      <c r="G7" s="3"/>
      <c r="H7" s="2" t="s">
        <v>20</v>
      </c>
      <c r="I7" s="2" t="s">
        <v>21</v>
      </c>
      <c r="J7" s="2" t="s">
        <v>22</v>
      </c>
      <c r="K7" s="1" t="s">
        <v>23</v>
      </c>
      <c r="M7" s="1" t="s">
        <v>24</v>
      </c>
      <c r="N7" s="1" t="s">
        <v>24</v>
      </c>
      <c r="O7" s="1" t="s">
        <v>25</v>
      </c>
      <c r="P7" s="3"/>
      <c r="Q7" s="4"/>
      <c r="S7" s="2"/>
      <c r="T7" s="1" t="s">
        <v>26</v>
      </c>
      <c r="U7" s="1" t="s">
        <v>27</v>
      </c>
      <c r="V7" s="1" t="s">
        <v>28</v>
      </c>
    </row>
    <row r="8" spans="1:16384" s="1" customFormat="1" ht="12.75">
      <c r="A8" s="1" t="s">
        <v>29</v>
      </c>
      <c r="D8" s="3"/>
      <c r="E8" s="3"/>
      <c r="F8" s="3"/>
      <c r="G8" s="3"/>
      <c r="H8" s="2"/>
      <c r="I8" s="2"/>
      <c r="J8" s="2"/>
      <c r="K8" s="3">
        <v>40100</v>
      </c>
      <c r="L8" s="3">
        <v>40282</v>
      </c>
      <c r="M8" s="3">
        <v>38518</v>
      </c>
      <c r="N8" s="3">
        <v>40212</v>
      </c>
      <c r="O8" s="3">
        <v>40273</v>
      </c>
      <c r="P8" s="3"/>
      <c r="Q8" s="4"/>
      <c r="R8" s="3">
        <v>40217</v>
      </c>
      <c r="S8" s="4">
        <v>40282</v>
      </c>
      <c r="T8" s="3">
        <v>40431</v>
      </c>
      <c r="U8" s="3">
        <v>40464</v>
      </c>
      <c r="V8" s="3">
        <v>40436</v>
      </c>
      <c r="W8" s="3">
        <v>40261</v>
      </c>
    </row>
    <row r="9" spans="1:16384" s="1" customFormat="1" ht="12.75">
      <c r="A9" s="1" t="s">
        <v>30</v>
      </c>
      <c r="B9" s="1" t="s">
        <v>31</v>
      </c>
      <c r="D9" s="1">
        <v>4.5999999999999996</v>
      </c>
      <c r="E9" s="1">
        <v>6</v>
      </c>
      <c r="F9" s="1">
        <v>4.5999999999999996</v>
      </c>
      <c r="G9" s="1">
        <v>5.6</v>
      </c>
      <c r="H9" s="6">
        <v>8.4</v>
      </c>
      <c r="I9" s="6">
        <v>8.6</v>
      </c>
      <c r="J9" s="6">
        <v>7.6</v>
      </c>
      <c r="K9" s="8">
        <v>10.1</v>
      </c>
      <c r="L9" s="8">
        <v>11.8</v>
      </c>
      <c r="M9" s="8">
        <v>4.4000000000000004</v>
      </c>
      <c r="N9" s="8">
        <v>6.1</v>
      </c>
      <c r="O9" s="8">
        <v>7.8</v>
      </c>
      <c r="P9" s="8">
        <v>7.4</v>
      </c>
      <c r="Q9" s="6">
        <v>7.1</v>
      </c>
      <c r="R9" s="8">
        <v>6.4</v>
      </c>
      <c r="S9" s="6">
        <v>7.4</v>
      </c>
      <c r="T9" s="8">
        <v>6.3</v>
      </c>
      <c r="U9" s="6">
        <v>6.3</v>
      </c>
      <c r="V9" s="8">
        <v>8.1</v>
      </c>
      <c r="W9" s="8">
        <v>4.2</v>
      </c>
    </row>
    <row r="10" spans="1:16384" s="1" customFormat="1" ht="12.75">
      <c r="A10" s="1" t="s">
        <v>32</v>
      </c>
      <c r="B10" s="1" t="s">
        <v>33</v>
      </c>
      <c r="D10" s="1">
        <v>1.8</v>
      </c>
      <c r="E10" s="1">
        <v>1.88</v>
      </c>
      <c r="F10" s="1">
        <v>1.62</v>
      </c>
      <c r="G10" s="1">
        <v>1.8</v>
      </c>
      <c r="H10" s="6">
        <v>2.89</v>
      </c>
      <c r="I10" s="6">
        <v>2.31</v>
      </c>
      <c r="J10" s="6">
        <v>2.38</v>
      </c>
      <c r="K10" s="8">
        <v>3.85</v>
      </c>
      <c r="L10" s="8">
        <v>5.33</v>
      </c>
      <c r="M10" s="8">
        <v>1.1399999999999999</v>
      </c>
      <c r="N10" s="8">
        <v>2.11</v>
      </c>
      <c r="O10" s="8">
        <v>2.59</v>
      </c>
      <c r="P10" s="8">
        <v>3.38</v>
      </c>
      <c r="Q10" s="6">
        <v>2.83</v>
      </c>
      <c r="R10" s="8">
        <v>1.54</v>
      </c>
      <c r="S10" s="6">
        <v>2.61</v>
      </c>
      <c r="T10" s="8">
        <v>2.29</v>
      </c>
      <c r="U10" s="6">
        <v>2.23</v>
      </c>
      <c r="V10" s="8">
        <v>2.0699999999999998</v>
      </c>
      <c r="W10" s="8">
        <v>1.69</v>
      </c>
    </row>
    <row r="11" spans="1:16384" s="1" customFormat="1" ht="12.75">
      <c r="A11" s="1" t="s">
        <v>34</v>
      </c>
      <c r="B11" s="1" t="s">
        <v>35</v>
      </c>
      <c r="D11" s="1">
        <v>39.200000000000003</v>
      </c>
      <c r="E11" s="1">
        <v>31.3</v>
      </c>
      <c r="F11" s="1">
        <v>35.299999999999997</v>
      </c>
      <c r="G11" s="1">
        <v>32.1</v>
      </c>
      <c r="H11" s="6">
        <v>34.4</v>
      </c>
      <c r="I11" s="6">
        <v>26.9</v>
      </c>
      <c r="J11" s="6">
        <v>31.3</v>
      </c>
      <c r="K11" s="8">
        <v>38.1</v>
      </c>
      <c r="L11" s="8">
        <v>45.2</v>
      </c>
      <c r="M11" s="8">
        <v>25.9</v>
      </c>
      <c r="N11" s="8">
        <v>34.6</v>
      </c>
      <c r="O11" s="8">
        <v>33.200000000000003</v>
      </c>
      <c r="P11" s="8">
        <v>45.7</v>
      </c>
      <c r="Q11" s="6">
        <v>39.9</v>
      </c>
      <c r="R11" s="8">
        <v>24.1</v>
      </c>
      <c r="S11" s="6">
        <v>35.6</v>
      </c>
      <c r="T11" s="8">
        <v>36.4</v>
      </c>
      <c r="U11" s="6">
        <v>35.4</v>
      </c>
      <c r="V11" s="8">
        <v>25.6</v>
      </c>
      <c r="W11" s="8">
        <v>40.299999999999997</v>
      </c>
    </row>
    <row r="12" spans="1:16384" s="1" customFormat="1" ht="12.75">
      <c r="A12" s="1" t="s">
        <v>36</v>
      </c>
      <c r="B12" s="1" t="s">
        <v>37</v>
      </c>
      <c r="D12" s="1">
        <v>0.2</v>
      </c>
      <c r="E12" s="1">
        <v>0.37</v>
      </c>
      <c r="F12" s="1">
        <v>0.33</v>
      </c>
      <c r="G12" s="1">
        <v>0.21</v>
      </c>
      <c r="H12" s="6">
        <v>0.38</v>
      </c>
      <c r="I12" s="6">
        <v>0.6</v>
      </c>
      <c r="J12" s="6">
        <v>0.3</v>
      </c>
      <c r="K12" s="8">
        <v>0.74</v>
      </c>
      <c r="L12" s="8">
        <v>0.96</v>
      </c>
      <c r="M12" s="8">
        <v>0.15</v>
      </c>
      <c r="N12" s="8">
        <v>0.22</v>
      </c>
      <c r="O12" s="8">
        <v>0.37</v>
      </c>
      <c r="P12" s="8">
        <v>0.4</v>
      </c>
      <c r="Q12" s="6">
        <v>0.17</v>
      </c>
      <c r="R12" s="8">
        <v>0.35</v>
      </c>
      <c r="S12" s="6">
        <v>0.47</v>
      </c>
      <c r="T12" s="8">
        <v>0.3</v>
      </c>
      <c r="U12" s="6">
        <v>0.27</v>
      </c>
      <c r="V12" s="8">
        <v>0.62</v>
      </c>
      <c r="W12" s="8">
        <v>0.2</v>
      </c>
    </row>
    <row r="13" spans="1:16384" s="1" customFormat="1" ht="12.75">
      <c r="A13" s="1" t="s">
        <v>34</v>
      </c>
      <c r="B13" s="1" t="s">
        <v>38</v>
      </c>
      <c r="D13" s="1">
        <v>4.3</v>
      </c>
      <c r="E13" s="1">
        <v>6.2</v>
      </c>
      <c r="F13" s="1">
        <v>7.2</v>
      </c>
      <c r="G13" s="1">
        <v>3.8</v>
      </c>
      <c r="H13" s="6">
        <v>4.5</v>
      </c>
      <c r="I13" s="6">
        <v>7</v>
      </c>
      <c r="J13" s="6">
        <v>4</v>
      </c>
      <c r="K13" s="8">
        <v>7.3</v>
      </c>
      <c r="L13" s="8">
        <v>8.1</v>
      </c>
      <c r="M13" s="8">
        <v>3.5</v>
      </c>
      <c r="N13" s="8">
        <v>3.6</v>
      </c>
      <c r="O13" s="8">
        <v>4.7</v>
      </c>
      <c r="P13" s="8">
        <v>5.4</v>
      </c>
      <c r="Q13" s="6">
        <v>2.4</v>
      </c>
      <c r="R13" s="8">
        <v>5.4</v>
      </c>
      <c r="S13" s="6">
        <v>6.4</v>
      </c>
      <c r="T13" s="8">
        <v>4.7</v>
      </c>
      <c r="U13" s="6">
        <v>4.3</v>
      </c>
      <c r="V13" s="8">
        <v>7.6</v>
      </c>
      <c r="W13" s="8">
        <v>4.7</v>
      </c>
    </row>
    <row r="14" spans="1:16384" s="1" customFormat="1" ht="12.75">
      <c r="A14" s="1" t="s">
        <v>39</v>
      </c>
      <c r="B14" s="1" t="s">
        <v>40</v>
      </c>
      <c r="D14" s="1">
        <v>2.6</v>
      </c>
      <c r="E14" s="1">
        <v>3.75</v>
      </c>
      <c r="F14" s="1">
        <v>2.65</v>
      </c>
      <c r="G14" s="1">
        <v>3.59</v>
      </c>
      <c r="H14" s="6">
        <v>5.13</v>
      </c>
      <c r="I14" s="6">
        <v>5.68</v>
      </c>
      <c r="J14" s="6">
        <v>4.92</v>
      </c>
      <c r="K14" s="8">
        <v>5.51</v>
      </c>
      <c r="L14" s="8">
        <v>5.51</v>
      </c>
      <c r="M14" s="8">
        <v>3.11</v>
      </c>
      <c r="N14" s="8">
        <v>3.77</v>
      </c>
      <c r="O14" s="8">
        <v>4.84</v>
      </c>
      <c r="P14" s="8">
        <v>3.62</v>
      </c>
      <c r="Q14" s="6">
        <v>4.0999999999999996</v>
      </c>
      <c r="R14" s="8">
        <v>4.51</v>
      </c>
      <c r="S14" s="6">
        <v>4.3099999999999996</v>
      </c>
      <c r="T14" s="8">
        <v>3.71</v>
      </c>
      <c r="U14" s="6">
        <v>3.8</v>
      </c>
      <c r="V14" s="8">
        <v>5.41</v>
      </c>
      <c r="W14" s="8">
        <v>2.31</v>
      </c>
    </row>
    <row r="15" spans="1:16384" s="1" customFormat="1" ht="12.75">
      <c r="A15" s="1" t="s">
        <v>34</v>
      </c>
      <c r="B15" s="1" t="s">
        <v>41</v>
      </c>
      <c r="D15" s="1">
        <v>56.5</v>
      </c>
      <c r="E15" s="1">
        <v>62.5</v>
      </c>
      <c r="F15" s="1">
        <v>57.5</v>
      </c>
      <c r="G15" s="1">
        <v>64.099999999999994</v>
      </c>
      <c r="H15" s="6">
        <v>61.1</v>
      </c>
      <c r="I15" s="6">
        <v>66.099999999999994</v>
      </c>
      <c r="J15" s="6">
        <v>64.7</v>
      </c>
      <c r="K15" s="8">
        <v>54.6</v>
      </c>
      <c r="L15" s="8">
        <v>46.7</v>
      </c>
      <c r="M15" s="8">
        <v>70.599999999999994</v>
      </c>
      <c r="N15" s="8">
        <v>61.8</v>
      </c>
      <c r="O15" s="8">
        <v>62.1</v>
      </c>
      <c r="P15" s="8">
        <v>48.9</v>
      </c>
      <c r="Q15" s="6">
        <v>57.7</v>
      </c>
      <c r="R15" s="8">
        <v>70.5</v>
      </c>
      <c r="S15" s="6">
        <v>58.3</v>
      </c>
      <c r="T15" s="8">
        <v>58.9</v>
      </c>
      <c r="U15" s="6">
        <v>60.3</v>
      </c>
      <c r="V15" s="8">
        <v>66.8</v>
      </c>
      <c r="W15" s="8">
        <v>55</v>
      </c>
    </row>
    <row r="16" spans="1:16384" s="1" customFormat="1" ht="12.75">
      <c r="A16" s="1" t="s">
        <v>42</v>
      </c>
      <c r="B16" s="1" t="s">
        <v>43</v>
      </c>
      <c r="D16" s="1">
        <v>148</v>
      </c>
      <c r="E16" s="1">
        <v>154</v>
      </c>
      <c r="F16" s="1">
        <v>149</v>
      </c>
      <c r="G16" s="1">
        <v>151</v>
      </c>
      <c r="H16" s="6">
        <v>139</v>
      </c>
      <c r="I16" s="6">
        <v>113</v>
      </c>
      <c r="J16" s="6">
        <v>112</v>
      </c>
      <c r="K16" s="8">
        <v>152</v>
      </c>
      <c r="L16" s="8">
        <v>154</v>
      </c>
      <c r="M16" s="8">
        <v>123</v>
      </c>
      <c r="N16" s="8">
        <v>132</v>
      </c>
      <c r="O16" s="8">
        <v>132</v>
      </c>
      <c r="P16" s="8">
        <v>157</v>
      </c>
      <c r="Q16" s="6">
        <v>138</v>
      </c>
      <c r="R16" s="8">
        <v>141</v>
      </c>
      <c r="S16" s="6">
        <v>152</v>
      </c>
      <c r="T16" s="8">
        <v>148</v>
      </c>
      <c r="U16" s="6">
        <v>134</v>
      </c>
      <c r="V16" s="8">
        <v>126</v>
      </c>
      <c r="W16" s="8">
        <v>140</v>
      </c>
    </row>
    <row r="17" spans="1:16384" s="1" customFormat="1" ht="12.75">
      <c r="A17" s="1" t="s">
        <v>44</v>
      </c>
      <c r="B17" s="1" t="s">
        <v>45</v>
      </c>
      <c r="D17" s="1">
        <v>43.5</v>
      </c>
      <c r="E17" s="1">
        <v>53.3</v>
      </c>
      <c r="F17" s="1">
        <v>42.8</v>
      </c>
      <c r="G17" s="1">
        <v>43.9</v>
      </c>
      <c r="H17" s="6">
        <v>40.200000000000003</v>
      </c>
      <c r="I17" s="6">
        <v>33.1</v>
      </c>
      <c r="J17" s="6">
        <v>33.5</v>
      </c>
      <c r="K17" s="8">
        <v>43.5</v>
      </c>
      <c r="L17" s="8">
        <v>44.9</v>
      </c>
      <c r="M17" s="8">
        <v>35.6</v>
      </c>
      <c r="N17" s="8">
        <v>39.9</v>
      </c>
      <c r="O17" s="8">
        <v>38.799999999999997</v>
      </c>
      <c r="P17" s="8">
        <v>45</v>
      </c>
      <c r="Q17" s="6">
        <v>41.9</v>
      </c>
      <c r="R17" s="8">
        <v>43.8</v>
      </c>
      <c r="S17" s="6">
        <v>43</v>
      </c>
      <c r="T17" s="8">
        <v>46.3</v>
      </c>
      <c r="U17" s="6">
        <v>42.1</v>
      </c>
      <c r="V17" s="8">
        <v>39.200000000000003</v>
      </c>
      <c r="W17" s="8">
        <v>40.4</v>
      </c>
    </row>
    <row r="18" spans="1:16384" s="1" customFormat="1" ht="12.75">
      <c r="A18" s="1" t="s">
        <v>46</v>
      </c>
      <c r="B18" s="1" t="s">
        <v>47</v>
      </c>
      <c r="D18" s="1">
        <v>166</v>
      </c>
      <c r="E18" s="1">
        <v>282</v>
      </c>
      <c r="F18" s="1">
        <v>220</v>
      </c>
      <c r="G18" s="1">
        <v>249</v>
      </c>
      <c r="H18" s="6">
        <v>425</v>
      </c>
      <c r="I18" s="6">
        <v>479</v>
      </c>
      <c r="J18" s="6">
        <v>441</v>
      </c>
      <c r="K18" s="8">
        <v>110</v>
      </c>
      <c r="L18" s="8">
        <v>220</v>
      </c>
      <c r="M18" s="8">
        <v>211</v>
      </c>
      <c r="N18" s="8">
        <v>313</v>
      </c>
      <c r="O18" s="8">
        <v>350</v>
      </c>
      <c r="P18" s="8">
        <v>247</v>
      </c>
      <c r="Q18" s="6">
        <v>183</v>
      </c>
      <c r="R18" s="8">
        <v>293</v>
      </c>
      <c r="S18" s="6">
        <v>178</v>
      </c>
      <c r="T18" s="8">
        <v>109</v>
      </c>
      <c r="U18" s="6">
        <v>202</v>
      </c>
      <c r="V18" s="8">
        <v>295</v>
      </c>
      <c r="W18" s="8">
        <v>286</v>
      </c>
    </row>
    <row r="19" spans="1:16384" s="1" customFormat="1" ht="12.75">
      <c r="A19" s="1" t="s">
        <v>48</v>
      </c>
      <c r="B19" s="1" t="s">
        <v>49</v>
      </c>
      <c r="D19" s="1">
        <v>4.97</v>
      </c>
      <c r="E19" s="1">
        <v>5.49</v>
      </c>
      <c r="F19" s="1">
        <v>5.0599999999999996</v>
      </c>
      <c r="G19" s="1">
        <v>5.24</v>
      </c>
      <c r="H19" s="6">
        <v>5.01</v>
      </c>
      <c r="I19" s="6">
        <v>4.13</v>
      </c>
      <c r="J19" s="6">
        <v>4.32</v>
      </c>
      <c r="K19" s="8">
        <v>5.35</v>
      </c>
      <c r="L19" s="8">
        <v>5.42</v>
      </c>
      <c r="M19" s="8">
        <v>4.05</v>
      </c>
      <c r="N19" s="8">
        <v>4.7300000000000004</v>
      </c>
      <c r="O19" s="8">
        <v>4.37</v>
      </c>
      <c r="P19" s="8">
        <v>5.2</v>
      </c>
      <c r="Q19" s="6">
        <v>4.4000000000000004</v>
      </c>
      <c r="R19" s="8">
        <v>5.0599999999999996</v>
      </c>
      <c r="S19" s="6">
        <v>5.0599999999999996</v>
      </c>
      <c r="T19" s="8">
        <v>4.82</v>
      </c>
      <c r="U19" s="6">
        <v>4.51</v>
      </c>
      <c r="V19" s="8">
        <v>4.66</v>
      </c>
      <c r="W19" s="8">
        <v>4.6900000000000004</v>
      </c>
    </row>
    <row r="20" spans="1:16384">
      <c r="A20" s="1"/>
      <c r="B20" s="1"/>
      <c r="C20" s="1"/>
      <c r="D20" s="1"/>
      <c r="E20" s="1"/>
      <c r="F20" s="1"/>
      <c r="G20" s="1"/>
      <c r="H20" s="6"/>
      <c r="I20" s="6"/>
      <c r="J20" s="6"/>
      <c r="K20" s="1"/>
      <c r="L20" s="1"/>
      <c r="M20" s="1"/>
      <c r="N20" s="1"/>
      <c r="O20" s="1"/>
      <c r="P20" s="8"/>
      <c r="Q20" s="6"/>
      <c r="R20" s="1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1" customFormat="1" ht="12.75">
      <c r="A21" s="1" t="s">
        <v>50</v>
      </c>
      <c r="B21" s="1" t="s">
        <v>51</v>
      </c>
      <c r="D21" s="1">
        <v>1.1000000000000001</v>
      </c>
      <c r="E21" s="1">
        <v>0.6</v>
      </c>
      <c r="F21" s="1">
        <v>1.2</v>
      </c>
      <c r="G21" s="1">
        <v>0.9</v>
      </c>
      <c r="H21" s="6">
        <v>2.8</v>
      </c>
      <c r="I21" s="6">
        <v>2.2000000000000002</v>
      </c>
      <c r="J21" s="6">
        <v>2.2999999999999998</v>
      </c>
      <c r="K21" s="8">
        <v>2</v>
      </c>
      <c r="L21" s="8">
        <v>1.5</v>
      </c>
      <c r="M21" s="8"/>
      <c r="N21" s="8">
        <v>2.5</v>
      </c>
      <c r="O21" s="8">
        <v>2</v>
      </c>
      <c r="P21" s="8">
        <v>1</v>
      </c>
      <c r="Q21" s="6">
        <v>1.9</v>
      </c>
      <c r="R21" s="8">
        <v>3.8</v>
      </c>
      <c r="S21" s="6">
        <v>3.2</v>
      </c>
      <c r="T21" s="8">
        <v>5</v>
      </c>
      <c r="U21" s="6">
        <v>2.5</v>
      </c>
      <c r="V21" s="8">
        <v>2</v>
      </c>
      <c r="W21" s="8">
        <v>1.3</v>
      </c>
    </row>
    <row r="22" spans="1:16384" s="1" customFormat="1" ht="12.75">
      <c r="A22" s="1" t="s">
        <v>52</v>
      </c>
      <c r="B22" s="1" t="s">
        <v>53</v>
      </c>
      <c r="D22" s="1">
        <v>1.7</v>
      </c>
      <c r="E22" s="1">
        <v>1.2</v>
      </c>
      <c r="F22" s="1">
        <v>1.3</v>
      </c>
      <c r="G22" s="1">
        <v>0.9</v>
      </c>
      <c r="H22" s="6">
        <v>1.8</v>
      </c>
      <c r="I22" s="6">
        <v>1.8</v>
      </c>
      <c r="J22" s="6">
        <v>1.9</v>
      </c>
      <c r="K22" s="8">
        <v>1.6</v>
      </c>
      <c r="L22" s="8">
        <v>1.2</v>
      </c>
      <c r="M22" s="8"/>
      <c r="N22" s="6">
        <v>0.8</v>
      </c>
      <c r="O22" s="8">
        <v>1.2</v>
      </c>
      <c r="P22" s="8">
        <v>1.2</v>
      </c>
      <c r="Q22" s="6">
        <v>1.3</v>
      </c>
      <c r="R22" s="8">
        <v>0.9</v>
      </c>
      <c r="S22" s="6">
        <v>0.9</v>
      </c>
      <c r="T22" s="8">
        <v>2.7</v>
      </c>
      <c r="U22" s="6">
        <v>1.3</v>
      </c>
      <c r="V22" s="8">
        <v>1.7</v>
      </c>
      <c r="W22" s="8">
        <v>2.1</v>
      </c>
    </row>
    <row r="23" spans="1:16384" s="1" customFormat="1" ht="12.75">
      <c r="A23" s="1" t="s">
        <v>54</v>
      </c>
      <c r="B23" s="1" t="s">
        <v>55</v>
      </c>
      <c r="D23" s="1">
        <v>12.9</v>
      </c>
      <c r="E23" s="1">
        <v>19.600000000000001</v>
      </c>
      <c r="F23" s="1">
        <v>11.8</v>
      </c>
      <c r="G23" s="1">
        <v>9.9</v>
      </c>
      <c r="H23" s="6">
        <v>16</v>
      </c>
      <c r="I23" s="6">
        <v>9.8000000000000007</v>
      </c>
      <c r="J23" s="6">
        <v>8.1</v>
      </c>
      <c r="K23" s="8">
        <v>12.2</v>
      </c>
      <c r="L23" s="8">
        <v>10.9</v>
      </c>
      <c r="M23" s="8"/>
      <c r="N23" s="8">
        <v>14.1</v>
      </c>
      <c r="O23" s="8">
        <v>12</v>
      </c>
      <c r="P23" s="8">
        <v>10.6</v>
      </c>
      <c r="Q23" s="6">
        <v>10.8</v>
      </c>
      <c r="R23" s="8">
        <v>10.4</v>
      </c>
      <c r="S23" s="6">
        <v>13.3</v>
      </c>
      <c r="T23" s="8">
        <v>12.4</v>
      </c>
      <c r="U23" s="6">
        <v>15.8</v>
      </c>
      <c r="V23" s="8">
        <v>12.7</v>
      </c>
      <c r="W23" s="8">
        <v>7.3</v>
      </c>
    </row>
    <row r="24" spans="1:16384" s="1" customFormat="1" ht="12.75">
      <c r="A24" s="1" t="s">
        <v>56</v>
      </c>
      <c r="B24" s="1" t="s">
        <v>57</v>
      </c>
      <c r="D24" s="1">
        <v>33</v>
      </c>
      <c r="E24" s="1">
        <v>64</v>
      </c>
      <c r="F24" s="1">
        <v>39</v>
      </c>
      <c r="G24" s="1">
        <v>74</v>
      </c>
      <c r="H24" s="6">
        <v>19</v>
      </c>
      <c r="I24" s="6">
        <v>61</v>
      </c>
      <c r="J24" s="6">
        <v>70</v>
      </c>
      <c r="K24" s="8">
        <v>23</v>
      </c>
      <c r="L24" s="8">
        <v>57</v>
      </c>
      <c r="M24" s="8"/>
      <c r="N24" s="8">
        <v>50</v>
      </c>
      <c r="O24" s="8">
        <v>22</v>
      </c>
      <c r="P24" s="8">
        <v>49</v>
      </c>
      <c r="Q24" s="6">
        <v>136</v>
      </c>
      <c r="R24" s="8">
        <v>56</v>
      </c>
      <c r="S24" s="6">
        <v>36</v>
      </c>
      <c r="T24" s="8">
        <v>67</v>
      </c>
      <c r="U24" s="6">
        <v>26</v>
      </c>
      <c r="V24" s="8">
        <v>55</v>
      </c>
      <c r="W24" s="8">
        <v>51</v>
      </c>
    </row>
    <row r="25" spans="1:16384">
      <c r="A25" s="1"/>
      <c r="B25" s="1"/>
      <c r="C25" s="1"/>
      <c r="D25" s="1"/>
      <c r="E25" s="1"/>
      <c r="F25" s="1"/>
      <c r="G25" s="1"/>
      <c r="H25" s="6"/>
      <c r="I25" s="6"/>
      <c r="J25" s="6"/>
      <c r="K25" s="1"/>
      <c r="L25" s="1"/>
      <c r="M25" s="1"/>
      <c r="N25" s="1"/>
      <c r="O25" s="1"/>
      <c r="P25" s="8"/>
      <c r="Q25" s="6"/>
      <c r="R25" s="1"/>
      <c r="S25" s="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6384" s="1" customFormat="1" ht="12.75">
      <c r="A26" s="1" t="s">
        <v>58</v>
      </c>
      <c r="B26" s="1" t="s">
        <v>59</v>
      </c>
      <c r="D26" s="1">
        <v>2.57</v>
      </c>
      <c r="E26" s="1">
        <v>1.41</v>
      </c>
      <c r="F26" s="1">
        <v>1.92</v>
      </c>
      <c r="G26" s="1">
        <v>4.7</v>
      </c>
      <c r="H26" s="6">
        <v>12.6</v>
      </c>
      <c r="I26" s="6">
        <v>15.8</v>
      </c>
      <c r="J26" s="6">
        <v>11.3</v>
      </c>
      <c r="K26" s="8">
        <v>10.7</v>
      </c>
      <c r="L26" s="8">
        <v>4.9400000000000004</v>
      </c>
      <c r="M26" s="8"/>
      <c r="N26" s="8">
        <v>2.59</v>
      </c>
      <c r="O26" s="8">
        <v>4.34</v>
      </c>
      <c r="P26" s="8">
        <v>6.63</v>
      </c>
      <c r="Q26" s="6">
        <v>3.03</v>
      </c>
      <c r="R26" s="8">
        <v>1.92</v>
      </c>
      <c r="S26" s="6">
        <v>4.05</v>
      </c>
      <c r="T26" s="8">
        <v>3.58</v>
      </c>
      <c r="U26" s="6">
        <v>1.0900000000000001</v>
      </c>
      <c r="V26" s="8">
        <v>11.1</v>
      </c>
      <c r="W26" s="8">
        <v>1.75</v>
      </c>
    </row>
    <row r="27" spans="1:16384" s="1" customFormat="1" ht="12.75">
      <c r="A27" s="1" t="s">
        <v>60</v>
      </c>
      <c r="B27" s="1" t="s">
        <v>61</v>
      </c>
      <c r="D27" s="1">
        <v>0.19</v>
      </c>
      <c r="E27" s="1">
        <v>0.16</v>
      </c>
      <c r="F27" s="1">
        <v>0.11</v>
      </c>
      <c r="G27" s="1">
        <v>0.13</v>
      </c>
      <c r="H27" s="6">
        <v>0.24</v>
      </c>
      <c r="I27" s="6">
        <v>0.16</v>
      </c>
      <c r="J27" s="6">
        <v>0.17</v>
      </c>
      <c r="K27" s="8">
        <v>0.47</v>
      </c>
      <c r="L27" s="8">
        <v>0.75</v>
      </c>
      <c r="M27" s="8"/>
      <c r="N27" s="8">
        <v>0.34</v>
      </c>
      <c r="O27" s="8">
        <v>0.28000000000000003</v>
      </c>
      <c r="P27" s="8">
        <v>0.25</v>
      </c>
      <c r="Q27" s="6">
        <v>0.08</v>
      </c>
      <c r="R27" s="8">
        <v>0.1</v>
      </c>
      <c r="S27" s="6">
        <v>0.14000000000000001</v>
      </c>
      <c r="T27" s="8">
        <v>0.09</v>
      </c>
      <c r="U27" s="6">
        <v>0.15</v>
      </c>
      <c r="V27" s="8">
        <v>0.2</v>
      </c>
      <c r="W27" s="8">
        <v>0.15</v>
      </c>
    </row>
    <row r="28" spans="1:16384" s="1" customFormat="1" ht="12.75">
      <c r="A28" s="1" t="s">
        <v>62</v>
      </c>
      <c r="B28" s="1" t="s">
        <v>55</v>
      </c>
      <c r="D28" s="1">
        <v>10.5</v>
      </c>
      <c r="E28" s="1">
        <v>8.43</v>
      </c>
      <c r="F28" s="1">
        <v>7.03</v>
      </c>
      <c r="G28" s="1">
        <v>7.1</v>
      </c>
      <c r="H28" s="6">
        <v>8.31</v>
      </c>
      <c r="I28" s="6">
        <v>6.97</v>
      </c>
      <c r="J28" s="6">
        <v>7.3</v>
      </c>
      <c r="K28" s="8">
        <v>12.3</v>
      </c>
      <c r="L28" s="8">
        <v>14.1</v>
      </c>
      <c r="M28" s="8"/>
      <c r="N28" s="8">
        <v>16.2</v>
      </c>
      <c r="O28" s="8">
        <v>11</v>
      </c>
      <c r="P28" s="8">
        <v>7.37</v>
      </c>
      <c r="Q28" s="6">
        <v>2.7</v>
      </c>
      <c r="R28" s="8">
        <v>6.28</v>
      </c>
      <c r="S28" s="6">
        <v>5.3</v>
      </c>
      <c r="T28" s="8">
        <v>3.79</v>
      </c>
      <c r="U28" s="6">
        <v>6.88</v>
      </c>
      <c r="V28" s="8">
        <v>9.48</v>
      </c>
      <c r="W28" s="8">
        <v>8.66</v>
      </c>
    </row>
    <row r="29" spans="1:16384" s="1" customFormat="1" ht="12.75">
      <c r="A29" s="1" t="s">
        <v>63</v>
      </c>
      <c r="B29" s="1" t="s">
        <v>64</v>
      </c>
      <c r="D29" s="1">
        <v>1.44</v>
      </c>
      <c r="E29" s="1">
        <v>1.55</v>
      </c>
      <c r="F29" s="1">
        <v>1.25</v>
      </c>
      <c r="G29" s="1">
        <v>1.35</v>
      </c>
      <c r="H29" s="6">
        <v>2.2200000000000002</v>
      </c>
      <c r="I29" s="6">
        <v>1.79</v>
      </c>
      <c r="J29" s="6">
        <v>1.86</v>
      </c>
      <c r="K29" s="8">
        <v>2.6</v>
      </c>
      <c r="L29" s="8">
        <v>3.77</v>
      </c>
      <c r="M29" s="8"/>
      <c r="N29" s="8">
        <v>1.52</v>
      </c>
      <c r="O29" s="8">
        <v>2</v>
      </c>
      <c r="P29" s="8">
        <v>2.77</v>
      </c>
      <c r="Q29" s="6">
        <v>2.63</v>
      </c>
      <c r="R29" s="8">
        <v>1.28</v>
      </c>
      <c r="S29" s="6">
        <v>2.0499999999999998</v>
      </c>
      <c r="T29" s="8">
        <v>1.34</v>
      </c>
      <c r="U29" s="6">
        <v>1.68</v>
      </c>
      <c r="V29" s="8">
        <v>1.43</v>
      </c>
      <c r="W29" s="8">
        <v>1.29</v>
      </c>
    </row>
    <row r="30" spans="1:16384" s="1" customFormat="1" ht="12.75">
      <c r="A30" s="1" t="s">
        <v>62</v>
      </c>
      <c r="B30" s="1" t="s">
        <v>65</v>
      </c>
      <c r="D30" s="1">
        <v>80.099999999999994</v>
      </c>
      <c r="E30" s="1">
        <v>82.4</v>
      </c>
      <c r="F30" s="1">
        <v>76.8</v>
      </c>
      <c r="G30" s="1">
        <v>74.900000000000006</v>
      </c>
      <c r="H30" s="6">
        <v>76.8</v>
      </c>
      <c r="I30" s="6">
        <v>77.400000000000006</v>
      </c>
      <c r="J30" s="6">
        <v>78</v>
      </c>
      <c r="K30" s="8">
        <v>67.599999999999994</v>
      </c>
      <c r="L30" s="8">
        <v>70.7</v>
      </c>
      <c r="M30" s="8"/>
      <c r="N30" s="8">
        <v>72</v>
      </c>
      <c r="O30" s="8">
        <v>77.2</v>
      </c>
      <c r="P30" s="8">
        <v>81.8</v>
      </c>
      <c r="Q30" s="6">
        <v>92.8</v>
      </c>
      <c r="R30" s="8">
        <v>83.1</v>
      </c>
      <c r="S30" s="6">
        <v>78.599999999999994</v>
      </c>
      <c r="T30" s="8">
        <v>58.3</v>
      </c>
      <c r="U30" s="6">
        <v>75.400000000000006</v>
      </c>
      <c r="V30" s="8">
        <v>68.8</v>
      </c>
      <c r="W30" s="8">
        <v>76.400000000000006</v>
      </c>
    </row>
    <row r="31" spans="1:16384" s="1" customFormat="1" ht="12.75">
      <c r="A31" s="2" t="s">
        <v>66</v>
      </c>
      <c r="B31" s="2" t="s">
        <v>67</v>
      </c>
      <c r="C31" s="2"/>
      <c r="D31" s="2">
        <v>0.89</v>
      </c>
      <c r="E31" s="2">
        <v>0.94</v>
      </c>
      <c r="F31" s="2">
        <v>0.75</v>
      </c>
      <c r="G31" s="2">
        <v>0.76</v>
      </c>
      <c r="H31" s="6">
        <v>1.51</v>
      </c>
      <c r="I31" s="6">
        <v>1.1599999999999999</v>
      </c>
      <c r="J31" s="6">
        <v>1.32</v>
      </c>
      <c r="K31" s="2">
        <v>1.25</v>
      </c>
      <c r="L31" s="2">
        <v>2.1</v>
      </c>
      <c r="M31" s="2"/>
      <c r="N31" s="2">
        <v>0.77</v>
      </c>
      <c r="O31" s="2">
        <v>1.1299999999999999</v>
      </c>
      <c r="P31" s="6">
        <v>1.7</v>
      </c>
      <c r="Q31" s="6">
        <v>1.1200000000000001</v>
      </c>
      <c r="R31" s="8">
        <v>0.5</v>
      </c>
      <c r="S31" s="6">
        <v>0.92</v>
      </c>
      <c r="T31" s="8">
        <v>0.53</v>
      </c>
      <c r="U31" s="6">
        <v>0.98</v>
      </c>
      <c r="V31" s="8">
        <v>0.81</v>
      </c>
      <c r="W31" s="8">
        <v>0.79</v>
      </c>
    </row>
    <row r="32" spans="1:16384" s="1" customFormat="1" ht="12.75">
      <c r="A32" s="1" t="s">
        <v>62</v>
      </c>
      <c r="B32" s="1" t="s">
        <v>68</v>
      </c>
      <c r="D32" s="1">
        <v>49.3</v>
      </c>
      <c r="E32" s="1">
        <v>50.2</v>
      </c>
      <c r="F32" s="1">
        <v>46.2</v>
      </c>
      <c r="G32" s="1">
        <v>42.5</v>
      </c>
      <c r="H32" s="6">
        <v>52.4</v>
      </c>
      <c r="I32" s="6">
        <v>50.1</v>
      </c>
      <c r="J32" s="6">
        <v>55.6</v>
      </c>
      <c r="K32" s="8">
        <v>32.4</v>
      </c>
      <c r="L32" s="8">
        <v>39.299999999999997</v>
      </c>
      <c r="M32" s="8"/>
      <c r="N32" s="8">
        <v>36.6</v>
      </c>
      <c r="O32" s="8">
        <v>43.6</v>
      </c>
      <c r="P32" s="8">
        <v>50.2</v>
      </c>
      <c r="Q32" s="6">
        <v>39.6</v>
      </c>
      <c r="R32" s="8">
        <v>32.200000000000003</v>
      </c>
      <c r="S32" s="6">
        <v>35.4</v>
      </c>
      <c r="T32" s="8">
        <v>23.2</v>
      </c>
      <c r="U32" s="6">
        <v>44.1</v>
      </c>
      <c r="V32" s="8">
        <v>38.799999999999997</v>
      </c>
      <c r="W32" s="8">
        <v>46.5</v>
      </c>
    </row>
    <row r="33" spans="1:16384" s="1" customFormat="1" ht="12.75">
      <c r="A33" s="1" t="s">
        <v>69</v>
      </c>
      <c r="B33" s="1" t="s">
        <v>70</v>
      </c>
      <c r="D33" s="1">
        <v>0.53</v>
      </c>
      <c r="E33" s="1">
        <v>0.56999999999999995</v>
      </c>
      <c r="F33" s="1">
        <v>0.44</v>
      </c>
      <c r="G33" s="1">
        <v>0.52</v>
      </c>
      <c r="H33" s="6">
        <v>0.76</v>
      </c>
      <c r="I33" s="6">
        <v>0.56000000000000005</v>
      </c>
      <c r="J33" s="6">
        <v>0.51</v>
      </c>
      <c r="K33" s="8">
        <v>1.39</v>
      </c>
      <c r="L33" s="8">
        <v>1.54</v>
      </c>
      <c r="M33" s="8"/>
      <c r="N33" s="8">
        <v>0.56999999999999995</v>
      </c>
      <c r="O33" s="8">
        <v>0.75</v>
      </c>
      <c r="P33" s="8">
        <v>1.07</v>
      </c>
      <c r="Q33" s="6">
        <v>1.61</v>
      </c>
      <c r="R33" s="8">
        <v>0.79</v>
      </c>
      <c r="S33" s="6">
        <v>1.0900000000000001</v>
      </c>
      <c r="T33" s="8">
        <v>0.68</v>
      </c>
      <c r="U33" s="6">
        <v>0.56999999999999995</v>
      </c>
      <c r="V33" s="8">
        <v>0.6</v>
      </c>
      <c r="W33" s="8">
        <v>0.38</v>
      </c>
    </row>
    <row r="34" spans="1:16384" s="1" customFormat="1" ht="12.75">
      <c r="A34" s="1" t="s">
        <v>62</v>
      </c>
      <c r="B34" s="1" t="s">
        <v>71</v>
      </c>
      <c r="D34" s="1">
        <v>29.2</v>
      </c>
      <c r="E34" s="1">
        <v>30.1</v>
      </c>
      <c r="F34" s="1">
        <v>27.4</v>
      </c>
      <c r="G34" s="1">
        <v>29.2</v>
      </c>
      <c r="H34" s="6">
        <v>26.3</v>
      </c>
      <c r="I34" s="6">
        <v>24.3</v>
      </c>
      <c r="J34" s="6">
        <v>21.5</v>
      </c>
      <c r="K34" s="8">
        <v>36.200000000000003</v>
      </c>
      <c r="L34" s="8">
        <v>28.9</v>
      </c>
      <c r="M34" s="8"/>
      <c r="N34" s="8">
        <v>27.2</v>
      </c>
      <c r="O34" s="8">
        <v>28.8</v>
      </c>
      <c r="P34" s="8">
        <v>31.5</v>
      </c>
      <c r="Q34" s="6">
        <v>56.7</v>
      </c>
      <c r="R34" s="8">
        <v>51</v>
      </c>
      <c r="S34" s="6">
        <v>41.6</v>
      </c>
      <c r="T34" s="8">
        <v>29.8</v>
      </c>
      <c r="U34" s="6">
        <v>25.6</v>
      </c>
      <c r="V34" s="8">
        <v>28.9</v>
      </c>
      <c r="W34" s="8">
        <v>22.2</v>
      </c>
    </row>
    <row r="35" spans="1:16384">
      <c r="A35" s="1"/>
      <c r="B35" s="1"/>
      <c r="C35" s="1"/>
      <c r="D35" s="1"/>
      <c r="E35" s="1"/>
      <c r="F35" s="1"/>
      <c r="G35" s="1"/>
      <c r="H35" s="6"/>
      <c r="I35" s="6"/>
      <c r="J35" s="6"/>
      <c r="K35" s="1"/>
      <c r="L35" s="1"/>
      <c r="M35" s="1"/>
      <c r="N35" s="1"/>
      <c r="O35" s="1"/>
      <c r="P35" s="8"/>
      <c r="Q35" s="6"/>
      <c r="R35" s="1"/>
      <c r="S35" s="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16384" s="1" customFormat="1" ht="12.75">
      <c r="A36" s="1" t="s">
        <v>72</v>
      </c>
      <c r="B36" s="1" t="s">
        <v>73</v>
      </c>
      <c r="D36" s="1">
        <v>1.9</v>
      </c>
      <c r="E36" s="1">
        <v>2.16</v>
      </c>
      <c r="F36" s="1">
        <v>3.54</v>
      </c>
      <c r="G36" s="1">
        <v>6.1</v>
      </c>
      <c r="H36" s="6">
        <v>2.11</v>
      </c>
      <c r="I36" s="6">
        <v>2.4900000000000002</v>
      </c>
      <c r="J36" s="6">
        <v>1.7</v>
      </c>
      <c r="K36" s="8">
        <v>1.56</v>
      </c>
      <c r="L36" s="8">
        <v>0.42</v>
      </c>
      <c r="M36" s="8"/>
      <c r="N36" s="8">
        <v>1.27</v>
      </c>
      <c r="O36" s="8">
        <v>0.81</v>
      </c>
      <c r="P36" s="8">
        <v>2.4</v>
      </c>
      <c r="Q36" s="6">
        <v>3.27</v>
      </c>
      <c r="R36" s="8">
        <v>4</v>
      </c>
      <c r="S36" s="6">
        <v>2.65</v>
      </c>
      <c r="T36" s="8">
        <v>5.24</v>
      </c>
      <c r="U36" s="6">
        <v>1.1599999999999999</v>
      </c>
      <c r="V36" s="8">
        <v>1.24</v>
      </c>
      <c r="W36" s="8">
        <v>1.53</v>
      </c>
    </row>
    <row r="37" spans="1:16384" s="1" customFormat="1" ht="12.75">
      <c r="A37" s="1" t="s">
        <v>74</v>
      </c>
      <c r="B37" s="1" t="s">
        <v>61</v>
      </c>
      <c r="D37" s="1">
        <v>0.14000000000000001</v>
      </c>
      <c r="E37" s="1">
        <v>0.16</v>
      </c>
      <c r="F37" s="1">
        <v>0.19</v>
      </c>
      <c r="G37" s="1">
        <v>0.23</v>
      </c>
      <c r="H37" s="6">
        <v>0.36</v>
      </c>
      <c r="I37" s="6">
        <v>0.26</v>
      </c>
      <c r="J37" s="6">
        <v>0.23</v>
      </c>
      <c r="K37" s="8">
        <v>0.7</v>
      </c>
      <c r="L37" s="8">
        <v>0.51</v>
      </c>
      <c r="M37" s="8"/>
      <c r="N37" s="8">
        <v>0.16</v>
      </c>
      <c r="O37" s="8">
        <v>0.23</v>
      </c>
      <c r="P37" s="8">
        <v>0.34</v>
      </c>
      <c r="Q37" s="6">
        <v>0.09</v>
      </c>
      <c r="R37" s="8">
        <v>0.1</v>
      </c>
      <c r="S37" s="6">
        <v>0.31</v>
      </c>
      <c r="T37" s="8">
        <v>0.75</v>
      </c>
      <c r="U37" s="6">
        <v>0.28000000000000003</v>
      </c>
      <c r="V37" s="8">
        <v>0.34</v>
      </c>
      <c r="W37" s="8">
        <v>0.16</v>
      </c>
    </row>
    <row r="38" spans="1:16384" s="1" customFormat="1" ht="12.75">
      <c r="A38" s="1" t="s">
        <v>75</v>
      </c>
      <c r="B38" s="1" t="s">
        <v>76</v>
      </c>
      <c r="D38" s="1">
        <v>8.0399999999999991</v>
      </c>
      <c r="E38" s="1">
        <v>8.36</v>
      </c>
      <c r="F38" s="1">
        <v>11.7</v>
      </c>
      <c r="G38" s="1">
        <v>12.9</v>
      </c>
      <c r="H38" s="6">
        <v>12.4</v>
      </c>
      <c r="I38" s="6">
        <v>11.4</v>
      </c>
      <c r="J38" s="6">
        <v>9.5</v>
      </c>
      <c r="K38" s="8">
        <v>18.2</v>
      </c>
      <c r="L38" s="8">
        <v>9.5500000000000007</v>
      </c>
      <c r="M38" s="8"/>
      <c r="N38" s="8">
        <v>7.5</v>
      </c>
      <c r="O38" s="8">
        <v>9</v>
      </c>
      <c r="P38" s="8">
        <v>10.1</v>
      </c>
      <c r="Q38" s="6">
        <v>3.26</v>
      </c>
      <c r="R38" s="8">
        <v>6.73</v>
      </c>
      <c r="S38" s="6">
        <v>11.8</v>
      </c>
      <c r="T38" s="8">
        <v>32.5</v>
      </c>
      <c r="U38" s="6">
        <v>12.6</v>
      </c>
      <c r="V38" s="8">
        <v>16.5</v>
      </c>
      <c r="W38" s="8">
        <v>9.58</v>
      </c>
    </row>
    <row r="39" spans="1:16384">
      <c r="A39" s="1"/>
      <c r="B39" s="1"/>
      <c r="C39" s="1"/>
      <c r="D39" s="1"/>
      <c r="E39" s="1"/>
      <c r="F39" s="1"/>
      <c r="G39" s="1"/>
      <c r="H39" s="6"/>
      <c r="I39" s="6"/>
      <c r="J39" s="6"/>
      <c r="K39" s="1"/>
      <c r="L39" s="1"/>
      <c r="M39" s="1"/>
      <c r="N39" s="1"/>
      <c r="O39" s="1"/>
      <c r="P39" s="8"/>
      <c r="Q39" s="6"/>
      <c r="R39" s="1"/>
      <c r="S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16384" s="1" customFormat="1" ht="12.75">
      <c r="A40" s="1" t="s">
        <v>77</v>
      </c>
      <c r="B40" s="1" t="s">
        <v>78</v>
      </c>
      <c r="H40" s="6">
        <v>4.5</v>
      </c>
      <c r="I40" s="6">
        <v>16.100000000000001</v>
      </c>
      <c r="J40" s="6">
        <v>8.3000000000000007</v>
      </c>
      <c r="K40" s="8">
        <v>69.2</v>
      </c>
      <c r="L40" s="8">
        <v>69.8</v>
      </c>
      <c r="M40" s="8">
        <v>44.4</v>
      </c>
      <c r="N40" s="8">
        <v>49.2</v>
      </c>
      <c r="O40" s="8">
        <v>44.9</v>
      </c>
      <c r="P40" s="8"/>
      <c r="Q40" s="6"/>
      <c r="R40" s="8">
        <v>46.4</v>
      </c>
      <c r="S40" s="6">
        <v>50.7</v>
      </c>
      <c r="T40" s="8">
        <v>29</v>
      </c>
      <c r="U40" s="6">
        <v>48.4</v>
      </c>
      <c r="V40" s="8">
        <v>61.7</v>
      </c>
      <c r="W40" s="8">
        <v>46.6</v>
      </c>
    </row>
    <row r="41" spans="1:16384" s="1" customFormat="1" ht="12.75">
      <c r="A41" s="1" t="s">
        <v>79</v>
      </c>
      <c r="H41" s="6">
        <v>0.3</v>
      </c>
      <c r="I41" s="6">
        <v>0.4</v>
      </c>
      <c r="J41" s="6">
        <v>0.3</v>
      </c>
      <c r="K41" s="8">
        <v>0.7</v>
      </c>
      <c r="L41" s="8">
        <v>0.1</v>
      </c>
      <c r="M41" s="8">
        <v>7</v>
      </c>
      <c r="N41" s="8">
        <v>0.2</v>
      </c>
      <c r="O41" s="8">
        <v>0.2</v>
      </c>
      <c r="P41" s="8"/>
      <c r="Q41" s="6"/>
      <c r="R41" s="8">
        <v>0.2</v>
      </c>
      <c r="S41" s="6">
        <v>0.3</v>
      </c>
      <c r="T41" s="8">
        <v>0.6</v>
      </c>
      <c r="U41" s="6">
        <v>0.1</v>
      </c>
      <c r="V41" s="8">
        <v>0.3</v>
      </c>
      <c r="W41" s="8">
        <v>0.2</v>
      </c>
    </row>
    <row r="42" spans="1:16384" s="1" customFormat="1" ht="12.75">
      <c r="A42" s="1" t="s">
        <v>80</v>
      </c>
      <c r="B42" s="1" t="s">
        <v>81</v>
      </c>
      <c r="H42" s="6">
        <v>5.7</v>
      </c>
      <c r="I42" s="6">
        <v>6.8</v>
      </c>
      <c r="J42" s="6">
        <v>3.5</v>
      </c>
      <c r="K42" s="8">
        <v>41.2</v>
      </c>
      <c r="L42" s="8">
        <v>57.7</v>
      </c>
      <c r="M42" s="8">
        <v>28.1</v>
      </c>
      <c r="N42" s="8">
        <v>31.9</v>
      </c>
      <c r="O42" s="8">
        <v>13.8</v>
      </c>
      <c r="P42" s="8"/>
      <c r="Q42" s="6"/>
      <c r="R42" s="8">
        <v>31.1</v>
      </c>
      <c r="S42" s="6">
        <v>13.6</v>
      </c>
      <c r="T42" s="8">
        <v>9</v>
      </c>
      <c r="U42" s="6">
        <v>36.1</v>
      </c>
      <c r="V42" s="8">
        <v>31.8</v>
      </c>
      <c r="W42" s="8">
        <v>33.4</v>
      </c>
    </row>
    <row r="43" spans="1:16384" s="1" customFormat="1" ht="12.75">
      <c r="A43" s="1" t="s">
        <v>82</v>
      </c>
      <c r="H43" s="6">
        <v>0.3</v>
      </c>
      <c r="I43" s="6">
        <v>0.2</v>
      </c>
      <c r="J43" s="6">
        <v>0.4</v>
      </c>
      <c r="K43" s="8">
        <v>0.1</v>
      </c>
      <c r="L43" s="8">
        <v>0.3</v>
      </c>
      <c r="M43" s="8">
        <v>2.2999999999999998</v>
      </c>
      <c r="N43" s="8">
        <v>0.5</v>
      </c>
      <c r="O43" s="8">
        <v>0.2</v>
      </c>
      <c r="P43" s="8"/>
      <c r="Q43" s="6"/>
      <c r="R43" s="8">
        <v>0.7</v>
      </c>
      <c r="S43" s="6">
        <v>0.3</v>
      </c>
      <c r="T43" s="8">
        <v>0.5</v>
      </c>
      <c r="U43" s="6">
        <v>0.3</v>
      </c>
      <c r="V43" s="8">
        <v>0.2</v>
      </c>
      <c r="W43" s="8">
        <v>0.2</v>
      </c>
    </row>
    <row r="44" spans="1:16384" s="1" customFormat="1" ht="12.75">
      <c r="A44" s="1" t="s">
        <v>83</v>
      </c>
      <c r="B44" s="1" t="s">
        <v>84</v>
      </c>
      <c r="H44" s="6">
        <v>1.5</v>
      </c>
      <c r="I44" s="6">
        <v>1.3</v>
      </c>
      <c r="J44" s="6">
        <v>0.4</v>
      </c>
      <c r="K44" s="8">
        <v>2.7</v>
      </c>
      <c r="L44" s="8">
        <v>2.6</v>
      </c>
      <c r="M44" s="8">
        <v>1.9</v>
      </c>
      <c r="N44" s="8">
        <v>1.3</v>
      </c>
      <c r="O44" s="8">
        <v>0.4</v>
      </c>
      <c r="P44" s="8"/>
      <c r="Q44" s="6"/>
      <c r="R44" s="8">
        <v>0.5</v>
      </c>
      <c r="S44" s="6">
        <v>0.5</v>
      </c>
      <c r="T44" s="8">
        <v>1.8</v>
      </c>
      <c r="U44" s="6">
        <v>0.6</v>
      </c>
      <c r="V44" s="8">
        <v>0.2</v>
      </c>
      <c r="W44" s="8">
        <v>2.4</v>
      </c>
    </row>
    <row r="45" spans="1:16384" s="1" customFormat="1" ht="12.75">
      <c r="A45" s="1" t="s">
        <v>85</v>
      </c>
      <c r="H45" s="6">
        <v>0.8</v>
      </c>
      <c r="I45" s="6">
        <v>0.4</v>
      </c>
      <c r="J45" s="6">
        <v>0.2</v>
      </c>
      <c r="K45" s="8">
        <v>0.5</v>
      </c>
      <c r="L45" s="8">
        <v>0.1</v>
      </c>
      <c r="M45" s="8">
        <v>2.4</v>
      </c>
      <c r="N45" s="8">
        <v>0.1</v>
      </c>
      <c r="O45" s="8">
        <v>0.1</v>
      </c>
      <c r="P45" s="8"/>
      <c r="Q45" s="6"/>
      <c r="R45" s="8">
        <v>0.1</v>
      </c>
      <c r="S45" s="6">
        <v>0.1</v>
      </c>
      <c r="T45" s="8">
        <v>0.2</v>
      </c>
      <c r="U45" s="6">
        <v>0</v>
      </c>
      <c r="V45" s="8">
        <v>0.1</v>
      </c>
      <c r="W45" s="8">
        <v>0.1</v>
      </c>
    </row>
    <row r="46" spans="1:16384" s="1" customFormat="1" ht="12.75">
      <c r="A46" s="1" t="s">
        <v>86</v>
      </c>
      <c r="B46" s="1" t="s">
        <v>87</v>
      </c>
      <c r="H46" s="6">
        <v>7.7</v>
      </c>
      <c r="I46" s="6">
        <v>10.9</v>
      </c>
      <c r="J46" s="6">
        <v>11.2</v>
      </c>
      <c r="K46" s="8">
        <v>39.9</v>
      </c>
      <c r="L46" s="8">
        <v>27.4</v>
      </c>
      <c r="M46" s="8">
        <v>29.4</v>
      </c>
      <c r="N46" s="8">
        <v>28.6</v>
      </c>
      <c r="O46" s="8">
        <v>24.1</v>
      </c>
      <c r="P46" s="8"/>
      <c r="Q46" s="6"/>
      <c r="R46" s="8">
        <v>36.9</v>
      </c>
      <c r="S46" s="6">
        <v>24.5</v>
      </c>
      <c r="T46" s="8">
        <v>12.2</v>
      </c>
      <c r="U46" s="6">
        <v>13.2</v>
      </c>
      <c r="V46" s="8">
        <v>32.4</v>
      </c>
      <c r="W46" s="8">
        <v>27.7</v>
      </c>
    </row>
    <row r="47" spans="1:16384" s="1" customFormat="1" ht="12.75">
      <c r="A47" s="1" t="s">
        <v>88</v>
      </c>
      <c r="H47" s="6">
        <v>0.8</v>
      </c>
      <c r="I47" s="6">
        <v>0.6</v>
      </c>
      <c r="J47" s="6">
        <v>0.4</v>
      </c>
      <c r="K47" s="8">
        <v>0.1</v>
      </c>
      <c r="L47" s="8">
        <v>0.1</v>
      </c>
      <c r="M47" s="8">
        <v>0.6</v>
      </c>
      <c r="N47" s="8">
        <v>0.1</v>
      </c>
      <c r="O47" s="8">
        <v>0.1</v>
      </c>
      <c r="P47" s="8"/>
      <c r="Q47" s="6"/>
      <c r="R47" s="8">
        <v>0.1</v>
      </c>
      <c r="S47" s="6">
        <v>0.2</v>
      </c>
      <c r="T47" s="8">
        <v>0.2</v>
      </c>
      <c r="U47" s="6">
        <v>0.1</v>
      </c>
      <c r="V47" s="8">
        <v>0.1</v>
      </c>
      <c r="W47" s="8">
        <v>0.2</v>
      </c>
    </row>
    <row r="48" spans="1:16384" s="1" customFormat="1" ht="12.75">
      <c r="A48" s="1" t="s">
        <v>89</v>
      </c>
      <c r="H48" s="6">
        <v>0.9</v>
      </c>
      <c r="I48" s="6">
        <v>1.1000000000000001</v>
      </c>
      <c r="J48" s="6">
        <v>1.6</v>
      </c>
      <c r="K48" s="8">
        <v>4.2</v>
      </c>
      <c r="L48" s="8">
        <v>0.1</v>
      </c>
      <c r="M48" s="8">
        <v>9.1</v>
      </c>
      <c r="N48" s="8">
        <v>5.9</v>
      </c>
      <c r="O48" s="8">
        <v>4.9000000000000004</v>
      </c>
      <c r="P48" s="8"/>
      <c r="Q48" s="6"/>
      <c r="R48" s="8">
        <v>1.5</v>
      </c>
      <c r="S48" s="6">
        <v>2.7</v>
      </c>
      <c r="T48" s="8">
        <v>4.4000000000000004</v>
      </c>
      <c r="U48" s="6">
        <v>1.3</v>
      </c>
      <c r="V48" s="8">
        <v>4.5999999999999996</v>
      </c>
      <c r="W48" s="8">
        <v>2.7</v>
      </c>
    </row>
    <row r="49" spans="1:16384" s="1" customFormat="1" ht="12.75">
      <c r="A49" s="1" t="s">
        <v>90</v>
      </c>
      <c r="H49" s="6">
        <v>0.3</v>
      </c>
      <c r="I49" s="6">
        <v>0.3</v>
      </c>
      <c r="J49" s="6">
        <v>0.2</v>
      </c>
      <c r="K49" s="8">
        <v>0</v>
      </c>
      <c r="L49" s="8">
        <v>0.2</v>
      </c>
      <c r="M49" s="8">
        <v>0.7</v>
      </c>
      <c r="N49" s="8">
        <v>0.2</v>
      </c>
      <c r="O49" s="8">
        <v>0.1</v>
      </c>
      <c r="P49" s="8"/>
      <c r="Q49" s="6"/>
      <c r="R49" s="8">
        <v>0.1</v>
      </c>
      <c r="S49" s="6">
        <v>0.1</v>
      </c>
      <c r="T49" s="8">
        <v>0</v>
      </c>
      <c r="U49" s="6">
        <v>0.1</v>
      </c>
      <c r="V49" s="8">
        <v>0</v>
      </c>
      <c r="W49" s="8">
        <v>0.1</v>
      </c>
    </row>
    <row r="50" spans="1:16384">
      <c r="A50" s="1" t="s">
        <v>91</v>
      </c>
      <c r="B50" s="1" t="s">
        <v>92</v>
      </c>
      <c r="C50" s="1"/>
      <c r="D50" s="1"/>
      <c r="E50" s="1"/>
      <c r="F50" s="1"/>
      <c r="G50" s="1"/>
      <c r="H50" s="6"/>
      <c r="I50" s="6"/>
      <c r="J50" s="6"/>
      <c r="K50" s="1"/>
      <c r="L50" s="1"/>
      <c r="M50" s="1"/>
      <c r="N50" s="1"/>
      <c r="O50" s="1"/>
      <c r="P50" s="8"/>
      <c r="Q50" s="6"/>
      <c r="R50" s="1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  <c r="WVZ50" s="1"/>
      <c r="WWA50" s="1"/>
      <c r="WWB50" s="1"/>
      <c r="WWC50" s="1"/>
      <c r="WWD50" s="1"/>
      <c r="WWE50" s="1"/>
      <c r="WWF50" s="1"/>
      <c r="WWG50" s="1"/>
      <c r="WWH50" s="1"/>
      <c r="WWI50" s="1"/>
      <c r="WWJ50" s="1"/>
      <c r="WWK50" s="1"/>
      <c r="WWL50" s="1"/>
      <c r="WWM50" s="1"/>
      <c r="WWN50" s="1"/>
      <c r="WWO50" s="1"/>
      <c r="WWP50" s="1"/>
      <c r="WWQ50" s="1"/>
      <c r="WWR50" s="1"/>
      <c r="WWS50" s="1"/>
      <c r="WWT50" s="1"/>
      <c r="WWU50" s="1"/>
      <c r="WWV50" s="1"/>
      <c r="WWW50" s="1"/>
      <c r="WWX50" s="1"/>
      <c r="WWY50" s="1"/>
      <c r="WWZ50" s="1"/>
      <c r="WXA50" s="1"/>
      <c r="WXB50" s="1"/>
      <c r="WXC50" s="1"/>
      <c r="WXD50" s="1"/>
      <c r="WXE50" s="1"/>
      <c r="WXF50" s="1"/>
      <c r="WXG50" s="1"/>
      <c r="WXH50" s="1"/>
      <c r="WXI50" s="1"/>
      <c r="WXJ50" s="1"/>
      <c r="WXK50" s="1"/>
      <c r="WXL50" s="1"/>
      <c r="WXM50" s="1"/>
      <c r="WXN50" s="1"/>
      <c r="WXO50" s="1"/>
      <c r="WXP50" s="1"/>
      <c r="WXQ50" s="1"/>
      <c r="WXR50" s="1"/>
      <c r="WXS50" s="1"/>
      <c r="WXT50" s="1"/>
      <c r="WXU50" s="1"/>
      <c r="WXV50" s="1"/>
      <c r="WXW50" s="1"/>
      <c r="WXX50" s="1"/>
      <c r="WXY50" s="1"/>
      <c r="WXZ50" s="1"/>
      <c r="WYA50" s="1"/>
      <c r="WYB50" s="1"/>
      <c r="WYC50" s="1"/>
      <c r="WYD50" s="1"/>
      <c r="WYE50" s="1"/>
      <c r="WYF50" s="1"/>
      <c r="WYG50" s="1"/>
      <c r="WYH50" s="1"/>
      <c r="WYI50" s="1"/>
      <c r="WYJ50" s="1"/>
      <c r="WYK50" s="1"/>
      <c r="WYL50" s="1"/>
      <c r="WYM50" s="1"/>
      <c r="WYN50" s="1"/>
      <c r="WYO50" s="1"/>
      <c r="WYP50" s="1"/>
      <c r="WYQ50" s="1"/>
      <c r="WYR50" s="1"/>
      <c r="WYS50" s="1"/>
      <c r="WYT50" s="1"/>
      <c r="WYU50" s="1"/>
      <c r="WYV50" s="1"/>
      <c r="WYW50" s="1"/>
      <c r="WYX50" s="1"/>
      <c r="WYY50" s="1"/>
      <c r="WYZ50" s="1"/>
      <c r="WZA50" s="1"/>
      <c r="WZB50" s="1"/>
      <c r="WZC50" s="1"/>
      <c r="WZD50" s="1"/>
      <c r="WZE50" s="1"/>
      <c r="WZF50" s="1"/>
      <c r="WZG50" s="1"/>
      <c r="WZH50" s="1"/>
      <c r="WZI50" s="1"/>
      <c r="WZJ50" s="1"/>
      <c r="WZK50" s="1"/>
      <c r="WZL50" s="1"/>
      <c r="WZM50" s="1"/>
      <c r="WZN50" s="1"/>
      <c r="WZO50" s="1"/>
      <c r="WZP50" s="1"/>
      <c r="WZQ50" s="1"/>
      <c r="WZR50" s="1"/>
      <c r="WZS50" s="1"/>
      <c r="WZT50" s="1"/>
      <c r="WZU50" s="1"/>
      <c r="WZV50" s="1"/>
      <c r="WZW50" s="1"/>
      <c r="WZX50" s="1"/>
      <c r="WZY50" s="1"/>
      <c r="WZZ50" s="1"/>
      <c r="XAA50" s="1"/>
      <c r="XAB50" s="1"/>
      <c r="XAC50" s="1"/>
      <c r="XAD50" s="1"/>
      <c r="XAE50" s="1"/>
      <c r="XAF50" s="1"/>
      <c r="XAG50" s="1"/>
      <c r="XAH50" s="1"/>
      <c r="XAI50" s="1"/>
      <c r="XAJ50" s="1"/>
      <c r="XAK50" s="1"/>
      <c r="XAL50" s="1"/>
      <c r="XAM50" s="1"/>
      <c r="XAN50" s="1"/>
      <c r="XAO50" s="1"/>
      <c r="XAP50" s="1"/>
      <c r="XAQ50" s="1"/>
      <c r="XAR50" s="1"/>
      <c r="XAS50" s="1"/>
      <c r="XAT50" s="1"/>
      <c r="XAU50" s="1"/>
      <c r="XAV50" s="1"/>
      <c r="XAW50" s="1"/>
      <c r="XAX50" s="1"/>
      <c r="XAY50" s="1"/>
      <c r="XAZ50" s="1"/>
      <c r="XBA50" s="1"/>
      <c r="XBB50" s="1"/>
      <c r="XBC50" s="1"/>
      <c r="XBD50" s="1"/>
      <c r="XBE50" s="1"/>
      <c r="XBF50" s="1"/>
      <c r="XBG50" s="1"/>
      <c r="XBH50" s="1"/>
      <c r="XBI50" s="1"/>
      <c r="XBJ50" s="1"/>
      <c r="XBK50" s="1"/>
      <c r="XBL50" s="1"/>
      <c r="XBM50" s="1"/>
      <c r="XBN50" s="1"/>
      <c r="XBO50" s="1"/>
      <c r="XBP50" s="1"/>
      <c r="XBQ50" s="1"/>
      <c r="XBR50" s="1"/>
      <c r="XBS50" s="1"/>
      <c r="XBT50" s="1"/>
      <c r="XBU50" s="1"/>
      <c r="XBV50" s="1"/>
      <c r="XBW50" s="1"/>
      <c r="XBX50" s="1"/>
      <c r="XBY50" s="1"/>
      <c r="XBZ50" s="1"/>
      <c r="XCA50" s="1"/>
      <c r="XCB50" s="1"/>
      <c r="XCC50" s="1"/>
      <c r="XCD50" s="1"/>
      <c r="XCE50" s="1"/>
      <c r="XCF50" s="1"/>
      <c r="XCG50" s="1"/>
      <c r="XCH50" s="1"/>
      <c r="XCI50" s="1"/>
      <c r="XCJ50" s="1"/>
      <c r="XCK50" s="1"/>
      <c r="XCL50" s="1"/>
      <c r="XCM50" s="1"/>
      <c r="XCN50" s="1"/>
      <c r="XCO50" s="1"/>
      <c r="XCP50" s="1"/>
      <c r="XCQ50" s="1"/>
      <c r="XCR50" s="1"/>
      <c r="XCS50" s="1"/>
      <c r="XCT50" s="1"/>
      <c r="XCU50" s="1"/>
      <c r="XCV50" s="1"/>
      <c r="XCW50" s="1"/>
      <c r="XCX50" s="1"/>
      <c r="XCY50" s="1"/>
      <c r="XCZ50" s="1"/>
      <c r="XDA50" s="1"/>
      <c r="XDB50" s="1"/>
      <c r="XDC50" s="1"/>
      <c r="XDD50" s="1"/>
      <c r="XDE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6384" s="1" customFormat="1" ht="12.75">
      <c r="A51" s="1" t="s">
        <v>93</v>
      </c>
      <c r="B51" s="1" t="s">
        <v>94</v>
      </c>
      <c r="D51" s="1" t="s">
        <v>95</v>
      </c>
      <c r="F51" s="1">
        <v>9</v>
      </c>
      <c r="G51" s="1">
        <v>14</v>
      </c>
      <c r="H51" s="6">
        <v>5</v>
      </c>
      <c r="I51" s="6">
        <v>2</v>
      </c>
      <c r="J51" s="6">
        <v>11</v>
      </c>
      <c r="K51" s="8">
        <v>2</v>
      </c>
      <c r="L51" s="8" t="s">
        <v>96</v>
      </c>
      <c r="M51" s="8"/>
      <c r="N51" s="8">
        <v>1</v>
      </c>
      <c r="O51" s="8">
        <v>16</v>
      </c>
      <c r="P51" s="8">
        <v>13</v>
      </c>
      <c r="Q51" s="6">
        <v>15</v>
      </c>
      <c r="R51" s="1" t="s">
        <v>97</v>
      </c>
      <c r="S51" s="2" t="s">
        <v>98</v>
      </c>
      <c r="T51" s="1" t="s">
        <v>99</v>
      </c>
      <c r="U51" s="1" t="s">
        <v>100</v>
      </c>
      <c r="V51" s="1" t="s">
        <v>101</v>
      </c>
      <c r="W51" s="1" t="s">
        <v>102</v>
      </c>
    </row>
    <row r="52" spans="1:16384" s="1" customFormat="1" ht="12.75">
      <c r="A52" s="1" t="s">
        <v>103</v>
      </c>
      <c r="B52" s="1" t="s">
        <v>104</v>
      </c>
      <c r="D52" s="1" t="s">
        <v>105</v>
      </c>
      <c r="F52" s="1">
        <v>90.5</v>
      </c>
      <c r="G52" s="1">
        <v>95.8</v>
      </c>
      <c r="H52" s="6">
        <v>82.1</v>
      </c>
      <c r="I52" s="6">
        <v>69.599999999999994</v>
      </c>
      <c r="J52" s="6">
        <v>93.4</v>
      </c>
      <c r="K52" s="8">
        <v>82.6</v>
      </c>
      <c r="L52" s="8">
        <v>83.3</v>
      </c>
      <c r="M52" s="8"/>
      <c r="N52" s="8">
        <v>79.2</v>
      </c>
      <c r="O52" s="8">
        <v>74.099999999999994</v>
      </c>
      <c r="P52" s="8">
        <v>96.1</v>
      </c>
      <c r="Q52" s="6">
        <v>38.5</v>
      </c>
      <c r="R52" s="8">
        <v>78.599999999999994</v>
      </c>
      <c r="S52" s="6">
        <v>74.5</v>
      </c>
      <c r="T52" s="8">
        <v>92.6</v>
      </c>
      <c r="U52" s="6">
        <v>94.4</v>
      </c>
      <c r="W52" s="8">
        <v>92.3</v>
      </c>
    </row>
    <row r="53" spans="1:16384">
      <c r="A53" s="1" t="s">
        <v>106</v>
      </c>
      <c r="B53" s="1"/>
      <c r="C53" s="1"/>
      <c r="D53" s="1"/>
      <c r="E53" s="1"/>
      <c r="F53" s="1"/>
      <c r="G53" s="1"/>
      <c r="H53" s="6"/>
      <c r="I53" s="6"/>
      <c r="J53" s="6"/>
      <c r="K53" s="1"/>
      <c r="L53" s="1"/>
      <c r="M53" s="1"/>
      <c r="N53" s="1"/>
      <c r="O53" s="1"/>
      <c r="P53" s="8"/>
      <c r="Q53" s="6"/>
      <c r="R53" s="1"/>
      <c r="S53" s="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  <c r="WVZ53" s="1"/>
      <c r="WWA53" s="1"/>
      <c r="WWB53" s="1"/>
      <c r="WWC53" s="1"/>
      <c r="WWD53" s="1"/>
      <c r="WWE53" s="1"/>
      <c r="WWF53" s="1"/>
      <c r="WWG53" s="1"/>
      <c r="WWH53" s="1"/>
      <c r="WWI53" s="1"/>
      <c r="WWJ53" s="1"/>
      <c r="WWK53" s="1"/>
      <c r="WWL53" s="1"/>
      <c r="WWM53" s="1"/>
      <c r="WWN53" s="1"/>
      <c r="WWO53" s="1"/>
      <c r="WWP53" s="1"/>
      <c r="WWQ53" s="1"/>
      <c r="WWR53" s="1"/>
      <c r="WWS53" s="1"/>
      <c r="WWT53" s="1"/>
      <c r="WWU53" s="1"/>
      <c r="WWV53" s="1"/>
      <c r="WWW53" s="1"/>
      <c r="WWX53" s="1"/>
      <c r="WWY53" s="1"/>
      <c r="WWZ53" s="1"/>
      <c r="WXA53" s="1"/>
      <c r="WXB53" s="1"/>
      <c r="WXC53" s="1"/>
      <c r="WXD53" s="1"/>
      <c r="WXE53" s="1"/>
      <c r="WXF53" s="1"/>
      <c r="WXG53" s="1"/>
      <c r="WXH53" s="1"/>
      <c r="WXI53" s="1"/>
      <c r="WXJ53" s="1"/>
      <c r="WXK53" s="1"/>
      <c r="WXL53" s="1"/>
      <c r="WXM53" s="1"/>
      <c r="WXN53" s="1"/>
      <c r="WXO53" s="1"/>
      <c r="WXP53" s="1"/>
      <c r="WXQ53" s="1"/>
      <c r="WXR53" s="1"/>
      <c r="WXS53" s="1"/>
      <c r="WXT53" s="1"/>
      <c r="WXU53" s="1"/>
      <c r="WXV53" s="1"/>
      <c r="WXW53" s="1"/>
      <c r="WXX53" s="1"/>
      <c r="WXY53" s="1"/>
      <c r="WXZ53" s="1"/>
      <c r="WYA53" s="1"/>
      <c r="WYB53" s="1"/>
      <c r="WYC53" s="1"/>
      <c r="WYD53" s="1"/>
      <c r="WYE53" s="1"/>
      <c r="WYF53" s="1"/>
      <c r="WYG53" s="1"/>
      <c r="WYH53" s="1"/>
      <c r="WYI53" s="1"/>
      <c r="WYJ53" s="1"/>
      <c r="WYK53" s="1"/>
      <c r="WYL53" s="1"/>
      <c r="WYM53" s="1"/>
      <c r="WYN53" s="1"/>
      <c r="WYO53" s="1"/>
      <c r="WYP53" s="1"/>
      <c r="WYQ53" s="1"/>
      <c r="WYR53" s="1"/>
      <c r="WYS53" s="1"/>
      <c r="WYT53" s="1"/>
      <c r="WYU53" s="1"/>
      <c r="WYV53" s="1"/>
      <c r="WYW53" s="1"/>
      <c r="WYX53" s="1"/>
      <c r="WYY53" s="1"/>
      <c r="WYZ53" s="1"/>
      <c r="WZA53" s="1"/>
      <c r="WZB53" s="1"/>
      <c r="WZC53" s="1"/>
      <c r="WZD53" s="1"/>
      <c r="WZE53" s="1"/>
      <c r="WZF53" s="1"/>
      <c r="WZG53" s="1"/>
      <c r="WZH53" s="1"/>
      <c r="WZI53" s="1"/>
      <c r="WZJ53" s="1"/>
      <c r="WZK53" s="1"/>
      <c r="WZL53" s="1"/>
      <c r="WZM53" s="1"/>
      <c r="WZN53" s="1"/>
      <c r="WZO53" s="1"/>
      <c r="WZP53" s="1"/>
      <c r="WZQ53" s="1"/>
      <c r="WZR53" s="1"/>
      <c r="WZS53" s="1"/>
      <c r="WZT53" s="1"/>
      <c r="WZU53" s="1"/>
      <c r="WZV53" s="1"/>
      <c r="WZW53" s="1"/>
      <c r="WZX53" s="1"/>
      <c r="WZY53" s="1"/>
      <c r="WZZ53" s="1"/>
      <c r="XAA53" s="1"/>
      <c r="XAB53" s="1"/>
      <c r="XAC53" s="1"/>
      <c r="XAD53" s="1"/>
      <c r="XAE53" s="1"/>
      <c r="XAF53" s="1"/>
      <c r="XAG53" s="1"/>
      <c r="XAH53" s="1"/>
      <c r="XAI53" s="1"/>
      <c r="XAJ53" s="1"/>
      <c r="XAK53" s="1"/>
      <c r="XAL53" s="1"/>
      <c r="XAM53" s="1"/>
      <c r="XAN53" s="1"/>
      <c r="XAO53" s="1"/>
      <c r="XAP53" s="1"/>
      <c r="XAQ53" s="1"/>
      <c r="XAR53" s="1"/>
      <c r="XAS53" s="1"/>
      <c r="XAT53" s="1"/>
      <c r="XAU53" s="1"/>
      <c r="XAV53" s="1"/>
      <c r="XAW53" s="1"/>
      <c r="XAX53" s="1"/>
      <c r="XAY53" s="1"/>
      <c r="XAZ53" s="1"/>
      <c r="XBA53" s="1"/>
      <c r="XBB53" s="1"/>
      <c r="XBC53" s="1"/>
      <c r="XBD53" s="1"/>
      <c r="XBE53" s="1"/>
      <c r="XBF53" s="1"/>
      <c r="XBG53" s="1"/>
      <c r="XBH53" s="1"/>
      <c r="XBI53" s="1"/>
      <c r="XBJ53" s="1"/>
      <c r="XBK53" s="1"/>
      <c r="XBL53" s="1"/>
      <c r="XBM53" s="1"/>
      <c r="XBN53" s="1"/>
      <c r="XBO53" s="1"/>
      <c r="XBP53" s="1"/>
      <c r="XBQ53" s="1"/>
      <c r="XBR53" s="1"/>
      <c r="XBS53" s="1"/>
      <c r="XBT53" s="1"/>
      <c r="XBU53" s="1"/>
      <c r="XBV53" s="1"/>
      <c r="XBW53" s="1"/>
      <c r="XBX53" s="1"/>
      <c r="XBY53" s="1"/>
      <c r="XBZ53" s="1"/>
      <c r="XCA53" s="1"/>
      <c r="XCB53" s="1"/>
      <c r="XCC53" s="1"/>
      <c r="XCD53" s="1"/>
      <c r="XCE53" s="1"/>
      <c r="XCF53" s="1"/>
      <c r="XCG53" s="1"/>
      <c r="XCH53" s="1"/>
      <c r="XCI53" s="1"/>
      <c r="XCJ53" s="1"/>
      <c r="XCK53" s="1"/>
      <c r="XCL53" s="1"/>
      <c r="XCM53" s="1"/>
      <c r="XCN53" s="1"/>
      <c r="XCO53" s="1"/>
      <c r="XCP53" s="1"/>
      <c r="XCQ53" s="1"/>
      <c r="XCR53" s="1"/>
      <c r="XCS53" s="1"/>
      <c r="XCT53" s="1"/>
      <c r="XCU53" s="1"/>
      <c r="XCV53" s="1"/>
      <c r="XCW53" s="1"/>
      <c r="XCX53" s="1"/>
      <c r="XCY53" s="1"/>
      <c r="XCZ53" s="1"/>
      <c r="XDA53" s="1"/>
      <c r="XDB53" s="1"/>
      <c r="XDC53" s="1"/>
      <c r="XDD53" s="1"/>
      <c r="XDE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6384" s="1" customFormat="1" ht="12.75">
      <c r="A54" s="1" t="s">
        <v>107</v>
      </c>
      <c r="H54" s="6"/>
      <c r="I54" s="6"/>
      <c r="J54" s="6"/>
      <c r="P54" s="8"/>
      <c r="Q54" s="6"/>
      <c r="S54" s="2" t="s">
        <v>108</v>
      </c>
      <c r="T54" s="1" t="s">
        <v>109</v>
      </c>
      <c r="U54" s="1" t="s">
        <v>110</v>
      </c>
      <c r="V54" s="1" t="s">
        <v>111</v>
      </c>
      <c r="W54" s="1" t="s">
        <v>112</v>
      </c>
    </row>
    <row r="55" spans="1:16384">
      <c r="A55" s="1" t="s">
        <v>113</v>
      </c>
      <c r="B55" s="1"/>
      <c r="C55" s="1"/>
      <c r="D55" s="1"/>
      <c r="E55" s="1"/>
      <c r="F55" s="1"/>
      <c r="G55" s="1"/>
      <c r="H55" s="6"/>
      <c r="I55" s="6"/>
      <c r="J55" s="6"/>
      <c r="K55" s="1"/>
      <c r="L55" s="1"/>
      <c r="M55" s="1"/>
      <c r="N55" s="1"/>
      <c r="O55" s="1"/>
      <c r="P55" s="8"/>
      <c r="Q55" s="6"/>
      <c r="R55" s="1"/>
      <c r="S55" s="2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6384">
      <c r="A56" s="1" t="s">
        <v>114</v>
      </c>
      <c r="B56" s="1"/>
      <c r="C56" s="1"/>
      <c r="D56" s="1"/>
      <c r="E56" s="1"/>
      <c r="F56" s="1"/>
      <c r="G56" s="1"/>
      <c r="H56" s="6"/>
      <c r="I56" s="6"/>
      <c r="J56" s="6"/>
      <c r="K56" s="1"/>
      <c r="L56" s="1"/>
      <c r="M56" s="1" t="s">
        <v>115</v>
      </c>
      <c r="N56" s="1" t="s">
        <v>116</v>
      </c>
      <c r="O56" s="1"/>
      <c r="P56" s="8"/>
      <c r="Q56" s="6"/>
      <c r="R56" s="1"/>
      <c r="S56" s="2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6384">
      <c r="A57" s="1" t="s">
        <v>117</v>
      </c>
      <c r="B57" s="1"/>
      <c r="C57" s="1"/>
      <c r="D57" s="1"/>
      <c r="E57" s="1"/>
      <c r="F57" s="1"/>
      <c r="G57" s="1"/>
      <c r="H57" s="6">
        <v>6</v>
      </c>
      <c r="I57" s="6">
        <v>3</v>
      </c>
      <c r="J57" s="6">
        <v>1</v>
      </c>
      <c r="K57" s="1"/>
      <c r="L57" s="1"/>
      <c r="M57" s="1"/>
      <c r="N57" s="1"/>
      <c r="O57" s="1"/>
      <c r="P57" s="8"/>
      <c r="Q57" s="6"/>
      <c r="R57" s="1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6384">
      <c r="A58" s="1"/>
      <c r="B58" s="1"/>
      <c r="C58" s="1"/>
      <c r="D58" s="1"/>
      <c r="E58" s="1"/>
      <c r="F58" s="1"/>
      <c r="G58" s="1"/>
      <c r="H58" s="6"/>
      <c r="I58" s="6" t="s">
        <v>118</v>
      </c>
      <c r="J58" s="6"/>
      <c r="K58" s="1"/>
      <c r="L58" s="1"/>
      <c r="M58" s="1"/>
      <c r="N58" s="1"/>
      <c r="O58" s="1"/>
      <c r="P58" s="8"/>
      <c r="Q58" s="6"/>
      <c r="R58" s="1" t="s">
        <v>119</v>
      </c>
      <c r="S58" s="2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16384">
      <c r="A59" s="1"/>
      <c r="B59" s="1"/>
      <c r="C59" s="1"/>
      <c r="D59" s="1"/>
      <c r="E59" s="1"/>
      <c r="F59" s="1"/>
      <c r="G59" s="1"/>
      <c r="H59" s="6"/>
      <c r="I59" s="6"/>
      <c r="J59" s="6"/>
      <c r="K59" s="1"/>
      <c r="L59" s="1"/>
      <c r="M59" s="1"/>
      <c r="N59" s="1"/>
      <c r="O59" s="1"/>
      <c r="P59" s="8"/>
      <c r="Q59" s="6"/>
      <c r="R59" s="1"/>
      <c r="S59" s="2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"/>
    </sheetView>
  </sheetViews>
  <sheetFormatPr defaultRowHeight="15"/>
  <cols>
    <col min="1" max="1" width="18.5703125" bestFit="1" customWidth="1"/>
    <col min="2" max="2" width="5" bestFit="1" customWidth="1"/>
    <col min="3" max="3" width="5.5703125" bestFit="1" customWidth="1"/>
  </cols>
  <sheetData>
    <row r="1" spans="1:3">
      <c r="A1" s="14" t="s">
        <v>125</v>
      </c>
      <c r="B1" s="12" t="s">
        <v>126</v>
      </c>
      <c r="C1" s="12" t="s">
        <v>127</v>
      </c>
    </row>
    <row r="2" spans="1:3">
      <c r="A2" s="14" t="s">
        <v>120</v>
      </c>
      <c r="B2" s="27">
        <v>1.67</v>
      </c>
      <c r="C2" s="27">
        <v>1.8</v>
      </c>
    </row>
    <row r="3" spans="1:3">
      <c r="A3" s="14" t="s">
        <v>122</v>
      </c>
      <c r="B3" s="27">
        <v>2.2999999999999998</v>
      </c>
      <c r="C3" s="27">
        <v>3.7</v>
      </c>
    </row>
    <row r="4" spans="1:3">
      <c r="A4" s="14" t="s">
        <v>123</v>
      </c>
      <c r="B4" s="27">
        <v>9.5</v>
      </c>
      <c r="C4" s="27">
        <v>12.3</v>
      </c>
    </row>
    <row r="5" spans="1:3">
      <c r="A5" s="14" t="s">
        <v>124</v>
      </c>
      <c r="B5" s="27">
        <v>3</v>
      </c>
      <c r="C5" s="27">
        <v>5</v>
      </c>
    </row>
    <row r="6" spans="1:3">
      <c r="A6" s="12" t="s">
        <v>131</v>
      </c>
      <c r="B6" s="31">
        <v>9.6</v>
      </c>
      <c r="C6" s="31">
        <v>10</v>
      </c>
    </row>
    <row r="7" spans="1:3">
      <c r="A7" s="12" t="s">
        <v>132</v>
      </c>
      <c r="B7" s="31">
        <v>0.5</v>
      </c>
      <c r="C7" s="31">
        <v>0.8</v>
      </c>
    </row>
    <row r="8" spans="1:3">
      <c r="A8" s="12" t="s">
        <v>133</v>
      </c>
      <c r="B8" s="31">
        <v>0.2</v>
      </c>
      <c r="C8" s="3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G51" sqref="G51:H51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6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>
        <v>100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10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148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31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40334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27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 s="11">
        <v>40464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6.3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2.23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35.4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0.27</v>
      </c>
      <c r="D12" s="37" t="s">
        <v>129</v>
      </c>
      <c r="E12" s="38"/>
      <c r="F12" s="39"/>
      <c r="G12" s="28">
        <f>C5</f>
        <v>40334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4.3</v>
      </c>
      <c r="E13" s="13"/>
      <c r="F13" s="13"/>
      <c r="G13" s="12" t="s">
        <v>128</v>
      </c>
      <c r="I13" s="34">
        <v>0</v>
      </c>
      <c r="J13" s="35">
        <f>$F$15</f>
        <v>2.2619047619047619</v>
      </c>
      <c r="X13" s="34">
        <v>0</v>
      </c>
      <c r="Y13" s="35">
        <f>F24</f>
        <v>14.866666666666667</v>
      </c>
      <c r="AP13" s="33"/>
      <c r="AQ13" s="33"/>
    </row>
    <row r="14" spans="1:43">
      <c r="A14" t="s">
        <v>39</v>
      </c>
      <c r="B14" t="s">
        <v>40</v>
      </c>
      <c r="C14">
        <v>3.8</v>
      </c>
      <c r="D14" s="13"/>
      <c r="E14" s="12" t="s">
        <v>120</v>
      </c>
      <c r="F14" s="27">
        <f>C14/C10</f>
        <v>1.7040358744394619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норма</v>
      </c>
      <c r="I14" s="35">
        <f>-$F$14</f>
        <v>-1.7040358744394619</v>
      </c>
      <c r="J14" s="34">
        <v>0</v>
      </c>
      <c r="X14" s="35">
        <f>-$F$14</f>
        <v>-1.7040358744394619</v>
      </c>
      <c r="Y14" s="34">
        <v>0</v>
      </c>
    </row>
    <row r="15" spans="1:43">
      <c r="A15" t="s">
        <v>34</v>
      </c>
      <c r="B15" t="s">
        <v>41</v>
      </c>
      <c r="C15">
        <v>60.3</v>
      </c>
      <c r="D15" s="13"/>
      <c r="E15" s="12" t="s">
        <v>122</v>
      </c>
      <c r="F15" s="27">
        <f>C14/C29</f>
        <v>2.2619047619047619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-3.8775510204081631</v>
      </c>
      <c r="X15" s="34">
        <v>0</v>
      </c>
      <c r="Y15" s="35">
        <f>-$F$25</f>
        <v>-0.15306122448979592</v>
      </c>
    </row>
    <row r="16" spans="1:43">
      <c r="A16" t="s">
        <v>42</v>
      </c>
      <c r="B16" t="s">
        <v>43</v>
      </c>
      <c r="C16">
        <v>134</v>
      </c>
      <c r="D16" s="13"/>
      <c r="E16" s="12" t="s">
        <v>123</v>
      </c>
      <c r="F16" s="27">
        <f>C14/C31</f>
        <v>3.8775510204081631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6.666666666666667</v>
      </c>
      <c r="J16" s="34">
        <v>0</v>
      </c>
      <c r="X16" s="35">
        <f>$F$26</f>
        <v>0.26315789473684209</v>
      </c>
      <c r="Y16" s="34">
        <v>0</v>
      </c>
    </row>
    <row r="17" spans="1:25">
      <c r="A17" t="s">
        <v>44</v>
      </c>
      <c r="B17" t="s">
        <v>45</v>
      </c>
      <c r="C17">
        <v>42.1</v>
      </c>
      <c r="D17" s="29"/>
      <c r="E17" s="12" t="s">
        <v>124</v>
      </c>
      <c r="F17" s="27">
        <f>C14/C33</f>
        <v>6.666666666666667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2.2619047619047619</v>
      </c>
      <c r="X17" s="34">
        <v>0</v>
      </c>
      <c r="Y17" s="35">
        <f>F24</f>
        <v>14.866666666666667</v>
      </c>
    </row>
    <row r="18" spans="1:25">
      <c r="A18" t="s">
        <v>46</v>
      </c>
      <c r="B18" t="s">
        <v>47</v>
      </c>
      <c r="C18">
        <v>202</v>
      </c>
    </row>
    <row r="19" spans="1:25">
      <c r="A19" t="s">
        <v>48</v>
      </c>
      <c r="B19" t="s">
        <v>49</v>
      </c>
      <c r="C19">
        <v>4.51</v>
      </c>
    </row>
    <row r="21" spans="1:25">
      <c r="A21" t="s">
        <v>50</v>
      </c>
      <c r="B21" t="s">
        <v>51</v>
      </c>
      <c r="C21">
        <v>2.5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1.3</v>
      </c>
      <c r="D22" s="40" t="s">
        <v>129</v>
      </c>
      <c r="E22" s="41"/>
      <c r="F22" s="41"/>
      <c r="G22" s="28">
        <f>C5</f>
        <v>40334</v>
      </c>
    </row>
    <row r="23" spans="1:25">
      <c r="A23" t="s">
        <v>54</v>
      </c>
      <c r="B23" t="s">
        <v>55</v>
      </c>
      <c r="C23">
        <v>15.8</v>
      </c>
      <c r="D23" s="13"/>
      <c r="E23" s="12" t="s">
        <v>120</v>
      </c>
      <c r="F23" s="27">
        <f>C14/C10</f>
        <v>1.7040358744394619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норма</v>
      </c>
    </row>
    <row r="24" spans="1:25">
      <c r="A24" t="s">
        <v>56</v>
      </c>
      <c r="B24" t="s">
        <v>57</v>
      </c>
      <c r="C24">
        <v>26</v>
      </c>
      <c r="D24" s="13"/>
      <c r="E24" s="12" t="s">
        <v>131</v>
      </c>
      <c r="F24" s="27">
        <f>C10/C27</f>
        <v>14.866666666666667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0.15306122448979592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1.0900000000000001</v>
      </c>
      <c r="D26" s="29"/>
      <c r="E26" s="12" t="s">
        <v>133</v>
      </c>
      <c r="F26" s="27">
        <f>C27/C33</f>
        <v>0.26315789473684209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норма</v>
      </c>
    </row>
    <row r="27" spans="1:25">
      <c r="A27" t="s">
        <v>60</v>
      </c>
      <c r="B27" t="s">
        <v>61</v>
      </c>
      <c r="C27">
        <v>0.15</v>
      </c>
    </row>
    <row r="28" spans="1:25">
      <c r="A28" t="s">
        <v>62</v>
      </c>
      <c r="B28" t="s">
        <v>55</v>
      </c>
      <c r="C28">
        <v>6.88</v>
      </c>
    </row>
    <row r="29" spans="1:25">
      <c r="A29" t="s">
        <v>63</v>
      </c>
      <c r="B29" t="s">
        <v>64</v>
      </c>
      <c r="C29">
        <v>1.68</v>
      </c>
    </row>
    <row r="30" spans="1:25">
      <c r="A30" t="s">
        <v>62</v>
      </c>
      <c r="B30" t="s">
        <v>65</v>
      </c>
      <c r="C30">
        <v>75.400000000000006</v>
      </c>
      <c r="D30" s="33" t="s">
        <v>135</v>
      </c>
    </row>
    <row r="31" spans="1:25" ht="60">
      <c r="A31" t="s">
        <v>66</v>
      </c>
      <c r="B31" t="s">
        <v>67</v>
      </c>
      <c r="C31">
        <v>0.98</v>
      </c>
      <c r="D31" s="32" t="s">
        <v>121</v>
      </c>
    </row>
    <row r="32" spans="1:25">
      <c r="A32" t="s">
        <v>62</v>
      </c>
      <c r="B32" t="s">
        <v>68</v>
      </c>
      <c r="C32">
        <v>44.1</v>
      </c>
    </row>
    <row r="33" spans="1:3">
      <c r="A33" t="s">
        <v>69</v>
      </c>
      <c r="B33" t="s">
        <v>70</v>
      </c>
      <c r="C33">
        <v>0.56999999999999995</v>
      </c>
    </row>
    <row r="34" spans="1:3">
      <c r="A34" t="s">
        <v>62</v>
      </c>
      <c r="B34" t="s">
        <v>71</v>
      </c>
      <c r="C34">
        <v>25.6</v>
      </c>
    </row>
    <row r="36" spans="1:3">
      <c r="A36" t="s">
        <v>72</v>
      </c>
      <c r="B36" t="s">
        <v>73</v>
      </c>
      <c r="C36">
        <v>1.1599999999999999</v>
      </c>
    </row>
    <row r="37" spans="1:3">
      <c r="A37" t="s">
        <v>74</v>
      </c>
      <c r="B37" t="s">
        <v>61</v>
      </c>
      <c r="C37">
        <v>0.28000000000000003</v>
      </c>
    </row>
    <row r="38" spans="1:3">
      <c r="A38" t="s">
        <v>75</v>
      </c>
      <c r="B38" t="s">
        <v>76</v>
      </c>
      <c r="C38">
        <v>12.6</v>
      </c>
    </row>
    <row r="40" spans="1:3">
      <c r="A40" t="s">
        <v>77</v>
      </c>
      <c r="B40" t="s">
        <v>78</v>
      </c>
      <c r="C40">
        <v>48.4</v>
      </c>
    </row>
    <row r="41" spans="1:3">
      <c r="A41" t="s">
        <v>79</v>
      </c>
      <c r="C41">
        <v>0.1</v>
      </c>
    </row>
    <row r="42" spans="1:3">
      <c r="A42" t="s">
        <v>80</v>
      </c>
      <c r="B42" t="s">
        <v>81</v>
      </c>
      <c r="C42">
        <v>36.1</v>
      </c>
    </row>
    <row r="43" spans="1:3">
      <c r="A43" t="s">
        <v>82</v>
      </c>
      <c r="C43">
        <v>0.3</v>
      </c>
    </row>
    <row r="44" spans="1:3">
      <c r="A44" t="s">
        <v>83</v>
      </c>
      <c r="B44" t="s">
        <v>84</v>
      </c>
      <c r="C44">
        <v>0.6</v>
      </c>
    </row>
    <row r="45" spans="1:3">
      <c r="A45" t="s">
        <v>85</v>
      </c>
      <c r="C45">
        <v>0</v>
      </c>
    </row>
    <row r="46" spans="1:3">
      <c r="A46" t="s">
        <v>86</v>
      </c>
      <c r="B46" t="s">
        <v>87</v>
      </c>
      <c r="C46">
        <v>13.2</v>
      </c>
    </row>
    <row r="47" spans="1:3">
      <c r="A47" t="s">
        <v>88</v>
      </c>
      <c r="C47">
        <v>0.1</v>
      </c>
    </row>
    <row r="48" spans="1:3">
      <c r="A48" t="s">
        <v>89</v>
      </c>
      <c r="C48">
        <v>1.3</v>
      </c>
    </row>
    <row r="49" spans="1:3">
      <c r="A49" t="s">
        <v>90</v>
      </c>
      <c r="C49">
        <v>0.1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100</v>
      </c>
    </row>
    <row r="52" spans="1:3">
      <c r="A52" t="s">
        <v>103</v>
      </c>
      <c r="B52" t="s">
        <v>104</v>
      </c>
      <c r="C52">
        <v>94.4</v>
      </c>
    </row>
    <row r="53" spans="1:3">
      <c r="A53" t="s">
        <v>106</v>
      </c>
    </row>
    <row r="54" spans="1:3">
      <c r="A54" t="s">
        <v>107</v>
      </c>
      <c r="C54" t="s">
        <v>110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189" priority="4" operator="containsText" text="норма">
      <formula>NOT(ISERROR(SEARCH("норма",G14)))</formula>
    </cfRule>
    <cfRule type="containsText" dxfId="188" priority="5" operator="containsText" text="больше нормы">
      <formula>NOT(ISERROR(SEARCH("больше нормы",G14)))</formula>
    </cfRule>
    <cfRule type="containsText" dxfId="187" priority="6" operator="containsText" text="меньше нормы">
      <formula>NOT(ISERROR(SEARCH("меньше нормы",G14)))</formula>
    </cfRule>
    <cfRule type="containsText" dxfId="186" priority="9" operator="containsText" text="норма">
      <formula>NOT(ISERROR(SEARCH("норма",G14)))</formula>
    </cfRule>
    <cfRule type="containsText" dxfId="185" priority="10" operator="containsText" text="ОТКЛОНЕНИЕ">
      <formula>NOT(ISERROR(SEARCH("ОТКЛОНЕНИЕ",G14)))</formula>
    </cfRule>
  </conditionalFormatting>
  <conditionalFormatting sqref="G23:G26">
    <cfRule type="containsText" dxfId="184" priority="1" operator="containsText" text="норма">
      <formula>NOT(ISERROR(SEARCH("норма",G23)))</formula>
    </cfRule>
    <cfRule type="containsText" dxfId="183" priority="2" operator="containsText" text="меньше нормы">
      <formula>NOT(ISERROR(SEARCH("меньше нормы",G23)))</formula>
    </cfRule>
    <cfRule type="containsText" dxfId="182" priority="3" operator="containsText" text="больше нормы">
      <formula>NOT(ISERROR(SEARCH("больше нормы",G23)))</formula>
    </cfRule>
    <cfRule type="containsText" dxfId="181" priority="7" operator="containsText" text="норма">
      <formula>NOT(ISERROR(SEARCH("норма",G23)))</formula>
    </cfRule>
    <cfRule type="containsText" dxfId="18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L61" sqref="L61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6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>
        <v>110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9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15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64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>
        <v>40303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28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>
        <v>40436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8.1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2.0699999999999998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25.6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0.62</v>
      </c>
      <c r="D12" s="37" t="s">
        <v>129</v>
      </c>
      <c r="E12" s="38"/>
      <c r="F12" s="39"/>
      <c r="G12" s="28">
        <f>C5</f>
        <v>40303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7.6</v>
      </c>
      <c r="E13" s="13"/>
      <c r="F13" s="13"/>
      <c r="G13" s="12" t="s">
        <v>128</v>
      </c>
      <c r="I13" s="34">
        <v>0</v>
      </c>
      <c r="J13" s="35">
        <f>$F$15</f>
        <v>3.7832167832167833</v>
      </c>
      <c r="X13" s="34">
        <v>0</v>
      </c>
      <c r="Y13" s="35">
        <f>F24</f>
        <v>10.349999999999998</v>
      </c>
      <c r="AP13" s="33"/>
      <c r="AQ13" s="33"/>
    </row>
    <row r="14" spans="1:43">
      <c r="A14" t="s">
        <v>39</v>
      </c>
      <c r="B14" t="s">
        <v>40</v>
      </c>
      <c r="C14">
        <v>5.41</v>
      </c>
      <c r="D14" s="13"/>
      <c r="E14" s="12" t="s">
        <v>120</v>
      </c>
      <c r="F14" s="27">
        <f>C14/C10</f>
        <v>2.6135265700483092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-2.6135265700483092</v>
      </c>
      <c r="J14" s="34">
        <v>0</v>
      </c>
      <c r="X14" s="35">
        <f>-$F$14</f>
        <v>-2.6135265700483092</v>
      </c>
      <c r="Y14" s="34">
        <v>0</v>
      </c>
    </row>
    <row r="15" spans="1:43">
      <c r="A15" t="s">
        <v>34</v>
      </c>
      <c r="B15" t="s">
        <v>41</v>
      </c>
      <c r="C15">
        <v>66.8</v>
      </c>
      <c r="D15" s="13"/>
      <c r="E15" s="12" t="s">
        <v>122</v>
      </c>
      <c r="F15" s="27">
        <f>C14/C29</f>
        <v>3.7832167832167833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больше нормы</v>
      </c>
      <c r="I15" s="34">
        <v>0</v>
      </c>
      <c r="J15" s="35">
        <f>-$F$16</f>
        <v>-6.6790123456790118</v>
      </c>
      <c r="X15" s="34">
        <v>0</v>
      </c>
      <c r="Y15" s="35">
        <f>-$F$25</f>
        <v>-0.24691358024691357</v>
      </c>
    </row>
    <row r="16" spans="1:43">
      <c r="A16" t="s">
        <v>42</v>
      </c>
      <c r="B16" t="s">
        <v>43</v>
      </c>
      <c r="C16">
        <v>126</v>
      </c>
      <c r="D16" s="13"/>
      <c r="E16" s="12" t="s">
        <v>123</v>
      </c>
      <c r="F16" s="27">
        <f>C14/C31</f>
        <v>6.6790123456790118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9.0166666666666675</v>
      </c>
      <c r="J16" s="34">
        <v>0</v>
      </c>
      <c r="X16" s="35">
        <f>$F$26</f>
        <v>0.33333333333333337</v>
      </c>
      <c r="Y16" s="34">
        <v>0</v>
      </c>
    </row>
    <row r="17" spans="1:25">
      <c r="A17" t="s">
        <v>44</v>
      </c>
      <c r="B17" t="s">
        <v>45</v>
      </c>
      <c r="C17">
        <v>39.200000000000003</v>
      </c>
      <c r="D17" s="29"/>
      <c r="E17" s="12" t="s">
        <v>124</v>
      </c>
      <c r="F17" s="27">
        <f>C14/C33</f>
        <v>9.0166666666666675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3.7832167832167833</v>
      </c>
      <c r="X17" s="34">
        <v>0</v>
      </c>
      <c r="Y17" s="35">
        <f>F24</f>
        <v>10.349999999999998</v>
      </c>
    </row>
    <row r="18" spans="1:25">
      <c r="A18" t="s">
        <v>46</v>
      </c>
      <c r="B18" t="s">
        <v>47</v>
      </c>
      <c r="C18">
        <v>295</v>
      </c>
    </row>
    <row r="19" spans="1:25">
      <c r="A19" t="s">
        <v>48</v>
      </c>
      <c r="B19" t="s">
        <v>49</v>
      </c>
      <c r="C19">
        <v>4.66</v>
      </c>
    </row>
    <row r="21" spans="1:25">
      <c r="A21" t="s">
        <v>50</v>
      </c>
      <c r="B21" t="s">
        <v>51</v>
      </c>
      <c r="C21">
        <v>2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1.7</v>
      </c>
      <c r="D22" s="40" t="s">
        <v>129</v>
      </c>
      <c r="E22" s="41"/>
      <c r="F22" s="41"/>
      <c r="G22" s="28">
        <f>C5</f>
        <v>40303</v>
      </c>
    </row>
    <row r="23" spans="1:25">
      <c r="A23" t="s">
        <v>54</v>
      </c>
      <c r="B23" t="s">
        <v>55</v>
      </c>
      <c r="C23">
        <v>12.7</v>
      </c>
      <c r="D23" s="13"/>
      <c r="E23" s="12" t="s">
        <v>120</v>
      </c>
      <c r="F23" s="27">
        <f>C14/C10</f>
        <v>2.6135265700483092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55</v>
      </c>
      <c r="D24" s="13"/>
      <c r="E24" s="12" t="s">
        <v>131</v>
      </c>
      <c r="F24" s="27">
        <f>C10/C27</f>
        <v>10.349999999999998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0.24691358024691357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11.1</v>
      </c>
      <c r="D26" s="29"/>
      <c r="E26" s="12" t="s">
        <v>133</v>
      </c>
      <c r="F26" s="27">
        <f>C27/C33</f>
        <v>0.33333333333333337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0.2</v>
      </c>
    </row>
    <row r="28" spans="1:25">
      <c r="A28" t="s">
        <v>62</v>
      </c>
      <c r="B28" t="s">
        <v>55</v>
      </c>
      <c r="C28">
        <v>9.48</v>
      </c>
    </row>
    <row r="29" spans="1:25">
      <c r="A29" t="s">
        <v>63</v>
      </c>
      <c r="B29" t="s">
        <v>64</v>
      </c>
      <c r="C29">
        <v>1.43</v>
      </c>
    </row>
    <row r="30" spans="1:25">
      <c r="A30" t="s">
        <v>62</v>
      </c>
      <c r="B30" t="s">
        <v>65</v>
      </c>
      <c r="C30">
        <v>68.8</v>
      </c>
      <c r="D30" s="33" t="s">
        <v>135</v>
      </c>
    </row>
    <row r="31" spans="1:25" ht="60">
      <c r="A31" t="s">
        <v>66</v>
      </c>
      <c r="B31" t="s">
        <v>67</v>
      </c>
      <c r="C31">
        <v>0.81</v>
      </c>
      <c r="D31" s="32" t="s">
        <v>121</v>
      </c>
    </row>
    <row r="32" spans="1:25">
      <c r="A32" t="s">
        <v>62</v>
      </c>
      <c r="B32" t="s">
        <v>68</v>
      </c>
      <c r="C32">
        <v>38.799999999999997</v>
      </c>
    </row>
    <row r="33" spans="1:3">
      <c r="A33" t="s">
        <v>69</v>
      </c>
      <c r="B33" t="s">
        <v>70</v>
      </c>
      <c r="C33">
        <v>0.6</v>
      </c>
    </row>
    <row r="34" spans="1:3">
      <c r="A34" t="s">
        <v>62</v>
      </c>
      <c r="B34" t="s">
        <v>71</v>
      </c>
      <c r="C34">
        <v>28.9</v>
      </c>
    </row>
    <row r="36" spans="1:3">
      <c r="A36" t="s">
        <v>72</v>
      </c>
      <c r="B36" t="s">
        <v>73</v>
      </c>
      <c r="C36">
        <v>1.24</v>
      </c>
    </row>
    <row r="37" spans="1:3">
      <c r="A37" t="s">
        <v>74</v>
      </c>
      <c r="B37" t="s">
        <v>61</v>
      </c>
      <c r="C37">
        <v>0.34</v>
      </c>
    </row>
    <row r="38" spans="1:3">
      <c r="A38" t="s">
        <v>75</v>
      </c>
      <c r="B38" t="s">
        <v>76</v>
      </c>
      <c r="C38">
        <v>16.5</v>
      </c>
    </row>
    <row r="40" spans="1:3">
      <c r="A40" t="s">
        <v>77</v>
      </c>
      <c r="B40" t="s">
        <v>78</v>
      </c>
      <c r="C40">
        <v>61.7</v>
      </c>
    </row>
    <row r="41" spans="1:3">
      <c r="A41" t="s">
        <v>79</v>
      </c>
      <c r="C41">
        <v>0.3</v>
      </c>
    </row>
    <row r="42" spans="1:3">
      <c r="A42" t="s">
        <v>80</v>
      </c>
      <c r="B42" t="s">
        <v>81</v>
      </c>
      <c r="C42">
        <v>31.8</v>
      </c>
    </row>
    <row r="43" spans="1:3">
      <c r="A43" t="s">
        <v>82</v>
      </c>
      <c r="C43">
        <v>0.2</v>
      </c>
    </row>
    <row r="44" spans="1:3">
      <c r="A44" t="s">
        <v>83</v>
      </c>
      <c r="B44" t="s">
        <v>84</v>
      </c>
      <c r="C44">
        <v>0.2</v>
      </c>
    </row>
    <row r="45" spans="1:3">
      <c r="A45" t="s">
        <v>85</v>
      </c>
      <c r="C45">
        <v>0.1</v>
      </c>
    </row>
    <row r="46" spans="1:3">
      <c r="A46" t="s">
        <v>86</v>
      </c>
      <c r="B46" t="s">
        <v>87</v>
      </c>
      <c r="C46">
        <v>32.4</v>
      </c>
    </row>
    <row r="47" spans="1:3">
      <c r="A47" t="s">
        <v>88</v>
      </c>
      <c r="C47">
        <v>0.1</v>
      </c>
    </row>
    <row r="48" spans="1:3">
      <c r="A48" t="s">
        <v>89</v>
      </c>
      <c r="C48">
        <v>4.5999999999999996</v>
      </c>
    </row>
    <row r="49" spans="1:3">
      <c r="A49" t="s">
        <v>90</v>
      </c>
      <c r="C49">
        <v>0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101</v>
      </c>
    </row>
    <row r="52" spans="1:3">
      <c r="A52" t="s">
        <v>103</v>
      </c>
      <c r="B52" t="s">
        <v>104</v>
      </c>
    </row>
    <row r="53" spans="1:3">
      <c r="A53" t="s">
        <v>106</v>
      </c>
    </row>
    <row r="54" spans="1:3">
      <c r="A54" t="s">
        <v>107</v>
      </c>
      <c r="C54" t="s">
        <v>111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179" priority="4" operator="containsText" text="норма">
      <formula>NOT(ISERROR(SEARCH("норма",G14)))</formula>
    </cfRule>
    <cfRule type="containsText" dxfId="178" priority="5" operator="containsText" text="больше нормы">
      <formula>NOT(ISERROR(SEARCH("больше нормы",G14)))</formula>
    </cfRule>
    <cfRule type="containsText" dxfId="177" priority="6" operator="containsText" text="меньше нормы">
      <formula>NOT(ISERROR(SEARCH("меньше нормы",G14)))</formula>
    </cfRule>
    <cfRule type="containsText" dxfId="176" priority="9" operator="containsText" text="норма">
      <formula>NOT(ISERROR(SEARCH("норма",G14)))</formula>
    </cfRule>
    <cfRule type="containsText" dxfId="175" priority="10" operator="containsText" text="ОТКЛОНЕНИЕ">
      <formula>NOT(ISERROR(SEARCH("ОТКЛОНЕНИЕ",G14)))</formula>
    </cfRule>
  </conditionalFormatting>
  <conditionalFormatting sqref="G23:G26">
    <cfRule type="containsText" dxfId="174" priority="1" operator="containsText" text="норма">
      <formula>NOT(ISERROR(SEARCH("норма",G23)))</formula>
    </cfRule>
    <cfRule type="containsText" dxfId="173" priority="2" operator="containsText" text="меньше нормы">
      <formula>NOT(ISERROR(SEARCH("меньше нормы",G23)))</formula>
    </cfRule>
    <cfRule type="containsText" dxfId="172" priority="3" operator="containsText" text="больше нормы">
      <formula>NOT(ISERROR(SEARCH("больше нормы",G23)))</formula>
    </cfRule>
    <cfRule type="containsText" dxfId="171" priority="7" operator="containsText" text="норма">
      <formula>NOT(ISERROR(SEARCH("норма",G23)))</formula>
    </cfRule>
    <cfRule type="containsText" dxfId="17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tabSelected="1" zoomScale="85" zoomScaleNormal="85" workbookViewId="0">
      <selection activeCell="H26" sqref="H26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6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A1" s="15"/>
      <c r="B1" s="16"/>
      <c r="C1" s="17" t="s">
        <v>4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A2" s="18"/>
      <c r="B2" s="19"/>
      <c r="C2" s="20" t="s">
        <v>11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s="18" t="s">
        <v>12</v>
      </c>
      <c r="B3" s="19" t="s">
        <v>13</v>
      </c>
      <c r="C3" s="20" t="s">
        <v>149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s="18" t="s">
        <v>16</v>
      </c>
      <c r="B4" s="19" t="s">
        <v>17</v>
      </c>
      <c r="C4" s="20">
        <v>43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s="18" t="s">
        <v>18</v>
      </c>
      <c r="B5" s="19"/>
      <c r="C5" s="21">
        <v>39969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s="18" t="s">
        <v>19</v>
      </c>
      <c r="B6" s="19"/>
      <c r="C6" s="20"/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A7" s="18"/>
      <c r="B7" s="19"/>
      <c r="C7" s="20"/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s="18" t="s">
        <v>29</v>
      </c>
      <c r="B8" s="19"/>
      <c r="C8" s="21">
        <v>40261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s="18" t="s">
        <v>30</v>
      </c>
      <c r="B9" s="19" t="s">
        <v>31</v>
      </c>
      <c r="C9" s="20">
        <v>4.2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s="22" t="s">
        <v>32</v>
      </c>
      <c r="B10" s="19" t="s">
        <v>33</v>
      </c>
      <c r="C10" s="19">
        <v>1.69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s="18" t="s">
        <v>34</v>
      </c>
      <c r="B11" s="19" t="s">
        <v>35</v>
      </c>
      <c r="C11" s="19">
        <v>40.299999999999997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s="18" t="s">
        <v>36</v>
      </c>
      <c r="B12" s="19" t="s">
        <v>37</v>
      </c>
      <c r="C12" s="19">
        <v>0.2</v>
      </c>
      <c r="D12" s="37" t="s">
        <v>129</v>
      </c>
      <c r="E12" s="38"/>
      <c r="F12" s="39"/>
      <c r="G12" s="28">
        <f>C5</f>
        <v>39969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s="18" t="s">
        <v>34</v>
      </c>
      <c r="B13" s="19" t="s">
        <v>38</v>
      </c>
      <c r="C13" s="19">
        <v>4.7</v>
      </c>
      <c r="E13" s="13"/>
      <c r="F13" s="13"/>
      <c r="G13" s="12" t="s">
        <v>128</v>
      </c>
      <c r="I13" s="34">
        <v>0</v>
      </c>
      <c r="J13" s="35">
        <f>$F$15</f>
        <v>1.7906976744186047</v>
      </c>
      <c r="X13" s="34">
        <v>0</v>
      </c>
      <c r="Y13" s="35">
        <f>F24</f>
        <v>11.266666666666667</v>
      </c>
      <c r="AP13" s="33"/>
      <c r="AQ13" s="33"/>
    </row>
    <row r="14" spans="1:43">
      <c r="A14" s="22" t="s">
        <v>39</v>
      </c>
      <c r="B14" s="19" t="s">
        <v>40</v>
      </c>
      <c r="C14" s="19">
        <v>2.31</v>
      </c>
      <c r="D14" s="13"/>
      <c r="E14" s="12" t="s">
        <v>120</v>
      </c>
      <c r="F14" s="27">
        <f>C14/C10</f>
        <v>1.3668639053254439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-1.3668639053254439</v>
      </c>
      <c r="J14" s="34">
        <v>0</v>
      </c>
      <c r="X14" s="35">
        <f>-$F$14</f>
        <v>-1.3668639053254439</v>
      </c>
      <c r="Y14" s="34">
        <v>0</v>
      </c>
    </row>
    <row r="15" spans="1:43">
      <c r="A15" s="18" t="s">
        <v>34</v>
      </c>
      <c r="B15" s="19" t="s">
        <v>41</v>
      </c>
      <c r="C15" s="19">
        <v>55</v>
      </c>
      <c r="D15" s="13"/>
      <c r="E15" s="12" t="s">
        <v>122</v>
      </c>
      <c r="F15" s="27">
        <f>C14/C29</f>
        <v>1.7906976744186047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-2.9240506329113924</v>
      </c>
      <c r="X15" s="34">
        <v>0</v>
      </c>
      <c r="Y15" s="35">
        <f>-$F$25</f>
        <v>-0.18987341772151897</v>
      </c>
    </row>
    <row r="16" spans="1:43">
      <c r="A16" s="18" t="s">
        <v>42</v>
      </c>
      <c r="B16" s="19" t="s">
        <v>43</v>
      </c>
      <c r="C16" s="19">
        <v>140</v>
      </c>
      <c r="D16" s="13"/>
      <c r="E16" s="12" t="s">
        <v>123</v>
      </c>
      <c r="F16" s="27">
        <f>C14/C31</f>
        <v>2.9240506329113924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6.0789473684210531</v>
      </c>
      <c r="J16" s="34">
        <v>0</v>
      </c>
      <c r="X16" s="35">
        <f>$F$26</f>
        <v>0.39473684210526316</v>
      </c>
      <c r="Y16" s="34">
        <v>0</v>
      </c>
    </row>
    <row r="17" spans="1:25">
      <c r="A17" s="18" t="s">
        <v>44</v>
      </c>
      <c r="B17" s="19" t="s">
        <v>45</v>
      </c>
      <c r="C17" s="19">
        <v>40.4</v>
      </c>
      <c r="D17" s="29"/>
      <c r="E17" s="12" t="s">
        <v>124</v>
      </c>
      <c r="F17" s="27">
        <f>C14/C33</f>
        <v>6.0789473684210531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1.7906976744186047</v>
      </c>
      <c r="X17" s="34">
        <v>0</v>
      </c>
      <c r="Y17" s="35">
        <f>F24</f>
        <v>11.266666666666667</v>
      </c>
    </row>
    <row r="18" spans="1:25">
      <c r="A18" s="18" t="s">
        <v>46</v>
      </c>
      <c r="B18" s="19" t="s">
        <v>47</v>
      </c>
      <c r="C18" s="20">
        <v>286</v>
      </c>
    </row>
    <row r="19" spans="1:25">
      <c r="A19" s="18" t="s">
        <v>48</v>
      </c>
      <c r="B19" s="19" t="s">
        <v>49</v>
      </c>
      <c r="C19" s="20">
        <v>4.6900000000000004</v>
      </c>
    </row>
    <row r="20" spans="1:25">
      <c r="A20" s="18"/>
      <c r="B20" s="19"/>
      <c r="C20" s="20"/>
    </row>
    <row r="21" spans="1:25">
      <c r="A21" s="18" t="s">
        <v>50</v>
      </c>
      <c r="B21" s="19" t="s">
        <v>51</v>
      </c>
      <c r="C21" s="20">
        <v>1.3</v>
      </c>
      <c r="D21" s="30" t="s">
        <v>134</v>
      </c>
      <c r="E21" s="13"/>
      <c r="F21" s="13"/>
      <c r="G21" s="13"/>
    </row>
    <row r="22" spans="1:25">
      <c r="A22" s="18" t="s">
        <v>52</v>
      </c>
      <c r="B22" s="19" t="s">
        <v>53</v>
      </c>
      <c r="C22" s="20">
        <v>2.1</v>
      </c>
      <c r="D22" s="40" t="s">
        <v>129</v>
      </c>
      <c r="E22" s="41"/>
      <c r="F22" s="41"/>
      <c r="G22" s="28">
        <f>C5</f>
        <v>39969</v>
      </c>
    </row>
    <row r="23" spans="1:25">
      <c r="A23" s="18" t="s">
        <v>54</v>
      </c>
      <c r="B23" s="19" t="s">
        <v>55</v>
      </c>
      <c r="C23" s="20">
        <v>7.3</v>
      </c>
      <c r="D23" s="13"/>
      <c r="E23" s="12" t="s">
        <v>120</v>
      </c>
      <c r="F23" s="27">
        <f>C14/C10</f>
        <v>1.3668639053254439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s="18" t="s">
        <v>56</v>
      </c>
      <c r="B24" s="19" t="s">
        <v>57</v>
      </c>
      <c r="C24" s="20">
        <v>51</v>
      </c>
      <c r="D24" s="13"/>
      <c r="E24" s="12" t="s">
        <v>131</v>
      </c>
      <c r="F24" s="27">
        <f>C10/C27</f>
        <v>11.266666666666667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A25" s="18"/>
      <c r="B25" s="19"/>
      <c r="C25" s="20"/>
      <c r="D25" s="13"/>
      <c r="E25" s="12" t="s">
        <v>132</v>
      </c>
      <c r="F25" s="27">
        <f>C27/C31</f>
        <v>0.18987341772151897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s="18" t="s">
        <v>58</v>
      </c>
      <c r="B26" s="19" t="s">
        <v>59</v>
      </c>
      <c r="C26" s="20">
        <v>1.75</v>
      </c>
      <c r="D26" s="29"/>
      <c r="E26" s="12" t="s">
        <v>133</v>
      </c>
      <c r="F26" s="27">
        <f>C27/C33</f>
        <v>0.39473684210526316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s="22" t="s">
        <v>60</v>
      </c>
      <c r="B27" s="19" t="s">
        <v>61</v>
      </c>
      <c r="C27" s="20">
        <v>0.15</v>
      </c>
    </row>
    <row r="28" spans="1:25">
      <c r="A28" s="18" t="s">
        <v>62</v>
      </c>
      <c r="B28" s="19" t="s">
        <v>55</v>
      </c>
      <c r="C28" s="20">
        <v>8.66</v>
      </c>
    </row>
    <row r="29" spans="1:25">
      <c r="A29" s="22" t="s">
        <v>63</v>
      </c>
      <c r="B29" s="19" t="s">
        <v>64</v>
      </c>
      <c r="C29" s="20">
        <v>1.29</v>
      </c>
    </row>
    <row r="30" spans="1:25">
      <c r="A30" s="18" t="s">
        <v>62</v>
      </c>
      <c r="B30" s="19" t="s">
        <v>65</v>
      </c>
      <c r="C30" s="20">
        <v>76.400000000000006</v>
      </c>
      <c r="D30" s="33" t="s">
        <v>135</v>
      </c>
    </row>
    <row r="31" spans="1:25" ht="60">
      <c r="A31" s="22" t="s">
        <v>66</v>
      </c>
      <c r="B31" s="19" t="s">
        <v>67</v>
      </c>
      <c r="C31" s="20">
        <v>0.79</v>
      </c>
      <c r="D31" s="32" t="s">
        <v>121</v>
      </c>
    </row>
    <row r="32" spans="1:25">
      <c r="A32" s="18" t="s">
        <v>62</v>
      </c>
      <c r="B32" s="19" t="s">
        <v>68</v>
      </c>
      <c r="C32" s="20">
        <v>46.5</v>
      </c>
    </row>
    <row r="33" spans="1:3">
      <c r="A33" s="22" t="s">
        <v>69</v>
      </c>
      <c r="B33" s="19" t="s">
        <v>70</v>
      </c>
      <c r="C33" s="20">
        <v>0.38</v>
      </c>
    </row>
    <row r="34" spans="1:3">
      <c r="A34" s="18" t="s">
        <v>62</v>
      </c>
      <c r="B34" s="19" t="s">
        <v>71</v>
      </c>
      <c r="C34" s="20">
        <v>22.2</v>
      </c>
    </row>
    <row r="35" spans="1:3">
      <c r="A35" s="18"/>
      <c r="B35" s="19"/>
      <c r="C35" s="20"/>
    </row>
    <row r="36" spans="1:3">
      <c r="A36" s="18" t="s">
        <v>72</v>
      </c>
      <c r="B36" s="19" t="s">
        <v>73</v>
      </c>
      <c r="C36" s="20">
        <v>1.53</v>
      </c>
    </row>
    <row r="37" spans="1:3">
      <c r="A37" s="18" t="s">
        <v>74</v>
      </c>
      <c r="B37" s="19" t="s">
        <v>61</v>
      </c>
      <c r="C37" s="20">
        <v>0.16</v>
      </c>
    </row>
    <row r="38" spans="1:3">
      <c r="A38" s="18" t="s">
        <v>75</v>
      </c>
      <c r="B38" s="19" t="s">
        <v>76</v>
      </c>
      <c r="C38" s="20">
        <v>9.58</v>
      </c>
    </row>
    <row r="39" spans="1:3">
      <c r="A39" s="18"/>
      <c r="B39" s="19"/>
      <c r="C39" s="20"/>
    </row>
    <row r="40" spans="1:3">
      <c r="A40" s="18" t="s">
        <v>77</v>
      </c>
      <c r="B40" s="19" t="s">
        <v>78</v>
      </c>
      <c r="C40" s="20">
        <v>46.6</v>
      </c>
    </row>
    <row r="41" spans="1:3">
      <c r="A41" s="18" t="s">
        <v>79</v>
      </c>
      <c r="B41" s="19"/>
      <c r="C41" s="20">
        <v>0.2</v>
      </c>
    </row>
    <row r="42" spans="1:3">
      <c r="A42" s="18" t="s">
        <v>80</v>
      </c>
      <c r="B42" s="19" t="s">
        <v>81</v>
      </c>
      <c r="C42" s="20">
        <v>33.4</v>
      </c>
    </row>
    <row r="43" spans="1:3">
      <c r="A43" s="18" t="s">
        <v>82</v>
      </c>
      <c r="B43" s="19"/>
      <c r="C43" s="20">
        <v>0.2</v>
      </c>
    </row>
    <row r="44" spans="1:3">
      <c r="A44" s="18" t="s">
        <v>83</v>
      </c>
      <c r="B44" s="19" t="s">
        <v>84</v>
      </c>
      <c r="C44" s="20">
        <v>2.4</v>
      </c>
    </row>
    <row r="45" spans="1:3">
      <c r="A45" s="18" t="s">
        <v>85</v>
      </c>
      <c r="B45" s="19"/>
      <c r="C45" s="20">
        <v>0.1</v>
      </c>
    </row>
    <row r="46" spans="1:3">
      <c r="A46" s="18" t="s">
        <v>86</v>
      </c>
      <c r="B46" s="19" t="s">
        <v>87</v>
      </c>
      <c r="C46" s="20">
        <v>27.7</v>
      </c>
    </row>
    <row r="47" spans="1:3">
      <c r="A47" s="18" t="s">
        <v>88</v>
      </c>
      <c r="B47" s="19"/>
      <c r="C47" s="20">
        <v>0.2</v>
      </c>
    </row>
    <row r="48" spans="1:3">
      <c r="A48" s="18" t="s">
        <v>89</v>
      </c>
      <c r="B48" s="19"/>
      <c r="C48" s="20">
        <v>2.7</v>
      </c>
    </row>
    <row r="49" spans="1:3">
      <c r="A49" s="18" t="s">
        <v>90</v>
      </c>
      <c r="B49" s="19"/>
      <c r="C49" s="20">
        <v>0.1</v>
      </c>
    </row>
    <row r="50" spans="1:3">
      <c r="A50" s="18" t="s">
        <v>91</v>
      </c>
      <c r="B50" s="19" t="s">
        <v>92</v>
      </c>
      <c r="C50" s="20"/>
    </row>
    <row r="51" spans="1:3">
      <c r="A51" s="18" t="s">
        <v>93</v>
      </c>
      <c r="B51" s="19" t="s">
        <v>94</v>
      </c>
      <c r="C51" s="20" t="s">
        <v>102</v>
      </c>
    </row>
    <row r="52" spans="1:3">
      <c r="A52" s="18" t="s">
        <v>103</v>
      </c>
      <c r="B52" s="19" t="s">
        <v>104</v>
      </c>
      <c r="C52" s="20">
        <v>92.3</v>
      </c>
    </row>
    <row r="53" spans="1:3">
      <c r="A53" s="18" t="s">
        <v>106</v>
      </c>
      <c r="B53" s="19"/>
      <c r="C53" s="20"/>
    </row>
    <row r="54" spans="1:3">
      <c r="A54" s="18" t="s">
        <v>107</v>
      </c>
      <c r="B54" s="19"/>
      <c r="C54" s="20" t="s">
        <v>112</v>
      </c>
    </row>
    <row r="55" spans="1:3">
      <c r="A55" s="18" t="s">
        <v>113</v>
      </c>
      <c r="B55" s="19"/>
      <c r="C55" s="20"/>
    </row>
    <row r="56" spans="1:3">
      <c r="A56" s="18" t="s">
        <v>114</v>
      </c>
      <c r="B56" s="19"/>
      <c r="C56" s="20"/>
    </row>
    <row r="57" spans="1:3" ht="15.75" thickBot="1">
      <c r="A57" s="23" t="s">
        <v>117</v>
      </c>
      <c r="B57" s="24"/>
      <c r="C57" s="25"/>
    </row>
  </sheetData>
  <mergeCells count="2">
    <mergeCell ref="D12:F12"/>
    <mergeCell ref="D22:F22"/>
  </mergeCells>
  <conditionalFormatting sqref="G14:G17">
    <cfRule type="containsText" dxfId="169" priority="4" operator="containsText" text="норма">
      <formula>NOT(ISERROR(SEARCH("норма",G14)))</formula>
    </cfRule>
    <cfRule type="containsText" dxfId="168" priority="5" operator="containsText" text="больше нормы">
      <formula>NOT(ISERROR(SEARCH("больше нормы",G14)))</formula>
    </cfRule>
    <cfRule type="containsText" dxfId="167" priority="6" operator="containsText" text="меньше нормы">
      <formula>NOT(ISERROR(SEARCH("меньше нормы",G14)))</formula>
    </cfRule>
    <cfRule type="containsText" dxfId="166" priority="9" operator="containsText" text="норма">
      <formula>NOT(ISERROR(SEARCH("норма",G14)))</formula>
    </cfRule>
    <cfRule type="containsText" dxfId="165" priority="10" operator="containsText" text="ОТКЛОНЕНИЕ">
      <formula>NOT(ISERROR(SEARCH("ОТКЛОНЕНИЕ",G14)))</formula>
    </cfRule>
  </conditionalFormatting>
  <conditionalFormatting sqref="G23:G26">
    <cfRule type="containsText" dxfId="164" priority="1" operator="containsText" text="норма">
      <formula>NOT(ISERROR(SEARCH("норма",G23)))</formula>
    </cfRule>
    <cfRule type="containsText" dxfId="163" priority="2" operator="containsText" text="меньше нормы">
      <formula>NOT(ISERROR(SEARCH("меньше нормы",G23)))</formula>
    </cfRule>
    <cfRule type="containsText" dxfId="162" priority="3" operator="containsText" text="больше нормы">
      <formula>NOT(ISERROR(SEARCH("больше нормы",G23)))</formula>
    </cfRule>
    <cfRule type="containsText" dxfId="161" priority="7" operator="containsText" text="норма">
      <formula>NOT(ISERROR(SEARCH("норма",G23)))</formula>
    </cfRule>
    <cfRule type="containsText" dxfId="16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8"/>
  <sheetViews>
    <sheetView zoomScale="55" zoomScaleNormal="55" workbookViewId="0">
      <selection activeCell="M37" sqref="M37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6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7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73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>
        <v>40217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6.4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1.54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24.1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0.35</v>
      </c>
      <c r="D12" s="37" t="s">
        <v>129</v>
      </c>
      <c r="E12" s="38"/>
      <c r="F12" s="39"/>
      <c r="G12" s="28">
        <f>C5</f>
        <v>0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5.4</v>
      </c>
      <c r="E13" s="13"/>
      <c r="F13" s="13"/>
      <c r="G13" s="12" t="s">
        <v>128</v>
      </c>
      <c r="I13" s="34">
        <v>0</v>
      </c>
      <c r="J13" s="35">
        <f>$F$15</f>
        <v>3.5234374999999996</v>
      </c>
      <c r="X13" s="34">
        <v>0</v>
      </c>
      <c r="Y13" s="35">
        <f>F24</f>
        <v>15.4</v>
      </c>
      <c r="AP13" s="33"/>
      <c r="AQ13" s="33"/>
    </row>
    <row r="14" spans="1:43">
      <c r="A14" t="s">
        <v>39</v>
      </c>
      <c r="B14" t="s">
        <v>40</v>
      </c>
      <c r="C14">
        <v>4.51</v>
      </c>
      <c r="D14" s="13"/>
      <c r="E14" s="12" t="s">
        <v>120</v>
      </c>
      <c r="F14" s="27">
        <f>C14/C10</f>
        <v>2.9285714285714284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-2.9285714285714284</v>
      </c>
      <c r="J14" s="34">
        <v>0</v>
      </c>
      <c r="X14" s="35">
        <f>-$F$14</f>
        <v>-2.9285714285714284</v>
      </c>
      <c r="Y14" s="34">
        <v>0</v>
      </c>
    </row>
    <row r="15" spans="1:43">
      <c r="A15" t="s">
        <v>34</v>
      </c>
      <c r="B15" t="s">
        <v>41</v>
      </c>
      <c r="C15">
        <v>70.5</v>
      </c>
      <c r="D15" s="13"/>
      <c r="E15" s="12" t="s">
        <v>122</v>
      </c>
      <c r="F15" s="27">
        <f>C14/C29</f>
        <v>3.5234374999999996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-9.02</v>
      </c>
      <c r="X15" s="34">
        <v>0</v>
      </c>
      <c r="Y15" s="35">
        <f>-$F$25</f>
        <v>-0.2</v>
      </c>
    </row>
    <row r="16" spans="1:43">
      <c r="A16" t="s">
        <v>42</v>
      </c>
      <c r="B16" t="s">
        <v>43</v>
      </c>
      <c r="C16">
        <v>141</v>
      </c>
      <c r="D16" s="13"/>
      <c r="E16" s="12" t="s">
        <v>123</v>
      </c>
      <c r="F16" s="27">
        <f>C14/C31</f>
        <v>9.02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5.7088607594936702</v>
      </c>
      <c r="J16" s="34">
        <v>0</v>
      </c>
      <c r="X16" s="35">
        <f>$F$26</f>
        <v>0.12658227848101267</v>
      </c>
      <c r="Y16" s="34">
        <v>0</v>
      </c>
    </row>
    <row r="17" spans="1:25">
      <c r="A17" t="s">
        <v>44</v>
      </c>
      <c r="B17" t="s">
        <v>45</v>
      </c>
      <c r="C17">
        <v>43.8</v>
      </c>
      <c r="D17" s="29"/>
      <c r="E17" s="12" t="s">
        <v>124</v>
      </c>
      <c r="F17" s="27">
        <f>C14/C33</f>
        <v>5.7088607594936702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3.5234374999999996</v>
      </c>
      <c r="X17" s="34">
        <v>0</v>
      </c>
      <c r="Y17" s="35">
        <f>F24</f>
        <v>15.4</v>
      </c>
    </row>
    <row r="18" spans="1:25">
      <c r="A18" t="s">
        <v>46</v>
      </c>
      <c r="B18" t="s">
        <v>47</v>
      </c>
      <c r="C18">
        <v>293</v>
      </c>
    </row>
    <row r="19" spans="1:25">
      <c r="A19" t="s">
        <v>48</v>
      </c>
      <c r="B19" t="s">
        <v>49</v>
      </c>
      <c r="C19">
        <v>5.0599999999999996</v>
      </c>
    </row>
    <row r="21" spans="1:25">
      <c r="A21" t="s">
        <v>50</v>
      </c>
      <c r="B21" t="s">
        <v>51</v>
      </c>
      <c r="C21">
        <v>3.8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0.9</v>
      </c>
      <c r="D22" s="40" t="s">
        <v>129</v>
      </c>
      <c r="E22" s="41"/>
      <c r="F22" s="41"/>
      <c r="G22" s="28">
        <f>C5</f>
        <v>0</v>
      </c>
    </row>
    <row r="23" spans="1:25">
      <c r="A23" t="s">
        <v>54</v>
      </c>
      <c r="B23" t="s">
        <v>55</v>
      </c>
      <c r="C23">
        <v>10.4</v>
      </c>
      <c r="D23" s="13"/>
      <c r="E23" s="12" t="s">
        <v>120</v>
      </c>
      <c r="F23" s="27">
        <f>C14/C10</f>
        <v>2.9285714285714284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56</v>
      </c>
      <c r="D24" s="13"/>
      <c r="E24" s="12" t="s">
        <v>131</v>
      </c>
      <c r="F24" s="27">
        <f>C10/C27</f>
        <v>15.4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0.2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1.92</v>
      </c>
      <c r="D26" s="29"/>
      <c r="E26" s="12" t="s">
        <v>133</v>
      </c>
      <c r="F26" s="27">
        <f>C27/C33</f>
        <v>0.12658227848101267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меньше нормы</v>
      </c>
    </row>
    <row r="27" spans="1:25">
      <c r="A27" t="s">
        <v>60</v>
      </c>
      <c r="B27" t="s">
        <v>61</v>
      </c>
      <c r="C27">
        <v>0.1</v>
      </c>
    </row>
    <row r="28" spans="1:25">
      <c r="A28" t="s">
        <v>62</v>
      </c>
      <c r="B28" t="s">
        <v>55</v>
      </c>
      <c r="C28">
        <v>6.28</v>
      </c>
    </row>
    <row r="29" spans="1:25">
      <c r="A29" t="s">
        <v>63</v>
      </c>
      <c r="B29" t="s">
        <v>64</v>
      </c>
      <c r="C29">
        <v>1.28</v>
      </c>
    </row>
    <row r="30" spans="1:25">
      <c r="A30" t="s">
        <v>62</v>
      </c>
      <c r="B30" t="s">
        <v>65</v>
      </c>
      <c r="C30">
        <v>83.1</v>
      </c>
      <c r="D30" s="33" t="s">
        <v>135</v>
      </c>
    </row>
    <row r="31" spans="1:25" ht="60">
      <c r="A31" t="s">
        <v>66</v>
      </c>
      <c r="B31" t="s">
        <v>67</v>
      </c>
      <c r="C31">
        <v>0.5</v>
      </c>
      <c r="D31" s="32" t="s">
        <v>121</v>
      </c>
    </row>
    <row r="32" spans="1:25">
      <c r="A32" t="s">
        <v>62</v>
      </c>
      <c r="B32" t="s">
        <v>68</v>
      </c>
      <c r="C32">
        <v>32.200000000000003</v>
      </c>
    </row>
    <row r="33" spans="1:3">
      <c r="A33" t="s">
        <v>69</v>
      </c>
      <c r="B33" t="s">
        <v>70</v>
      </c>
      <c r="C33">
        <v>0.79</v>
      </c>
    </row>
    <row r="34" spans="1:3">
      <c r="A34" t="s">
        <v>62</v>
      </c>
      <c r="B34" t="s">
        <v>71</v>
      </c>
      <c r="C34">
        <v>51</v>
      </c>
    </row>
    <row r="36" spans="1:3">
      <c r="A36" t="s">
        <v>72</v>
      </c>
      <c r="B36" t="s">
        <v>73</v>
      </c>
      <c r="C36">
        <v>4</v>
      </c>
    </row>
    <row r="37" spans="1:3">
      <c r="A37" t="s">
        <v>74</v>
      </c>
      <c r="B37" t="s">
        <v>61</v>
      </c>
      <c r="C37">
        <v>0.1</v>
      </c>
    </row>
    <row r="38" spans="1:3">
      <c r="A38" t="s">
        <v>75</v>
      </c>
      <c r="B38" t="s">
        <v>76</v>
      </c>
      <c r="C38">
        <v>6.73</v>
      </c>
    </row>
    <row r="40" spans="1:3">
      <c r="A40" t="s">
        <v>77</v>
      </c>
      <c r="B40" t="s">
        <v>78</v>
      </c>
      <c r="C40">
        <v>46.4</v>
      </c>
    </row>
    <row r="41" spans="1:3">
      <c r="A41" t="s">
        <v>79</v>
      </c>
      <c r="C41">
        <v>0.2</v>
      </c>
    </row>
    <row r="42" spans="1:3">
      <c r="A42" t="s">
        <v>80</v>
      </c>
      <c r="B42" t="s">
        <v>81</v>
      </c>
      <c r="C42">
        <v>31.1</v>
      </c>
    </row>
    <row r="43" spans="1:3">
      <c r="A43" t="s">
        <v>82</v>
      </c>
      <c r="C43">
        <v>0.7</v>
      </c>
    </row>
    <row r="44" spans="1:3">
      <c r="A44" t="s">
        <v>83</v>
      </c>
      <c r="B44" t="s">
        <v>84</v>
      </c>
      <c r="C44">
        <v>0.5</v>
      </c>
    </row>
    <row r="45" spans="1:3">
      <c r="A45" t="s">
        <v>85</v>
      </c>
      <c r="C45">
        <v>0.1</v>
      </c>
    </row>
    <row r="46" spans="1:3">
      <c r="A46" t="s">
        <v>86</v>
      </c>
      <c r="B46" t="s">
        <v>87</v>
      </c>
      <c r="C46">
        <v>36.9</v>
      </c>
    </row>
    <row r="47" spans="1:3">
      <c r="A47" t="s">
        <v>88</v>
      </c>
      <c r="C47">
        <v>0.1</v>
      </c>
    </row>
    <row r="48" spans="1:3">
      <c r="A48" t="s">
        <v>89</v>
      </c>
      <c r="C48">
        <v>1.5</v>
      </c>
    </row>
    <row r="49" spans="1:3">
      <c r="A49" t="s">
        <v>90</v>
      </c>
      <c r="C49">
        <v>0.1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97</v>
      </c>
    </row>
    <row r="52" spans="1:3">
      <c r="A52" t="s">
        <v>103</v>
      </c>
      <c r="B52" t="s">
        <v>104</v>
      </c>
      <c r="C52">
        <v>78.599999999999994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  <row r="58" spans="1:3">
      <c r="C58" t="s">
        <v>119</v>
      </c>
    </row>
  </sheetData>
  <mergeCells count="2">
    <mergeCell ref="D12:F12"/>
    <mergeCell ref="D22:F22"/>
  </mergeCells>
  <conditionalFormatting sqref="G14:G17">
    <cfRule type="containsText" dxfId="159" priority="4" operator="containsText" text="норма">
      <formula>NOT(ISERROR(SEARCH("норма",G14)))</formula>
    </cfRule>
    <cfRule type="containsText" dxfId="158" priority="5" operator="containsText" text="больше нормы">
      <formula>NOT(ISERROR(SEARCH("больше нормы",G14)))</formula>
    </cfRule>
    <cfRule type="containsText" dxfId="157" priority="6" operator="containsText" text="меньше нормы">
      <formula>NOT(ISERROR(SEARCH("меньше нормы",G14)))</formula>
    </cfRule>
    <cfRule type="containsText" dxfId="156" priority="9" operator="containsText" text="норма">
      <formula>NOT(ISERROR(SEARCH("норма",G14)))</formula>
    </cfRule>
    <cfRule type="containsText" dxfId="155" priority="10" operator="containsText" text="ОТКЛОНЕНИЕ">
      <formula>NOT(ISERROR(SEARCH("ОТКЛОНЕНИЕ",G14)))</formula>
    </cfRule>
  </conditionalFormatting>
  <conditionalFormatting sqref="G23:G26">
    <cfRule type="containsText" dxfId="154" priority="1" operator="containsText" text="норма">
      <formula>NOT(ISERROR(SEARCH("норма",G23)))</formula>
    </cfRule>
    <cfRule type="containsText" dxfId="153" priority="2" operator="containsText" text="меньше нормы">
      <formula>NOT(ISERROR(SEARCH("меньше нормы",G23)))</formula>
    </cfRule>
    <cfRule type="containsText" dxfId="152" priority="3" operator="containsText" text="больше нормы">
      <formula>NOT(ISERROR(SEARCH("больше нормы",G23)))</formula>
    </cfRule>
    <cfRule type="containsText" dxfId="151" priority="7" operator="containsText" text="норма">
      <formula>NOT(ISERROR(SEARCH("норма",G23)))</formula>
    </cfRule>
    <cfRule type="containsText" dxfId="15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8"/>
  <sheetViews>
    <sheetView zoomScale="55" zoomScaleNormal="55" workbookViewId="0">
      <selection activeCell="C3" sqref="C3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6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>
        <v>220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8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146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58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>
        <v>40282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7.4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2.61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35.6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0.47</v>
      </c>
      <c r="D12" s="37" t="s">
        <v>129</v>
      </c>
      <c r="E12" s="38"/>
      <c r="F12" s="39"/>
      <c r="G12" s="28">
        <f>C5</f>
        <v>0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6.4</v>
      </c>
      <c r="E13" s="13"/>
      <c r="F13" s="13"/>
      <c r="G13" s="12" t="s">
        <v>128</v>
      </c>
      <c r="I13" s="34">
        <v>0</v>
      </c>
      <c r="J13" s="35">
        <f>$F$15</f>
        <v>2.102439024390244</v>
      </c>
      <c r="X13" s="34">
        <v>0</v>
      </c>
      <c r="Y13" s="35">
        <f>F24</f>
        <v>18.642857142857139</v>
      </c>
      <c r="AP13" s="33"/>
      <c r="AQ13" s="33"/>
    </row>
    <row r="14" spans="1:43">
      <c r="A14" t="s">
        <v>39</v>
      </c>
      <c r="B14" t="s">
        <v>40</v>
      </c>
      <c r="C14">
        <v>4.3099999999999996</v>
      </c>
      <c r="D14" s="13"/>
      <c r="E14" s="12" t="s">
        <v>120</v>
      </c>
      <c r="F14" s="27">
        <f>C14/C10</f>
        <v>1.6513409961685823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-1.6513409961685823</v>
      </c>
      <c r="J14" s="34">
        <v>0</v>
      </c>
      <c r="X14" s="35">
        <f>-$F$14</f>
        <v>-1.6513409961685823</v>
      </c>
      <c r="Y14" s="34">
        <v>0</v>
      </c>
    </row>
    <row r="15" spans="1:43">
      <c r="A15" t="s">
        <v>34</v>
      </c>
      <c r="B15" t="s">
        <v>41</v>
      </c>
      <c r="C15">
        <v>58.3</v>
      </c>
      <c r="D15" s="13"/>
      <c r="E15" s="12" t="s">
        <v>122</v>
      </c>
      <c r="F15" s="27">
        <f>C14/C29</f>
        <v>2.102439024390244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-4.6847826086956514</v>
      </c>
      <c r="X15" s="34">
        <v>0</v>
      </c>
      <c r="Y15" s="35">
        <f>-$F$25</f>
        <v>-0.15217391304347827</v>
      </c>
    </row>
    <row r="16" spans="1:43">
      <c r="A16" t="s">
        <v>42</v>
      </c>
      <c r="B16" t="s">
        <v>43</v>
      </c>
      <c r="C16">
        <v>152</v>
      </c>
      <c r="D16" s="13"/>
      <c r="E16" s="12" t="s">
        <v>123</v>
      </c>
      <c r="F16" s="27">
        <f>C14/C31</f>
        <v>4.6847826086956514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3.9541284403669716</v>
      </c>
      <c r="J16" s="34">
        <v>0</v>
      </c>
      <c r="X16" s="35">
        <f>$F$26</f>
        <v>0.12844036697247707</v>
      </c>
      <c r="Y16" s="34">
        <v>0</v>
      </c>
    </row>
    <row r="17" spans="1:25">
      <c r="A17" t="s">
        <v>44</v>
      </c>
      <c r="B17" t="s">
        <v>45</v>
      </c>
      <c r="C17">
        <v>43</v>
      </c>
      <c r="D17" s="29"/>
      <c r="E17" s="12" t="s">
        <v>124</v>
      </c>
      <c r="F17" s="27">
        <f>C14/C33</f>
        <v>3.9541284403669716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норма</v>
      </c>
      <c r="I17" s="34">
        <v>0</v>
      </c>
      <c r="J17" s="35">
        <f>$F$15</f>
        <v>2.102439024390244</v>
      </c>
      <c r="X17" s="34">
        <v>0</v>
      </c>
      <c r="Y17" s="35">
        <f>F24</f>
        <v>18.642857142857139</v>
      </c>
    </row>
    <row r="18" spans="1:25">
      <c r="A18" t="s">
        <v>46</v>
      </c>
      <c r="B18" t="s">
        <v>47</v>
      </c>
      <c r="C18">
        <v>178</v>
      </c>
    </row>
    <row r="19" spans="1:25">
      <c r="A19" t="s">
        <v>48</v>
      </c>
      <c r="B19" t="s">
        <v>49</v>
      </c>
      <c r="C19">
        <v>5.0599999999999996</v>
      </c>
    </row>
    <row r="21" spans="1:25">
      <c r="A21" t="s">
        <v>50</v>
      </c>
      <c r="B21" t="s">
        <v>51</v>
      </c>
      <c r="C21">
        <v>3.2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0.9</v>
      </c>
      <c r="D22" s="40" t="s">
        <v>129</v>
      </c>
      <c r="E22" s="41"/>
      <c r="F22" s="41"/>
      <c r="G22" s="28">
        <f>C5</f>
        <v>0</v>
      </c>
    </row>
    <row r="23" spans="1:25">
      <c r="A23" t="s">
        <v>54</v>
      </c>
      <c r="B23" t="s">
        <v>55</v>
      </c>
      <c r="C23">
        <v>13.3</v>
      </c>
      <c r="D23" s="13"/>
      <c r="E23" s="12" t="s">
        <v>120</v>
      </c>
      <c r="F23" s="27">
        <f>C14/C10</f>
        <v>1.6513409961685823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t="s">
        <v>56</v>
      </c>
      <c r="B24" t="s">
        <v>57</v>
      </c>
      <c r="C24">
        <v>36</v>
      </c>
      <c r="D24" s="13"/>
      <c r="E24" s="12" t="s">
        <v>131</v>
      </c>
      <c r="F24" s="27">
        <f>C10/C27</f>
        <v>18.642857142857139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0.15217391304347827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4.05</v>
      </c>
      <c r="D26" s="29"/>
      <c r="E26" s="12" t="s">
        <v>133</v>
      </c>
      <c r="F26" s="27">
        <f>C27/C33</f>
        <v>0.12844036697247707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меньше нормы</v>
      </c>
    </row>
    <row r="27" spans="1:25">
      <c r="A27" t="s">
        <v>60</v>
      </c>
      <c r="B27" t="s">
        <v>61</v>
      </c>
      <c r="C27">
        <v>0.14000000000000001</v>
      </c>
    </row>
    <row r="28" spans="1:25">
      <c r="A28" t="s">
        <v>62</v>
      </c>
      <c r="B28" t="s">
        <v>55</v>
      </c>
      <c r="C28">
        <v>5.3</v>
      </c>
    </row>
    <row r="29" spans="1:25">
      <c r="A29" t="s">
        <v>63</v>
      </c>
      <c r="B29" t="s">
        <v>64</v>
      </c>
      <c r="C29">
        <v>2.0499999999999998</v>
      </c>
    </row>
    <row r="30" spans="1:25">
      <c r="A30" t="s">
        <v>62</v>
      </c>
      <c r="B30" t="s">
        <v>65</v>
      </c>
      <c r="C30">
        <v>78.599999999999994</v>
      </c>
      <c r="D30" s="33" t="s">
        <v>135</v>
      </c>
    </row>
    <row r="31" spans="1:25" ht="60">
      <c r="A31" t="s">
        <v>66</v>
      </c>
      <c r="B31" t="s">
        <v>67</v>
      </c>
      <c r="C31">
        <v>0.92</v>
      </c>
      <c r="D31" s="32" t="s">
        <v>121</v>
      </c>
    </row>
    <row r="32" spans="1:25">
      <c r="A32" t="s">
        <v>62</v>
      </c>
      <c r="B32" t="s">
        <v>68</v>
      </c>
      <c r="C32">
        <v>35.4</v>
      </c>
    </row>
    <row r="33" spans="1:3">
      <c r="A33" t="s">
        <v>69</v>
      </c>
      <c r="B33" t="s">
        <v>70</v>
      </c>
      <c r="C33">
        <v>1.0900000000000001</v>
      </c>
    </row>
    <row r="34" spans="1:3">
      <c r="A34" t="s">
        <v>62</v>
      </c>
      <c r="B34" t="s">
        <v>71</v>
      </c>
      <c r="C34">
        <v>41.6</v>
      </c>
    </row>
    <row r="36" spans="1:3">
      <c r="A36" t="s">
        <v>72</v>
      </c>
      <c r="B36" t="s">
        <v>73</v>
      </c>
      <c r="C36">
        <v>2.65</v>
      </c>
    </row>
    <row r="37" spans="1:3">
      <c r="A37" t="s">
        <v>74</v>
      </c>
      <c r="B37" t="s">
        <v>61</v>
      </c>
      <c r="C37">
        <v>0.31</v>
      </c>
    </row>
    <row r="38" spans="1:3">
      <c r="A38" t="s">
        <v>75</v>
      </c>
      <c r="B38" t="s">
        <v>76</v>
      </c>
      <c r="C38">
        <v>11.8</v>
      </c>
    </row>
    <row r="40" spans="1:3">
      <c r="A40" t="s">
        <v>77</v>
      </c>
      <c r="B40" t="s">
        <v>78</v>
      </c>
      <c r="C40">
        <v>50.7</v>
      </c>
    </row>
    <row r="41" spans="1:3">
      <c r="A41" t="s">
        <v>79</v>
      </c>
      <c r="C41">
        <v>0.3</v>
      </c>
    </row>
    <row r="42" spans="1:3">
      <c r="A42" t="s">
        <v>80</v>
      </c>
      <c r="B42" t="s">
        <v>81</v>
      </c>
      <c r="C42">
        <v>13.6</v>
      </c>
    </row>
    <row r="43" spans="1:3">
      <c r="A43" t="s">
        <v>82</v>
      </c>
      <c r="C43">
        <v>0.3</v>
      </c>
    </row>
    <row r="44" spans="1:3">
      <c r="A44" t="s">
        <v>83</v>
      </c>
      <c r="B44" t="s">
        <v>84</v>
      </c>
      <c r="C44">
        <v>0.5</v>
      </c>
    </row>
    <row r="45" spans="1:3">
      <c r="A45" t="s">
        <v>85</v>
      </c>
      <c r="C45">
        <v>0.1</v>
      </c>
    </row>
    <row r="46" spans="1:3">
      <c r="A46" t="s">
        <v>86</v>
      </c>
      <c r="B46" t="s">
        <v>87</v>
      </c>
      <c r="C46">
        <v>24.5</v>
      </c>
    </row>
    <row r="47" spans="1:3">
      <c r="A47" t="s">
        <v>88</v>
      </c>
      <c r="C47">
        <v>0.2</v>
      </c>
    </row>
    <row r="48" spans="1:3">
      <c r="A48" t="s">
        <v>89</v>
      </c>
      <c r="C48">
        <v>2.7</v>
      </c>
    </row>
    <row r="49" spans="1:3">
      <c r="A49" t="s">
        <v>90</v>
      </c>
      <c r="C49">
        <v>0.1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98</v>
      </c>
    </row>
    <row r="52" spans="1:3">
      <c r="A52" t="s">
        <v>103</v>
      </c>
      <c r="B52" t="s">
        <v>104</v>
      </c>
      <c r="C52">
        <v>74.5</v>
      </c>
    </row>
    <row r="53" spans="1:3">
      <c r="A53" t="s">
        <v>106</v>
      </c>
    </row>
    <row r="54" spans="1:3">
      <c r="A54" t="s">
        <v>107</v>
      </c>
      <c r="C54" t="s">
        <v>108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  <row r="58" spans="1:3">
      <c r="C58" t="s">
        <v>119</v>
      </c>
    </row>
  </sheetData>
  <mergeCells count="2">
    <mergeCell ref="D12:F12"/>
    <mergeCell ref="D22:F22"/>
  </mergeCells>
  <conditionalFormatting sqref="G14:G17">
    <cfRule type="containsText" dxfId="149" priority="4" operator="containsText" text="норма">
      <formula>NOT(ISERROR(SEARCH("норма",G14)))</formula>
    </cfRule>
    <cfRule type="containsText" dxfId="148" priority="5" operator="containsText" text="больше нормы">
      <formula>NOT(ISERROR(SEARCH("больше нормы",G14)))</formula>
    </cfRule>
    <cfRule type="containsText" dxfId="147" priority="6" operator="containsText" text="меньше нормы">
      <formula>NOT(ISERROR(SEARCH("меньше нормы",G14)))</formula>
    </cfRule>
    <cfRule type="containsText" dxfId="146" priority="9" operator="containsText" text="норма">
      <formula>NOT(ISERROR(SEARCH("норма",G14)))</formula>
    </cfRule>
    <cfRule type="containsText" dxfId="145" priority="10" operator="containsText" text="ОТКЛОНЕНИЕ">
      <formula>NOT(ISERROR(SEARCH("ОТКЛОНЕНИЕ",G14)))</formula>
    </cfRule>
  </conditionalFormatting>
  <conditionalFormatting sqref="G23:G26">
    <cfRule type="containsText" dxfId="144" priority="1" operator="containsText" text="норма">
      <formula>NOT(ISERROR(SEARCH("норма",G23)))</formula>
    </cfRule>
    <cfRule type="containsText" dxfId="143" priority="2" operator="containsText" text="меньше нормы">
      <formula>NOT(ISERROR(SEARCH("меньше нормы",G23)))</formula>
    </cfRule>
    <cfRule type="containsText" dxfId="142" priority="3" operator="containsText" text="больше нормы">
      <formula>NOT(ISERROR(SEARCH("больше нормы",G23)))</formula>
    </cfRule>
    <cfRule type="containsText" dxfId="141" priority="7" operator="containsText" text="норма">
      <formula>NOT(ISERROR(SEARCH("норма",G23)))</formula>
    </cfRule>
    <cfRule type="containsText" dxfId="14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8"/>
  <sheetViews>
    <sheetView topLeftCell="B1" zoomScale="55" zoomScaleNormal="55" workbookViewId="0">
      <selection activeCell="G38" sqref="G38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6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>
        <v>100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9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147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71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26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>
        <v>40431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6.3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2.29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36.4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</v>
      </c>
      <c r="D12" s="37" t="s">
        <v>129</v>
      </c>
      <c r="E12" s="38"/>
      <c r="F12" s="39"/>
      <c r="G12" s="28">
        <f>C5</f>
        <v>0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4.7</v>
      </c>
      <c r="E13" s="13"/>
      <c r="F13" s="13"/>
      <c r="G13" s="12" t="s">
        <v>128</v>
      </c>
      <c r="I13" s="34">
        <v>0</v>
      </c>
      <c r="J13" s="35">
        <f>$F$15</f>
        <v>2.7686567164179103</v>
      </c>
      <c r="X13" s="34">
        <v>0</v>
      </c>
      <c r="Y13" s="35">
        <f>F24</f>
        <v>25.444444444444446</v>
      </c>
      <c r="AP13" s="33"/>
      <c r="AQ13" s="33"/>
    </row>
    <row r="14" spans="1:43">
      <c r="A14" t="s">
        <v>39</v>
      </c>
      <c r="B14" t="s">
        <v>40</v>
      </c>
      <c r="C14">
        <v>3.71</v>
      </c>
      <c r="D14" s="13"/>
      <c r="E14" s="12" t="s">
        <v>120</v>
      </c>
      <c r="F14" s="27">
        <f>C14/C10</f>
        <v>1.6200873362445414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-1.6200873362445414</v>
      </c>
      <c r="J14" s="34">
        <v>0</v>
      </c>
      <c r="X14" s="35">
        <f>-$F$14</f>
        <v>-1.6200873362445414</v>
      </c>
      <c r="Y14" s="34">
        <v>0</v>
      </c>
    </row>
    <row r="15" spans="1:43">
      <c r="A15" t="s">
        <v>34</v>
      </c>
      <c r="B15" t="s">
        <v>41</v>
      </c>
      <c r="C15">
        <v>58.9</v>
      </c>
      <c r="D15" s="13"/>
      <c r="E15" s="12" t="s">
        <v>122</v>
      </c>
      <c r="F15" s="27">
        <f>C14/C29</f>
        <v>2.7686567164179103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-7</v>
      </c>
      <c r="X15" s="34">
        <v>0</v>
      </c>
      <c r="Y15" s="35">
        <f>-$F$25</f>
        <v>-0.16981132075471697</v>
      </c>
    </row>
    <row r="16" spans="1:43">
      <c r="A16" t="s">
        <v>42</v>
      </c>
      <c r="B16" t="s">
        <v>43</v>
      </c>
      <c r="C16">
        <v>148</v>
      </c>
      <c r="D16" s="13"/>
      <c r="E16" s="12" t="s">
        <v>123</v>
      </c>
      <c r="F16" s="27">
        <f>C14/C31</f>
        <v>7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5.4558823529411757</v>
      </c>
      <c r="J16" s="34">
        <v>0</v>
      </c>
      <c r="X16" s="35">
        <f>$F$26</f>
        <v>0.13235294117647056</v>
      </c>
      <c r="Y16" s="34">
        <v>0</v>
      </c>
    </row>
    <row r="17" spans="1:25">
      <c r="A17" t="s">
        <v>44</v>
      </c>
      <c r="B17" t="s">
        <v>45</v>
      </c>
      <c r="C17">
        <v>46.3</v>
      </c>
      <c r="D17" s="29"/>
      <c r="E17" s="12" t="s">
        <v>124</v>
      </c>
      <c r="F17" s="27">
        <f>C14/C33</f>
        <v>5.4558823529411757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2.7686567164179103</v>
      </c>
      <c r="X17" s="34">
        <v>0</v>
      </c>
      <c r="Y17" s="35">
        <f>F24</f>
        <v>25.444444444444446</v>
      </c>
    </row>
    <row r="18" spans="1:25">
      <c r="A18" t="s">
        <v>46</v>
      </c>
      <c r="B18" t="s">
        <v>47</v>
      </c>
      <c r="C18">
        <v>109</v>
      </c>
    </row>
    <row r="19" spans="1:25">
      <c r="A19" t="s">
        <v>48</v>
      </c>
      <c r="B19" t="s">
        <v>49</v>
      </c>
      <c r="C19">
        <v>4.82</v>
      </c>
    </row>
    <row r="21" spans="1:25">
      <c r="A21" t="s">
        <v>50</v>
      </c>
      <c r="B21" t="s">
        <v>51</v>
      </c>
      <c r="C21">
        <v>5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2.7</v>
      </c>
      <c r="D22" s="40" t="s">
        <v>129</v>
      </c>
      <c r="E22" s="41"/>
      <c r="F22" s="41"/>
      <c r="G22" s="28">
        <f>C5</f>
        <v>0</v>
      </c>
    </row>
    <row r="23" spans="1:25">
      <c r="A23" t="s">
        <v>54</v>
      </c>
      <c r="B23" t="s">
        <v>55</v>
      </c>
      <c r="C23">
        <v>12.4</v>
      </c>
      <c r="D23" s="13"/>
      <c r="E23" s="12" t="s">
        <v>120</v>
      </c>
      <c r="F23" s="27">
        <f>C14/C10</f>
        <v>1.6200873362445414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t="s">
        <v>56</v>
      </c>
      <c r="B24" t="s">
        <v>57</v>
      </c>
      <c r="C24">
        <v>67</v>
      </c>
      <c r="D24" s="13"/>
      <c r="E24" s="12" t="s">
        <v>131</v>
      </c>
      <c r="F24" s="27">
        <f>C10/C27</f>
        <v>25.444444444444446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0.16981132075471697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3.58</v>
      </c>
      <c r="D26" s="29"/>
      <c r="E26" s="12" t="s">
        <v>133</v>
      </c>
      <c r="F26" s="27">
        <f>C27/C33</f>
        <v>0.13235294117647056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меньше нормы</v>
      </c>
    </row>
    <row r="27" spans="1:25">
      <c r="A27" t="s">
        <v>60</v>
      </c>
      <c r="B27" t="s">
        <v>61</v>
      </c>
      <c r="C27">
        <v>0.09</v>
      </c>
    </row>
    <row r="28" spans="1:25">
      <c r="A28" t="s">
        <v>62</v>
      </c>
      <c r="B28" t="s">
        <v>55</v>
      </c>
      <c r="C28">
        <v>3.79</v>
      </c>
    </row>
    <row r="29" spans="1:25">
      <c r="A29" t="s">
        <v>63</v>
      </c>
      <c r="B29" t="s">
        <v>64</v>
      </c>
      <c r="C29">
        <v>1.34</v>
      </c>
    </row>
    <row r="30" spans="1:25">
      <c r="A30" t="s">
        <v>62</v>
      </c>
      <c r="B30" t="s">
        <v>65</v>
      </c>
      <c r="C30">
        <v>58.3</v>
      </c>
      <c r="D30" s="33" t="s">
        <v>135</v>
      </c>
    </row>
    <row r="31" spans="1:25" ht="60">
      <c r="A31" t="s">
        <v>66</v>
      </c>
      <c r="B31" t="s">
        <v>67</v>
      </c>
      <c r="C31">
        <v>0.53</v>
      </c>
      <c r="D31" s="32" t="s">
        <v>121</v>
      </c>
    </row>
    <row r="32" spans="1:25">
      <c r="A32" t="s">
        <v>62</v>
      </c>
      <c r="B32" t="s">
        <v>68</v>
      </c>
      <c r="C32">
        <v>23.2</v>
      </c>
    </row>
    <row r="33" spans="1:3">
      <c r="A33" t="s">
        <v>69</v>
      </c>
      <c r="B33" t="s">
        <v>70</v>
      </c>
      <c r="C33">
        <v>0.68</v>
      </c>
    </row>
    <row r="34" spans="1:3">
      <c r="A34" t="s">
        <v>62</v>
      </c>
      <c r="B34" t="s">
        <v>71</v>
      </c>
      <c r="C34">
        <v>29.8</v>
      </c>
    </row>
    <row r="36" spans="1:3">
      <c r="A36" t="s">
        <v>72</v>
      </c>
      <c r="B36" t="s">
        <v>73</v>
      </c>
      <c r="C36">
        <v>5.24</v>
      </c>
    </row>
    <row r="37" spans="1:3">
      <c r="A37" t="s">
        <v>74</v>
      </c>
      <c r="B37" t="s">
        <v>61</v>
      </c>
      <c r="C37">
        <v>0.75</v>
      </c>
    </row>
    <row r="38" spans="1:3">
      <c r="A38" t="s">
        <v>75</v>
      </c>
      <c r="B38" t="s">
        <v>76</v>
      </c>
      <c r="C38">
        <v>32.5</v>
      </c>
    </row>
    <row r="40" spans="1:3">
      <c r="A40" t="s">
        <v>77</v>
      </c>
      <c r="B40" t="s">
        <v>78</v>
      </c>
      <c r="C40">
        <v>29</v>
      </c>
    </row>
    <row r="41" spans="1:3">
      <c r="A41" t="s">
        <v>79</v>
      </c>
      <c r="C41">
        <v>0.6</v>
      </c>
    </row>
    <row r="42" spans="1:3">
      <c r="A42" t="s">
        <v>80</v>
      </c>
      <c r="B42" t="s">
        <v>81</v>
      </c>
      <c r="C42">
        <v>9</v>
      </c>
    </row>
    <row r="43" spans="1:3">
      <c r="A43" t="s">
        <v>82</v>
      </c>
      <c r="C43">
        <v>0.5</v>
      </c>
    </row>
    <row r="44" spans="1:3">
      <c r="A44" t="s">
        <v>83</v>
      </c>
      <c r="B44" t="s">
        <v>84</v>
      </c>
      <c r="C44">
        <v>1.8</v>
      </c>
    </row>
    <row r="45" spans="1:3">
      <c r="A45" t="s">
        <v>85</v>
      </c>
      <c r="C45">
        <v>0.2</v>
      </c>
    </row>
    <row r="46" spans="1:3">
      <c r="A46" t="s">
        <v>86</v>
      </c>
      <c r="B46" t="s">
        <v>87</v>
      </c>
      <c r="C46">
        <v>12.2</v>
      </c>
    </row>
    <row r="47" spans="1:3">
      <c r="A47" t="s">
        <v>88</v>
      </c>
      <c r="C47">
        <v>0.2</v>
      </c>
    </row>
    <row r="48" spans="1:3">
      <c r="A48" t="s">
        <v>89</v>
      </c>
      <c r="C48">
        <v>4.4000000000000004</v>
      </c>
    </row>
    <row r="49" spans="1:3">
      <c r="A49" t="s">
        <v>90</v>
      </c>
      <c r="C49">
        <v>0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99</v>
      </c>
    </row>
    <row r="52" spans="1:3">
      <c r="A52" t="s">
        <v>103</v>
      </c>
      <c r="B52" t="s">
        <v>104</v>
      </c>
      <c r="C52">
        <v>92.6</v>
      </c>
    </row>
    <row r="53" spans="1:3">
      <c r="A53" t="s">
        <v>106</v>
      </c>
    </row>
    <row r="54" spans="1:3">
      <c r="A54" t="s">
        <v>107</v>
      </c>
      <c r="C54" t="s">
        <v>109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  <row r="58" spans="1:3">
      <c r="C58" t="s">
        <v>119</v>
      </c>
    </row>
  </sheetData>
  <mergeCells count="2">
    <mergeCell ref="D12:F12"/>
    <mergeCell ref="D22:F22"/>
  </mergeCells>
  <conditionalFormatting sqref="G14:G17">
    <cfRule type="containsText" dxfId="139" priority="4" operator="containsText" text="норма">
      <formula>NOT(ISERROR(SEARCH("норма",G14)))</formula>
    </cfRule>
    <cfRule type="containsText" dxfId="138" priority="5" operator="containsText" text="больше нормы">
      <formula>NOT(ISERROR(SEARCH("больше нормы",G14)))</formula>
    </cfRule>
    <cfRule type="containsText" dxfId="137" priority="6" operator="containsText" text="меньше нормы">
      <formula>NOT(ISERROR(SEARCH("меньше нормы",G14)))</formula>
    </cfRule>
    <cfRule type="containsText" dxfId="136" priority="9" operator="containsText" text="норма">
      <formula>NOT(ISERROR(SEARCH("норма",G14)))</formula>
    </cfRule>
    <cfRule type="containsText" dxfId="135" priority="10" operator="containsText" text="ОТКЛОНЕНИЕ">
      <formula>NOT(ISERROR(SEARCH("ОТКЛОНЕНИЕ",G14)))</formula>
    </cfRule>
  </conditionalFormatting>
  <conditionalFormatting sqref="G23:G26">
    <cfRule type="containsText" dxfId="134" priority="1" operator="containsText" text="норма">
      <formula>NOT(ISERROR(SEARCH("норма",G23)))</formula>
    </cfRule>
    <cfRule type="containsText" dxfId="133" priority="2" operator="containsText" text="меньше нормы">
      <formula>NOT(ISERROR(SEARCH("меньше нормы",G23)))</formula>
    </cfRule>
    <cfRule type="containsText" dxfId="132" priority="3" operator="containsText" text="больше нормы">
      <formula>NOT(ISERROR(SEARCH("больше нормы",G23)))</formula>
    </cfRule>
    <cfRule type="containsText" dxfId="131" priority="7" operator="containsText" text="норма">
      <formula>NOT(ISERROR(SEARCH("норма",G23)))</formula>
    </cfRule>
    <cfRule type="containsText" dxfId="13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9"/>
  <sheetViews>
    <sheetView zoomScale="55" zoomScaleNormal="55" workbookViewId="0">
      <selection activeCell="T49" sqref="T49"/>
    </sheetView>
  </sheetViews>
  <sheetFormatPr defaultRowHeight="15" outlineLevelCol="1"/>
  <cols>
    <col min="1" max="1" width="24.28515625" bestFit="1" customWidth="1"/>
    <col min="2" max="2" width="27.42578125" bestFit="1" customWidth="1"/>
    <col min="3" max="3" width="12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A1" s="7"/>
      <c r="B1" s="7"/>
      <c r="C1" s="7"/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A2" s="7"/>
      <c r="B2" s="7"/>
      <c r="C2" s="7"/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s="7" t="s">
        <v>12</v>
      </c>
      <c r="B3" s="7" t="s">
        <v>13</v>
      </c>
      <c r="C3" s="7" t="s">
        <v>145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s="7" t="s">
        <v>16</v>
      </c>
      <c r="B4" s="7" t="s">
        <v>17</v>
      </c>
      <c r="C4" s="2">
        <v>43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s="7" t="s">
        <v>18</v>
      </c>
      <c r="B5" s="7"/>
      <c r="C5" s="3">
        <v>38254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s="7" t="s">
        <v>19</v>
      </c>
      <c r="B6" s="7"/>
      <c r="C6" s="5">
        <v>1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A7" s="7"/>
      <c r="B7" s="7"/>
      <c r="C7" s="3"/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s="7" t="s">
        <v>29</v>
      </c>
      <c r="B8" s="7"/>
      <c r="C8" s="3"/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s="7" t="s">
        <v>30</v>
      </c>
      <c r="B9" s="7" t="s">
        <v>31</v>
      </c>
      <c r="C9" s="8">
        <v>7.4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s="7" t="s">
        <v>32</v>
      </c>
      <c r="B10" s="7" t="s">
        <v>33</v>
      </c>
      <c r="C10" s="8">
        <v>3.38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s="7" t="s">
        <v>34</v>
      </c>
      <c r="B11" s="7" t="s">
        <v>35</v>
      </c>
      <c r="C11" s="8">
        <v>45.7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s="7" t="s">
        <v>36</v>
      </c>
      <c r="B12" s="7" t="s">
        <v>37</v>
      </c>
      <c r="C12" s="8">
        <v>0.4</v>
      </c>
      <c r="D12" s="37" t="s">
        <v>129</v>
      </c>
      <c r="E12" s="38"/>
      <c r="F12" s="39"/>
      <c r="G12" s="28">
        <f>C5</f>
        <v>38254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s="7" t="s">
        <v>34</v>
      </c>
      <c r="B13" s="7" t="s">
        <v>38</v>
      </c>
      <c r="C13" s="8">
        <v>5.4</v>
      </c>
      <c r="E13" s="13"/>
      <c r="F13" s="13"/>
      <c r="G13" s="12" t="s">
        <v>128</v>
      </c>
      <c r="I13" s="34">
        <v>0</v>
      </c>
      <c r="J13" s="35">
        <f>$F$15</f>
        <v>1.3068592057761732</v>
      </c>
      <c r="X13" s="34">
        <v>0</v>
      </c>
      <c r="Y13" s="35">
        <f>F24</f>
        <v>13.52</v>
      </c>
      <c r="AP13" s="33"/>
      <c r="AQ13" s="33"/>
    </row>
    <row r="14" spans="1:43">
      <c r="A14" s="7" t="s">
        <v>39</v>
      </c>
      <c r="B14" s="7" t="s">
        <v>40</v>
      </c>
      <c r="C14" s="8">
        <v>3.62</v>
      </c>
      <c r="D14" s="13"/>
      <c r="E14" s="12" t="s">
        <v>120</v>
      </c>
      <c r="F14" s="27">
        <f>C14/C10</f>
        <v>1.0710059171597635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-1.0710059171597635</v>
      </c>
      <c r="J14" s="34">
        <v>0</v>
      </c>
      <c r="X14" s="35">
        <f>-$F$14</f>
        <v>-1.0710059171597635</v>
      </c>
      <c r="Y14" s="34">
        <v>0</v>
      </c>
    </row>
    <row r="15" spans="1:43">
      <c r="A15" s="7" t="s">
        <v>34</v>
      </c>
      <c r="B15" s="7" t="s">
        <v>41</v>
      </c>
      <c r="C15" s="8">
        <v>48.9</v>
      </c>
      <c r="D15" s="13"/>
      <c r="E15" s="12" t="s">
        <v>122</v>
      </c>
      <c r="F15" s="27">
        <f>C14/C29</f>
        <v>1.3068592057761732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-2.1294117647058823</v>
      </c>
      <c r="X15" s="34">
        <v>0</v>
      </c>
      <c r="Y15" s="35">
        <f>-$F$25</f>
        <v>-0.14705882352941177</v>
      </c>
    </row>
    <row r="16" spans="1:43">
      <c r="A16" s="7" t="s">
        <v>42</v>
      </c>
      <c r="B16" s="7" t="s">
        <v>43</v>
      </c>
      <c r="C16" s="8">
        <v>157</v>
      </c>
      <c r="D16" s="13"/>
      <c r="E16" s="12" t="s">
        <v>123</v>
      </c>
      <c r="F16" s="27">
        <f>C14/C31</f>
        <v>2.1294117647058823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3.3831775700934577</v>
      </c>
      <c r="J16" s="34">
        <v>0</v>
      </c>
      <c r="X16" s="35">
        <f>$F$26</f>
        <v>0.23364485981308411</v>
      </c>
      <c r="Y16" s="34">
        <v>0</v>
      </c>
    </row>
    <row r="17" spans="1:25">
      <c r="A17" s="7" t="s">
        <v>44</v>
      </c>
      <c r="B17" s="7" t="s">
        <v>45</v>
      </c>
      <c r="C17" s="8">
        <v>45</v>
      </c>
      <c r="D17" s="29"/>
      <c r="E17" s="12" t="s">
        <v>124</v>
      </c>
      <c r="F17" s="27">
        <f>C14/C33</f>
        <v>3.3831775700934577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норма</v>
      </c>
      <c r="I17" s="34">
        <v>0</v>
      </c>
      <c r="J17" s="35">
        <f>$F$15</f>
        <v>1.3068592057761732</v>
      </c>
      <c r="X17" s="34">
        <v>0</v>
      </c>
      <c r="Y17" s="35">
        <f>F24</f>
        <v>13.52</v>
      </c>
    </row>
    <row r="18" spans="1:25">
      <c r="A18" s="7" t="s">
        <v>46</v>
      </c>
      <c r="B18" s="7" t="s">
        <v>47</v>
      </c>
      <c r="C18" s="8">
        <v>247</v>
      </c>
    </row>
    <row r="19" spans="1:25">
      <c r="A19" s="7" t="s">
        <v>48</v>
      </c>
      <c r="B19" s="7" t="s">
        <v>49</v>
      </c>
      <c r="C19" s="8">
        <v>5.2</v>
      </c>
    </row>
    <row r="20" spans="1:25">
      <c r="A20" s="7"/>
      <c r="B20" s="7"/>
      <c r="C20" s="8"/>
    </row>
    <row r="21" spans="1:25">
      <c r="A21" s="7" t="s">
        <v>50</v>
      </c>
      <c r="B21" s="7" t="s">
        <v>51</v>
      </c>
      <c r="C21" s="8">
        <v>1</v>
      </c>
      <c r="D21" s="30" t="s">
        <v>134</v>
      </c>
      <c r="E21" s="13"/>
      <c r="F21" s="13"/>
      <c r="G21" s="13"/>
    </row>
    <row r="22" spans="1:25">
      <c r="A22" s="7" t="s">
        <v>52</v>
      </c>
      <c r="B22" s="7" t="s">
        <v>53</v>
      </c>
      <c r="C22" s="8">
        <v>1.2</v>
      </c>
      <c r="D22" s="40" t="s">
        <v>129</v>
      </c>
      <c r="E22" s="41"/>
      <c r="F22" s="41"/>
      <c r="G22" s="28">
        <f>C5</f>
        <v>38254</v>
      </c>
    </row>
    <row r="23" spans="1:25">
      <c r="A23" s="7" t="s">
        <v>54</v>
      </c>
      <c r="B23" s="7" t="s">
        <v>55</v>
      </c>
      <c r="C23" s="8">
        <v>10.6</v>
      </c>
      <c r="D23" s="13"/>
      <c r="E23" s="12" t="s">
        <v>120</v>
      </c>
      <c r="F23" s="27">
        <f>C14/C10</f>
        <v>1.0710059171597635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s="7" t="s">
        <v>56</v>
      </c>
      <c r="B24" s="7" t="s">
        <v>57</v>
      </c>
      <c r="C24" s="8">
        <v>49</v>
      </c>
      <c r="D24" s="13"/>
      <c r="E24" s="12" t="s">
        <v>131</v>
      </c>
      <c r="F24" s="27">
        <f>C10/C27</f>
        <v>13.52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A25" s="7"/>
      <c r="B25" s="7"/>
      <c r="C25" s="8"/>
      <c r="D25" s="13"/>
      <c r="E25" s="12" t="s">
        <v>132</v>
      </c>
      <c r="F25" s="27">
        <f>C27/C31</f>
        <v>0.14705882352941177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s="7" t="s">
        <v>58</v>
      </c>
      <c r="B26" s="7" t="s">
        <v>59</v>
      </c>
      <c r="C26" s="8">
        <v>6.63</v>
      </c>
      <c r="D26" s="29"/>
      <c r="E26" s="12" t="s">
        <v>133</v>
      </c>
      <c r="F26" s="27">
        <f>C27/C33</f>
        <v>0.23364485981308411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норма</v>
      </c>
    </row>
    <row r="27" spans="1:25">
      <c r="A27" s="7" t="s">
        <v>60</v>
      </c>
      <c r="B27" s="7" t="s">
        <v>61</v>
      </c>
      <c r="C27" s="8">
        <v>0.25</v>
      </c>
    </row>
    <row r="28" spans="1:25">
      <c r="A28" s="7" t="s">
        <v>62</v>
      </c>
      <c r="B28" s="7" t="s">
        <v>55</v>
      </c>
      <c r="C28" s="8">
        <v>7.37</v>
      </c>
    </row>
    <row r="29" spans="1:25">
      <c r="A29" s="7" t="s">
        <v>63</v>
      </c>
      <c r="B29" s="7" t="s">
        <v>64</v>
      </c>
      <c r="C29" s="8">
        <v>2.77</v>
      </c>
    </row>
    <row r="30" spans="1:25">
      <c r="A30" s="7" t="s">
        <v>62</v>
      </c>
      <c r="B30" s="7" t="s">
        <v>65</v>
      </c>
      <c r="C30" s="8">
        <v>81.8</v>
      </c>
      <c r="D30" s="33" t="s">
        <v>135</v>
      </c>
    </row>
    <row r="31" spans="1:25" ht="60">
      <c r="A31" s="2" t="s">
        <v>66</v>
      </c>
      <c r="B31" s="2" t="s">
        <v>67</v>
      </c>
      <c r="C31" s="6">
        <v>1.7</v>
      </c>
      <c r="D31" s="32" t="s">
        <v>121</v>
      </c>
    </row>
    <row r="32" spans="1:25">
      <c r="A32" s="7" t="s">
        <v>62</v>
      </c>
      <c r="B32" s="7" t="s">
        <v>68</v>
      </c>
      <c r="C32" s="8">
        <v>50.2</v>
      </c>
    </row>
    <row r="33" spans="1:3">
      <c r="A33" s="7" t="s">
        <v>69</v>
      </c>
      <c r="B33" s="7" t="s">
        <v>70</v>
      </c>
      <c r="C33" s="8">
        <v>1.07</v>
      </c>
    </row>
    <row r="34" spans="1:3">
      <c r="A34" s="7" t="s">
        <v>62</v>
      </c>
      <c r="B34" s="7" t="s">
        <v>71</v>
      </c>
      <c r="C34" s="8">
        <v>31.5</v>
      </c>
    </row>
    <row r="35" spans="1:3">
      <c r="A35" s="7"/>
      <c r="B35" s="7"/>
      <c r="C35" s="8"/>
    </row>
    <row r="36" spans="1:3">
      <c r="A36" s="7" t="s">
        <v>72</v>
      </c>
      <c r="B36" s="7" t="s">
        <v>73</v>
      </c>
      <c r="C36" s="8">
        <v>2.4</v>
      </c>
    </row>
    <row r="37" spans="1:3">
      <c r="A37" s="7" t="s">
        <v>74</v>
      </c>
      <c r="B37" s="7" t="s">
        <v>61</v>
      </c>
      <c r="C37" s="8">
        <v>0.34</v>
      </c>
    </row>
    <row r="38" spans="1:3">
      <c r="A38" s="7" t="s">
        <v>75</v>
      </c>
      <c r="B38" s="7" t="s">
        <v>76</v>
      </c>
      <c r="C38" s="8">
        <v>10.1</v>
      </c>
    </row>
    <row r="39" spans="1:3">
      <c r="A39" s="7"/>
      <c r="B39" s="7"/>
      <c r="C39" s="8"/>
    </row>
    <row r="40" spans="1:3">
      <c r="A40" s="7" t="s">
        <v>77</v>
      </c>
      <c r="B40" s="7" t="s">
        <v>78</v>
      </c>
      <c r="C40" s="8"/>
    </row>
    <row r="41" spans="1:3">
      <c r="A41" s="7" t="s">
        <v>79</v>
      </c>
      <c r="B41" s="7"/>
      <c r="C41" s="8"/>
    </row>
    <row r="42" spans="1:3">
      <c r="A42" s="7" t="s">
        <v>80</v>
      </c>
      <c r="B42" s="7" t="s">
        <v>81</v>
      </c>
      <c r="C42" s="8"/>
    </row>
    <row r="43" spans="1:3">
      <c r="A43" s="7" t="s">
        <v>82</v>
      </c>
      <c r="B43" s="7"/>
      <c r="C43" s="8"/>
    </row>
    <row r="44" spans="1:3">
      <c r="A44" s="7" t="s">
        <v>83</v>
      </c>
      <c r="B44" s="7" t="s">
        <v>84</v>
      </c>
      <c r="C44" s="8"/>
    </row>
    <row r="45" spans="1:3">
      <c r="A45" s="7" t="s">
        <v>85</v>
      </c>
      <c r="B45" s="7"/>
      <c r="C45" s="8"/>
    </row>
    <row r="46" spans="1:3">
      <c r="A46" s="7" t="s">
        <v>86</v>
      </c>
      <c r="B46" s="7" t="s">
        <v>87</v>
      </c>
      <c r="C46" s="8"/>
    </row>
    <row r="47" spans="1:3">
      <c r="A47" s="7" t="s">
        <v>88</v>
      </c>
      <c r="B47" s="7"/>
      <c r="C47" s="8"/>
    </row>
    <row r="48" spans="1:3">
      <c r="A48" s="7" t="s">
        <v>89</v>
      </c>
      <c r="B48" s="7"/>
      <c r="C48" s="8"/>
    </row>
    <row r="49" spans="1:3">
      <c r="A49" s="7" t="s">
        <v>90</v>
      </c>
      <c r="B49" s="7"/>
      <c r="C49" s="8"/>
    </row>
    <row r="50" spans="1:3">
      <c r="A50" s="7" t="s">
        <v>91</v>
      </c>
      <c r="B50" s="7" t="s">
        <v>92</v>
      </c>
      <c r="C50" s="8"/>
    </row>
    <row r="51" spans="1:3">
      <c r="A51" s="7" t="s">
        <v>93</v>
      </c>
      <c r="B51" s="7" t="s">
        <v>94</v>
      </c>
      <c r="C51" s="8">
        <v>13</v>
      </c>
    </row>
    <row r="52" spans="1:3">
      <c r="A52" s="7" t="s">
        <v>103</v>
      </c>
      <c r="B52" s="7" t="s">
        <v>104</v>
      </c>
      <c r="C52" s="8">
        <v>96.1</v>
      </c>
    </row>
    <row r="53" spans="1:3">
      <c r="A53" s="7" t="s">
        <v>106</v>
      </c>
      <c r="B53" s="7"/>
      <c r="C53" s="8"/>
    </row>
    <row r="54" spans="1:3">
      <c r="A54" s="7" t="s">
        <v>107</v>
      </c>
      <c r="B54" s="7"/>
      <c r="C54" s="8"/>
    </row>
    <row r="55" spans="1:3">
      <c r="A55" s="7" t="s">
        <v>113</v>
      </c>
      <c r="B55" s="7"/>
      <c r="C55" s="8"/>
    </row>
    <row r="56" spans="1:3">
      <c r="A56" s="7" t="s">
        <v>114</v>
      </c>
      <c r="B56" s="7"/>
      <c r="C56" s="8"/>
    </row>
    <row r="57" spans="1:3">
      <c r="A57" s="7" t="s">
        <v>117</v>
      </c>
      <c r="B57" s="7"/>
      <c r="C57" s="8"/>
    </row>
    <row r="58" spans="1:3">
      <c r="A58" s="7"/>
      <c r="B58" s="7"/>
      <c r="C58" s="8"/>
    </row>
    <row r="59" spans="1:3">
      <c r="A59" s="7"/>
      <c r="B59" s="7"/>
      <c r="C59" s="8"/>
    </row>
  </sheetData>
  <mergeCells count="2">
    <mergeCell ref="D12:F12"/>
    <mergeCell ref="D22:F22"/>
  </mergeCells>
  <conditionalFormatting sqref="G14:G17">
    <cfRule type="containsText" dxfId="129" priority="4" operator="containsText" text="норма">
      <formula>NOT(ISERROR(SEARCH("норма",G14)))</formula>
    </cfRule>
    <cfRule type="containsText" dxfId="128" priority="5" operator="containsText" text="больше нормы">
      <formula>NOT(ISERROR(SEARCH("больше нормы",G14)))</formula>
    </cfRule>
    <cfRule type="containsText" dxfId="127" priority="6" operator="containsText" text="меньше нормы">
      <formula>NOT(ISERROR(SEARCH("меньше нормы",G14)))</formula>
    </cfRule>
    <cfRule type="containsText" dxfId="126" priority="9" operator="containsText" text="норма">
      <formula>NOT(ISERROR(SEARCH("норма",G14)))</formula>
    </cfRule>
    <cfRule type="containsText" dxfId="125" priority="10" operator="containsText" text="ОТКЛОНЕНИЕ">
      <formula>NOT(ISERROR(SEARCH("ОТКЛОНЕНИЕ",G14)))</formula>
    </cfRule>
  </conditionalFormatting>
  <conditionalFormatting sqref="G23:G26">
    <cfRule type="containsText" dxfId="124" priority="1" operator="containsText" text="норма">
      <formula>NOT(ISERROR(SEARCH("норма",G23)))</formula>
    </cfRule>
    <cfRule type="containsText" dxfId="123" priority="2" operator="containsText" text="меньше нормы">
      <formula>NOT(ISERROR(SEARCH("меньше нормы",G23)))</formula>
    </cfRule>
    <cfRule type="containsText" dxfId="122" priority="3" operator="containsText" text="больше нормы">
      <formula>NOT(ISERROR(SEARCH("больше нормы",G23)))</formula>
    </cfRule>
    <cfRule type="containsText" dxfId="121" priority="7" operator="containsText" text="норма">
      <formula>NOT(ISERROR(SEARCH("норма",G23)))</formula>
    </cfRule>
    <cfRule type="containsText" dxfId="12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9"/>
  <sheetViews>
    <sheetView zoomScale="55" zoomScaleNormal="55" workbookViewId="0">
      <selection activeCell="U51" sqref="U51"/>
    </sheetView>
  </sheetViews>
  <sheetFormatPr defaultRowHeight="15" outlineLevelCol="1"/>
  <cols>
    <col min="1" max="1" width="24.28515625" bestFit="1" customWidth="1"/>
    <col min="2" max="2" width="27.42578125" bestFit="1" customWidth="1"/>
    <col min="3" max="3" width="13.71093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A1" s="7"/>
      <c r="B1" s="7"/>
      <c r="C1" s="2"/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A2" s="7"/>
      <c r="B2" s="7"/>
      <c r="C2" s="2"/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s="7" t="s">
        <v>12</v>
      </c>
      <c r="B3" s="7" t="s">
        <v>13</v>
      </c>
      <c r="C3" s="2" t="s">
        <v>145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s="7" t="s">
        <v>16</v>
      </c>
      <c r="B4" s="7" t="s">
        <v>17</v>
      </c>
      <c r="C4" s="2">
        <v>44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s="7" t="s">
        <v>18</v>
      </c>
      <c r="B5" s="7"/>
      <c r="C5" s="4">
        <v>38369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s="7" t="s">
        <v>19</v>
      </c>
      <c r="B6" s="7"/>
      <c r="C6" s="10">
        <v>2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A7" s="7"/>
      <c r="B7" s="7"/>
      <c r="C7" s="4"/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s="7" t="s">
        <v>29</v>
      </c>
      <c r="B8" s="7"/>
      <c r="C8" s="4"/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s="7" t="s">
        <v>30</v>
      </c>
      <c r="B9" s="7" t="s">
        <v>31</v>
      </c>
      <c r="C9" s="6">
        <v>7.1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s="7" t="s">
        <v>32</v>
      </c>
      <c r="B10" s="7" t="s">
        <v>33</v>
      </c>
      <c r="C10" s="6">
        <v>2.83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s="7" t="s">
        <v>34</v>
      </c>
      <c r="B11" s="7" t="s">
        <v>35</v>
      </c>
      <c r="C11" s="6">
        <v>39.9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s="7" t="s">
        <v>36</v>
      </c>
      <c r="B12" s="7" t="s">
        <v>37</v>
      </c>
      <c r="C12" s="6">
        <v>0.17</v>
      </c>
      <c r="D12" s="37" t="s">
        <v>129</v>
      </c>
      <c r="E12" s="38"/>
      <c r="F12" s="39"/>
      <c r="G12" s="28">
        <f>C5</f>
        <v>38369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s="7" t="s">
        <v>34</v>
      </c>
      <c r="B13" s="7" t="s">
        <v>38</v>
      </c>
      <c r="C13" s="6">
        <v>2.4</v>
      </c>
      <c r="E13" s="13"/>
      <c r="F13" s="13"/>
      <c r="G13" s="12" t="s">
        <v>128</v>
      </c>
      <c r="I13" s="34">
        <v>0</v>
      </c>
      <c r="J13" s="35">
        <f>$F$15</f>
        <v>1.55893536121673</v>
      </c>
      <c r="X13" s="34">
        <v>0</v>
      </c>
      <c r="Y13" s="35">
        <f>F24</f>
        <v>35.375</v>
      </c>
      <c r="AP13" s="33"/>
      <c r="AQ13" s="33"/>
    </row>
    <row r="14" spans="1:43">
      <c r="A14" s="7" t="s">
        <v>39</v>
      </c>
      <c r="B14" s="7" t="s">
        <v>40</v>
      </c>
      <c r="C14" s="6">
        <v>4.0999999999999996</v>
      </c>
      <c r="D14" s="13"/>
      <c r="E14" s="12" t="s">
        <v>120</v>
      </c>
      <c r="F14" s="27">
        <f>C14/C10</f>
        <v>1.4487632508833921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-1.4487632508833921</v>
      </c>
      <c r="J14" s="34">
        <v>0</v>
      </c>
      <c r="X14" s="35">
        <f>-$F$14</f>
        <v>-1.4487632508833921</v>
      </c>
      <c r="Y14" s="34">
        <v>0</v>
      </c>
    </row>
    <row r="15" spans="1:43">
      <c r="A15" s="7" t="s">
        <v>34</v>
      </c>
      <c r="B15" s="7" t="s">
        <v>41</v>
      </c>
      <c r="C15" s="6">
        <v>57.7</v>
      </c>
      <c r="D15" s="13"/>
      <c r="E15" s="12" t="s">
        <v>122</v>
      </c>
      <c r="F15" s="27">
        <f>C14/C29</f>
        <v>1.55893536121673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-3.6607142857142851</v>
      </c>
      <c r="X15" s="34">
        <v>0</v>
      </c>
      <c r="Y15" s="35">
        <f>-$F$25</f>
        <v>-7.1428571428571425E-2</v>
      </c>
    </row>
    <row r="16" spans="1:43">
      <c r="A16" s="7" t="s">
        <v>42</v>
      </c>
      <c r="B16" s="7" t="s">
        <v>43</v>
      </c>
      <c r="C16" s="6">
        <v>138</v>
      </c>
      <c r="D16" s="13"/>
      <c r="E16" s="12" t="s">
        <v>123</v>
      </c>
      <c r="F16" s="27">
        <f>C14/C31</f>
        <v>3.6607142857142851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2.5465838509316767</v>
      </c>
      <c r="J16" s="34">
        <v>0</v>
      </c>
      <c r="X16" s="35">
        <f>$F$26</f>
        <v>4.9689440993788817E-2</v>
      </c>
      <c r="Y16" s="34">
        <v>0</v>
      </c>
    </row>
    <row r="17" spans="1:25">
      <c r="A17" s="7" t="s">
        <v>44</v>
      </c>
      <c r="B17" s="7" t="s">
        <v>45</v>
      </c>
      <c r="C17" s="6">
        <v>41.9</v>
      </c>
      <c r="D17" s="29"/>
      <c r="E17" s="12" t="s">
        <v>124</v>
      </c>
      <c r="F17" s="27">
        <f>C14/C33</f>
        <v>2.5465838509316767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меньше нормы</v>
      </c>
      <c r="I17" s="34">
        <v>0</v>
      </c>
      <c r="J17" s="35">
        <f>$F$15</f>
        <v>1.55893536121673</v>
      </c>
      <c r="X17" s="34">
        <v>0</v>
      </c>
      <c r="Y17" s="35">
        <f>F24</f>
        <v>35.375</v>
      </c>
    </row>
    <row r="18" spans="1:25">
      <c r="A18" s="7" t="s">
        <v>46</v>
      </c>
      <c r="B18" s="7" t="s">
        <v>47</v>
      </c>
      <c r="C18" s="6">
        <v>183</v>
      </c>
    </row>
    <row r="19" spans="1:25">
      <c r="A19" s="7" t="s">
        <v>48</v>
      </c>
      <c r="B19" s="7" t="s">
        <v>49</v>
      </c>
      <c r="C19" s="6">
        <v>4.4000000000000004</v>
      </c>
    </row>
    <row r="20" spans="1:25">
      <c r="A20" s="7"/>
      <c r="B20" s="7"/>
      <c r="C20" s="6"/>
    </row>
    <row r="21" spans="1:25">
      <c r="A21" s="7" t="s">
        <v>50</v>
      </c>
      <c r="B21" s="7" t="s">
        <v>51</v>
      </c>
      <c r="C21" s="6">
        <v>1.9</v>
      </c>
      <c r="D21" s="30" t="s">
        <v>134</v>
      </c>
      <c r="E21" s="13"/>
      <c r="F21" s="13"/>
      <c r="G21" s="13"/>
    </row>
    <row r="22" spans="1:25">
      <c r="A22" s="7" t="s">
        <v>52</v>
      </c>
      <c r="B22" s="7" t="s">
        <v>53</v>
      </c>
      <c r="C22" s="6">
        <v>1.3</v>
      </c>
      <c r="D22" s="40" t="s">
        <v>129</v>
      </c>
      <c r="E22" s="41"/>
      <c r="F22" s="41"/>
      <c r="G22" s="28">
        <f>C5</f>
        <v>38369</v>
      </c>
    </row>
    <row r="23" spans="1:25">
      <c r="A23" s="7" t="s">
        <v>54</v>
      </c>
      <c r="B23" s="7" t="s">
        <v>55</v>
      </c>
      <c r="C23" s="6">
        <v>10.8</v>
      </c>
      <c r="D23" s="13"/>
      <c r="E23" s="12" t="s">
        <v>120</v>
      </c>
      <c r="F23" s="27">
        <f>C14/C10</f>
        <v>1.4487632508833921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s="7" t="s">
        <v>56</v>
      </c>
      <c r="B24" s="7" t="s">
        <v>57</v>
      </c>
      <c r="C24" s="6">
        <v>136</v>
      </c>
      <c r="D24" s="13"/>
      <c r="E24" s="12" t="s">
        <v>131</v>
      </c>
      <c r="F24" s="27">
        <f>C10/C27</f>
        <v>35.375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A25" s="7"/>
      <c r="B25" s="7"/>
      <c r="C25" s="6"/>
      <c r="D25" s="13"/>
      <c r="E25" s="12" t="s">
        <v>132</v>
      </c>
      <c r="F25" s="27">
        <f>C27/C31</f>
        <v>7.1428571428571425E-2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s="7" t="s">
        <v>58</v>
      </c>
      <c r="B26" s="7" t="s">
        <v>59</v>
      </c>
      <c r="C26" s="6">
        <v>3.03</v>
      </c>
      <c r="D26" s="29"/>
      <c r="E26" s="12" t="s">
        <v>133</v>
      </c>
      <c r="F26" s="27">
        <f>C27/C33</f>
        <v>4.9689440993788817E-2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меньше нормы</v>
      </c>
    </row>
    <row r="27" spans="1:25">
      <c r="A27" s="7" t="s">
        <v>60</v>
      </c>
      <c r="B27" s="7" t="s">
        <v>61</v>
      </c>
      <c r="C27" s="6">
        <v>0.08</v>
      </c>
    </row>
    <row r="28" spans="1:25">
      <c r="A28" s="7" t="s">
        <v>62</v>
      </c>
      <c r="B28" s="7" t="s">
        <v>55</v>
      </c>
      <c r="C28" s="6">
        <v>2.7</v>
      </c>
    </row>
    <row r="29" spans="1:25">
      <c r="A29" s="7" t="s">
        <v>63</v>
      </c>
      <c r="B29" s="7" t="s">
        <v>64</v>
      </c>
      <c r="C29" s="6">
        <v>2.63</v>
      </c>
    </row>
    <row r="30" spans="1:25">
      <c r="A30" s="7" t="s">
        <v>62</v>
      </c>
      <c r="B30" s="7" t="s">
        <v>65</v>
      </c>
      <c r="C30" s="6">
        <v>92.8</v>
      </c>
      <c r="D30" s="33" t="s">
        <v>135</v>
      </c>
    </row>
    <row r="31" spans="1:25" ht="60">
      <c r="A31" s="2" t="s">
        <v>66</v>
      </c>
      <c r="B31" s="2" t="s">
        <v>67</v>
      </c>
      <c r="C31" s="6">
        <v>1.1200000000000001</v>
      </c>
      <c r="D31" s="32" t="s">
        <v>121</v>
      </c>
    </row>
    <row r="32" spans="1:25">
      <c r="A32" s="7" t="s">
        <v>62</v>
      </c>
      <c r="B32" s="7" t="s">
        <v>68</v>
      </c>
      <c r="C32" s="6">
        <v>39.6</v>
      </c>
    </row>
    <row r="33" spans="1:3">
      <c r="A33" s="7" t="s">
        <v>69</v>
      </c>
      <c r="B33" s="7" t="s">
        <v>70</v>
      </c>
      <c r="C33" s="6">
        <v>1.61</v>
      </c>
    </row>
    <row r="34" spans="1:3">
      <c r="A34" s="7" t="s">
        <v>62</v>
      </c>
      <c r="B34" s="7" t="s">
        <v>71</v>
      </c>
      <c r="C34" s="6">
        <v>56.7</v>
      </c>
    </row>
    <row r="35" spans="1:3">
      <c r="A35" s="7"/>
      <c r="B35" s="7"/>
      <c r="C35" s="6"/>
    </row>
    <row r="36" spans="1:3">
      <c r="A36" s="7" t="s">
        <v>72</v>
      </c>
      <c r="B36" s="7" t="s">
        <v>73</v>
      </c>
      <c r="C36" s="6">
        <v>3.27</v>
      </c>
    </row>
    <row r="37" spans="1:3">
      <c r="A37" s="7" t="s">
        <v>74</v>
      </c>
      <c r="B37" s="7" t="s">
        <v>61</v>
      </c>
      <c r="C37" s="6">
        <v>0.09</v>
      </c>
    </row>
    <row r="38" spans="1:3">
      <c r="A38" s="7" t="s">
        <v>75</v>
      </c>
      <c r="B38" s="7" t="s">
        <v>76</v>
      </c>
      <c r="C38" s="6">
        <v>3.26</v>
      </c>
    </row>
    <row r="39" spans="1:3">
      <c r="A39" s="7"/>
      <c r="B39" s="7"/>
      <c r="C39" s="6"/>
    </row>
    <row r="40" spans="1:3">
      <c r="A40" s="7" t="s">
        <v>77</v>
      </c>
      <c r="B40" s="7" t="s">
        <v>78</v>
      </c>
      <c r="C40" s="6"/>
    </row>
    <row r="41" spans="1:3">
      <c r="A41" s="7" t="s">
        <v>79</v>
      </c>
      <c r="B41" s="7"/>
      <c r="C41" s="6"/>
    </row>
    <row r="42" spans="1:3">
      <c r="A42" s="7" t="s">
        <v>80</v>
      </c>
      <c r="B42" s="7" t="s">
        <v>81</v>
      </c>
      <c r="C42" s="6"/>
    </row>
    <row r="43" spans="1:3">
      <c r="A43" s="7" t="s">
        <v>82</v>
      </c>
      <c r="B43" s="7"/>
      <c r="C43" s="6"/>
    </row>
    <row r="44" spans="1:3">
      <c r="A44" s="7" t="s">
        <v>83</v>
      </c>
      <c r="B44" s="7" t="s">
        <v>84</v>
      </c>
      <c r="C44" s="6"/>
    </row>
    <row r="45" spans="1:3">
      <c r="A45" s="7" t="s">
        <v>85</v>
      </c>
      <c r="B45" s="7"/>
      <c r="C45" s="6"/>
    </row>
    <row r="46" spans="1:3">
      <c r="A46" s="7" t="s">
        <v>86</v>
      </c>
      <c r="B46" s="7" t="s">
        <v>87</v>
      </c>
      <c r="C46" s="6"/>
    </row>
    <row r="47" spans="1:3">
      <c r="A47" s="7" t="s">
        <v>88</v>
      </c>
      <c r="B47" s="7"/>
      <c r="C47" s="6"/>
    </row>
    <row r="48" spans="1:3">
      <c r="A48" s="7" t="s">
        <v>89</v>
      </c>
      <c r="B48" s="7"/>
      <c r="C48" s="6"/>
    </row>
    <row r="49" spans="1:3">
      <c r="A49" s="7" t="s">
        <v>90</v>
      </c>
      <c r="B49" s="7"/>
      <c r="C49" s="6"/>
    </row>
    <row r="50" spans="1:3">
      <c r="A50" s="7" t="s">
        <v>91</v>
      </c>
      <c r="B50" s="7" t="s">
        <v>92</v>
      </c>
      <c r="C50" s="6"/>
    </row>
    <row r="51" spans="1:3">
      <c r="A51" s="7" t="s">
        <v>93</v>
      </c>
      <c r="B51" s="7" t="s">
        <v>94</v>
      </c>
      <c r="C51" s="6">
        <v>15</v>
      </c>
    </row>
    <row r="52" spans="1:3">
      <c r="A52" s="7" t="s">
        <v>103</v>
      </c>
      <c r="B52" s="7" t="s">
        <v>104</v>
      </c>
      <c r="C52" s="6">
        <v>38.5</v>
      </c>
    </row>
    <row r="53" spans="1:3">
      <c r="A53" s="7" t="s">
        <v>106</v>
      </c>
      <c r="B53" s="7"/>
      <c r="C53" s="6"/>
    </row>
    <row r="54" spans="1:3">
      <c r="A54" s="7" t="s">
        <v>107</v>
      </c>
      <c r="B54" s="7"/>
      <c r="C54" s="6"/>
    </row>
    <row r="55" spans="1:3">
      <c r="A55" s="7" t="s">
        <v>113</v>
      </c>
      <c r="B55" s="7"/>
      <c r="C55" s="6"/>
    </row>
    <row r="56" spans="1:3">
      <c r="A56" s="7" t="s">
        <v>114</v>
      </c>
      <c r="B56" s="7"/>
      <c r="C56" s="6"/>
    </row>
    <row r="57" spans="1:3">
      <c r="A57" s="7" t="s">
        <v>117</v>
      </c>
      <c r="B57" s="7"/>
      <c r="C57" s="6"/>
    </row>
    <row r="58" spans="1:3">
      <c r="A58" s="7"/>
      <c r="B58" s="7"/>
      <c r="C58" s="6"/>
    </row>
    <row r="59" spans="1:3">
      <c r="A59" s="7"/>
      <c r="B59" s="7"/>
      <c r="C59" s="6"/>
    </row>
  </sheetData>
  <mergeCells count="2">
    <mergeCell ref="D12:F12"/>
    <mergeCell ref="D22:F22"/>
  </mergeCells>
  <conditionalFormatting sqref="G14:G17">
    <cfRule type="containsText" dxfId="119" priority="4" operator="containsText" text="норма">
      <formula>NOT(ISERROR(SEARCH("норма",G14)))</formula>
    </cfRule>
    <cfRule type="containsText" dxfId="118" priority="5" operator="containsText" text="больше нормы">
      <formula>NOT(ISERROR(SEARCH("больше нормы",G14)))</formula>
    </cfRule>
    <cfRule type="containsText" dxfId="117" priority="6" operator="containsText" text="меньше нормы">
      <formula>NOT(ISERROR(SEARCH("меньше нормы",G14)))</formula>
    </cfRule>
    <cfRule type="containsText" dxfId="116" priority="9" operator="containsText" text="норма">
      <formula>NOT(ISERROR(SEARCH("норма",G14)))</formula>
    </cfRule>
    <cfRule type="containsText" dxfId="115" priority="10" operator="containsText" text="ОТКЛОНЕНИЕ">
      <formula>NOT(ISERROR(SEARCH("ОТКЛОНЕНИЕ",G14)))</formula>
    </cfRule>
  </conditionalFormatting>
  <conditionalFormatting sqref="G23:G26">
    <cfRule type="containsText" dxfId="114" priority="1" operator="containsText" text="норма">
      <formula>NOT(ISERROR(SEARCH("норма",G23)))</formula>
    </cfRule>
    <cfRule type="containsText" dxfId="113" priority="2" operator="containsText" text="меньше нормы">
      <formula>NOT(ISERROR(SEARCH("меньше нормы",G23)))</formula>
    </cfRule>
    <cfRule type="containsText" dxfId="112" priority="3" operator="containsText" text="больше нормы">
      <formula>NOT(ISERROR(SEARCH("больше нормы",G23)))</formula>
    </cfRule>
    <cfRule type="containsText" dxfId="111" priority="7" operator="containsText" text="норма">
      <formula>NOT(ISERROR(SEARCH("норма",G23)))</formula>
    </cfRule>
    <cfRule type="containsText" dxfId="11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P53" sqref="P53"/>
    </sheetView>
  </sheetViews>
  <sheetFormatPr defaultRowHeight="15" outlineLevelCol="1"/>
  <cols>
    <col min="2" max="2" width="29.85546875" bestFit="1" customWidth="1"/>
    <col min="3" max="3" width="12.425781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3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5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144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>
        <v>40239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25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>
        <v>40273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7.8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2.59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33.200000000000003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0.37</v>
      </c>
      <c r="D12" s="37" t="s">
        <v>129</v>
      </c>
      <c r="E12" s="38"/>
      <c r="F12" s="39"/>
      <c r="G12" s="28">
        <f>C5</f>
        <v>40239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4.7</v>
      </c>
      <c r="E13" s="13"/>
      <c r="F13" s="13"/>
      <c r="G13" s="12" t="s">
        <v>128</v>
      </c>
      <c r="I13" s="34">
        <v>0</v>
      </c>
      <c r="J13" s="35">
        <f>$F$15</f>
        <v>2.42</v>
      </c>
      <c r="X13" s="34">
        <v>0</v>
      </c>
      <c r="Y13" s="35">
        <f>F24</f>
        <v>9.2499999999999982</v>
      </c>
      <c r="AP13" s="33"/>
      <c r="AQ13" s="33"/>
    </row>
    <row r="14" spans="1:43">
      <c r="A14" t="s">
        <v>39</v>
      </c>
      <c r="B14" t="s">
        <v>40</v>
      </c>
      <c r="C14">
        <v>4.84</v>
      </c>
      <c r="D14" s="13"/>
      <c r="E14" s="12" t="s">
        <v>120</v>
      </c>
      <c r="F14" s="27">
        <f>C14/C10</f>
        <v>1.8687258687258688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-1.8687258687258688</v>
      </c>
      <c r="J14" s="34">
        <v>0</v>
      </c>
      <c r="X14" s="35">
        <f>-$F$14</f>
        <v>-1.8687258687258688</v>
      </c>
      <c r="Y14" s="34">
        <v>0</v>
      </c>
    </row>
    <row r="15" spans="1:43">
      <c r="A15" t="s">
        <v>34</v>
      </c>
      <c r="B15" t="s">
        <v>41</v>
      </c>
      <c r="C15">
        <v>62.1</v>
      </c>
      <c r="D15" s="13"/>
      <c r="E15" s="12" t="s">
        <v>122</v>
      </c>
      <c r="F15" s="27">
        <f>C14/C29</f>
        <v>2.42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-4.283185840707965</v>
      </c>
      <c r="X15" s="34">
        <v>0</v>
      </c>
      <c r="Y15" s="35">
        <f>-$F$25</f>
        <v>-0.24778761061946908</v>
      </c>
    </row>
    <row r="16" spans="1:43">
      <c r="A16" t="s">
        <v>42</v>
      </c>
      <c r="B16" t="s">
        <v>43</v>
      </c>
      <c r="C16">
        <v>132</v>
      </c>
      <c r="D16" s="13"/>
      <c r="E16" s="12" t="s">
        <v>123</v>
      </c>
      <c r="F16" s="27">
        <f>C14/C31</f>
        <v>4.283185840707965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6.4533333333333331</v>
      </c>
      <c r="J16" s="34">
        <v>0</v>
      </c>
      <c r="X16" s="35">
        <f>$F$26</f>
        <v>0.37333333333333335</v>
      </c>
      <c r="Y16" s="34">
        <v>0</v>
      </c>
    </row>
    <row r="17" spans="1:25">
      <c r="A17" t="s">
        <v>44</v>
      </c>
      <c r="B17" t="s">
        <v>45</v>
      </c>
      <c r="C17">
        <v>38.799999999999997</v>
      </c>
      <c r="D17" s="29"/>
      <c r="E17" s="12" t="s">
        <v>124</v>
      </c>
      <c r="F17" s="27">
        <f>C14/C33</f>
        <v>6.4533333333333331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2.42</v>
      </c>
      <c r="X17" s="34">
        <v>0</v>
      </c>
      <c r="Y17" s="35">
        <f>F24</f>
        <v>9.2499999999999982</v>
      </c>
    </row>
    <row r="18" spans="1:25">
      <c r="A18" t="s">
        <v>46</v>
      </c>
      <c r="B18" t="s">
        <v>47</v>
      </c>
      <c r="C18">
        <v>350</v>
      </c>
    </row>
    <row r="19" spans="1:25">
      <c r="A19" t="s">
        <v>48</v>
      </c>
      <c r="B19" t="s">
        <v>49</v>
      </c>
      <c r="C19">
        <v>4.37</v>
      </c>
    </row>
    <row r="21" spans="1:25">
      <c r="A21" t="s">
        <v>50</v>
      </c>
      <c r="B21" t="s">
        <v>51</v>
      </c>
      <c r="C21">
        <v>2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1.2</v>
      </c>
      <c r="D22" s="40" t="s">
        <v>129</v>
      </c>
      <c r="E22" s="41"/>
      <c r="F22" s="41"/>
      <c r="G22" s="28">
        <f>C5</f>
        <v>40239</v>
      </c>
    </row>
    <row r="23" spans="1:25">
      <c r="A23" t="s">
        <v>54</v>
      </c>
      <c r="B23" t="s">
        <v>55</v>
      </c>
      <c r="C23">
        <v>12</v>
      </c>
      <c r="D23" s="13"/>
      <c r="E23" s="12" t="s">
        <v>120</v>
      </c>
      <c r="F23" s="27">
        <f>C14/C10</f>
        <v>1.8687258687258688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22</v>
      </c>
      <c r="D24" s="13"/>
      <c r="E24" s="12" t="s">
        <v>131</v>
      </c>
      <c r="F24" s="27">
        <f>C10/C27</f>
        <v>9.2499999999999982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меньше нормы</v>
      </c>
    </row>
    <row r="25" spans="1:25">
      <c r="D25" s="13"/>
      <c r="E25" s="12" t="s">
        <v>132</v>
      </c>
      <c r="F25" s="27">
        <f>C27/C31</f>
        <v>0.24778761061946908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4.34</v>
      </c>
      <c r="D26" s="29"/>
      <c r="E26" s="12" t="s">
        <v>133</v>
      </c>
      <c r="F26" s="27">
        <f>C27/C33</f>
        <v>0.37333333333333335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0.28000000000000003</v>
      </c>
    </row>
    <row r="28" spans="1:25">
      <c r="A28" t="s">
        <v>62</v>
      </c>
      <c r="B28" t="s">
        <v>55</v>
      </c>
      <c r="C28">
        <v>11</v>
      </c>
    </row>
    <row r="29" spans="1:25">
      <c r="A29" t="s">
        <v>63</v>
      </c>
      <c r="B29" t="s">
        <v>64</v>
      </c>
      <c r="C29">
        <v>2</v>
      </c>
    </row>
    <row r="30" spans="1:25">
      <c r="A30" t="s">
        <v>62</v>
      </c>
      <c r="B30" t="s">
        <v>65</v>
      </c>
      <c r="C30">
        <v>77.2</v>
      </c>
      <c r="D30" s="33" t="s">
        <v>135</v>
      </c>
    </row>
    <row r="31" spans="1:25" ht="60">
      <c r="A31" t="s">
        <v>66</v>
      </c>
      <c r="B31" t="s">
        <v>67</v>
      </c>
      <c r="C31">
        <v>1.1299999999999999</v>
      </c>
      <c r="D31" s="32" t="s">
        <v>121</v>
      </c>
    </row>
    <row r="32" spans="1:25">
      <c r="A32" t="s">
        <v>62</v>
      </c>
      <c r="B32" t="s">
        <v>68</v>
      </c>
      <c r="C32">
        <v>43.6</v>
      </c>
    </row>
    <row r="33" spans="1:3">
      <c r="A33" t="s">
        <v>69</v>
      </c>
      <c r="B33" t="s">
        <v>70</v>
      </c>
      <c r="C33">
        <v>0.75</v>
      </c>
    </row>
    <row r="34" spans="1:3">
      <c r="A34" t="s">
        <v>62</v>
      </c>
      <c r="B34" t="s">
        <v>71</v>
      </c>
      <c r="C34">
        <v>28.8</v>
      </c>
    </row>
    <row r="36" spans="1:3">
      <c r="A36" t="s">
        <v>72</v>
      </c>
      <c r="B36" t="s">
        <v>73</v>
      </c>
      <c r="C36">
        <v>0.81</v>
      </c>
    </row>
    <row r="37" spans="1:3">
      <c r="A37" t="s">
        <v>74</v>
      </c>
      <c r="B37" t="s">
        <v>61</v>
      </c>
      <c r="C37">
        <v>0.23</v>
      </c>
    </row>
    <row r="38" spans="1:3">
      <c r="A38" t="s">
        <v>75</v>
      </c>
      <c r="B38" t="s">
        <v>76</v>
      </c>
      <c r="C38">
        <v>9</v>
      </c>
    </row>
    <row r="40" spans="1:3">
      <c r="A40" t="s">
        <v>77</v>
      </c>
      <c r="B40" t="s">
        <v>78</v>
      </c>
      <c r="C40">
        <v>44.9</v>
      </c>
    </row>
    <row r="41" spans="1:3">
      <c r="A41" t="s">
        <v>79</v>
      </c>
      <c r="C41">
        <v>0.2</v>
      </c>
    </row>
    <row r="42" spans="1:3">
      <c r="A42" t="s">
        <v>80</v>
      </c>
      <c r="B42" t="s">
        <v>81</v>
      </c>
      <c r="C42">
        <v>13.8</v>
      </c>
    </row>
    <row r="43" spans="1:3">
      <c r="A43" t="s">
        <v>82</v>
      </c>
      <c r="C43">
        <v>0.2</v>
      </c>
    </row>
    <row r="44" spans="1:3">
      <c r="A44" t="s">
        <v>83</v>
      </c>
      <c r="B44" t="s">
        <v>84</v>
      </c>
      <c r="C44">
        <v>0.4</v>
      </c>
    </row>
    <row r="45" spans="1:3">
      <c r="A45" t="s">
        <v>85</v>
      </c>
      <c r="C45">
        <v>0.1</v>
      </c>
    </row>
    <row r="46" spans="1:3">
      <c r="A46" t="s">
        <v>86</v>
      </c>
      <c r="B46" t="s">
        <v>87</v>
      </c>
      <c r="C46">
        <v>24.1</v>
      </c>
    </row>
    <row r="47" spans="1:3">
      <c r="A47" t="s">
        <v>88</v>
      </c>
      <c r="C47">
        <v>0.1</v>
      </c>
    </row>
    <row r="48" spans="1:3">
      <c r="A48" t="s">
        <v>89</v>
      </c>
      <c r="C48">
        <v>4.9000000000000004</v>
      </c>
    </row>
    <row r="49" spans="1:3">
      <c r="A49" t="s">
        <v>90</v>
      </c>
      <c r="C49">
        <v>0.1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16</v>
      </c>
    </row>
    <row r="52" spans="1:3">
      <c r="A52" t="s">
        <v>103</v>
      </c>
      <c r="B52" t="s">
        <v>104</v>
      </c>
      <c r="C52">
        <v>74.099999999999994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109" priority="4" operator="containsText" text="норма">
      <formula>NOT(ISERROR(SEARCH("норма",G14)))</formula>
    </cfRule>
    <cfRule type="containsText" dxfId="108" priority="5" operator="containsText" text="больше нормы">
      <formula>NOT(ISERROR(SEARCH("больше нормы",G14)))</formula>
    </cfRule>
    <cfRule type="containsText" dxfId="107" priority="6" operator="containsText" text="меньше нормы">
      <formula>NOT(ISERROR(SEARCH("меньше нормы",G14)))</formula>
    </cfRule>
    <cfRule type="containsText" dxfId="106" priority="9" operator="containsText" text="норма">
      <formula>NOT(ISERROR(SEARCH("норма",G14)))</formula>
    </cfRule>
    <cfRule type="containsText" dxfId="105" priority="10" operator="containsText" text="ОТКЛОНЕНИЕ">
      <formula>NOT(ISERROR(SEARCH("ОТКЛОНЕНИЕ",G14)))</formula>
    </cfRule>
  </conditionalFormatting>
  <conditionalFormatting sqref="G23:G26">
    <cfRule type="containsText" dxfId="104" priority="1" operator="containsText" text="норма">
      <formula>NOT(ISERROR(SEARCH("норма",G23)))</formula>
    </cfRule>
    <cfRule type="containsText" dxfId="103" priority="2" operator="containsText" text="меньше нормы">
      <formula>NOT(ISERROR(SEARCH("меньше нормы",G23)))</formula>
    </cfRule>
    <cfRule type="containsText" dxfId="102" priority="3" operator="containsText" text="больше нормы">
      <formula>NOT(ISERROR(SEARCH("больше нормы",G23)))</formula>
    </cfRule>
    <cfRule type="containsText" dxfId="101" priority="7" operator="containsText" text="норма">
      <formula>NOT(ISERROR(SEARCH("норма",G23)))</formula>
    </cfRule>
    <cfRule type="containsText" dxfId="10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topLeftCell="A13" zoomScale="55" zoomScaleNormal="55" workbookViewId="0">
      <selection activeCell="AA58" sqref="AA58"/>
    </sheetView>
  </sheetViews>
  <sheetFormatPr defaultRowHeight="15" outlineLevelCol="1"/>
  <cols>
    <col min="3" max="3" width="10.1406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2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142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61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40100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1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23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 s="11">
        <v>40057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10.1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3.85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38.1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0.74</v>
      </c>
      <c r="D12" s="37" t="s">
        <v>129</v>
      </c>
      <c r="E12" s="38"/>
      <c r="F12" s="39"/>
      <c r="G12" s="28">
        <f>C5</f>
        <v>40100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7.3</v>
      </c>
      <c r="E13" s="13"/>
      <c r="F13" s="13"/>
      <c r="G13" s="12" t="s">
        <v>128</v>
      </c>
      <c r="I13" s="34">
        <v>0</v>
      </c>
      <c r="J13" s="35">
        <f>$F$15</f>
        <v>2.1192307692307693</v>
      </c>
      <c r="X13" s="34">
        <v>0</v>
      </c>
      <c r="Y13" s="35">
        <f>F24</f>
        <v>8.1914893617021285</v>
      </c>
      <c r="AP13" s="33"/>
      <c r="AQ13" s="33"/>
    </row>
    <row r="14" spans="1:43">
      <c r="A14" t="s">
        <v>39</v>
      </c>
      <c r="B14" t="s">
        <v>40</v>
      </c>
      <c r="C14">
        <v>5.51</v>
      </c>
      <c r="D14" s="13"/>
      <c r="E14" s="12" t="s">
        <v>120</v>
      </c>
      <c r="F14" s="27">
        <f>C14/C10</f>
        <v>1.4311688311688311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-1.4311688311688311</v>
      </c>
      <c r="J14" s="34">
        <v>0</v>
      </c>
      <c r="X14" s="35">
        <f>-$F$14</f>
        <v>-1.4311688311688311</v>
      </c>
      <c r="Y14" s="34">
        <v>0</v>
      </c>
    </row>
    <row r="15" spans="1:43">
      <c r="A15" t="s">
        <v>34</v>
      </c>
      <c r="B15" t="s">
        <v>41</v>
      </c>
      <c r="C15">
        <v>54.6</v>
      </c>
      <c r="D15" s="13"/>
      <c r="E15" s="12" t="s">
        <v>122</v>
      </c>
      <c r="F15" s="27">
        <f>C14/C29</f>
        <v>2.1192307692307693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-4.4079999999999995</v>
      </c>
      <c r="X15" s="34">
        <v>0</v>
      </c>
      <c r="Y15" s="35">
        <f>-$F$25</f>
        <v>-0.376</v>
      </c>
    </row>
    <row r="16" spans="1:43">
      <c r="A16" t="s">
        <v>42</v>
      </c>
      <c r="B16" t="s">
        <v>43</v>
      </c>
      <c r="C16">
        <v>152</v>
      </c>
      <c r="D16" s="13"/>
      <c r="E16" s="12" t="s">
        <v>123</v>
      </c>
      <c r="F16" s="27">
        <f>C14/C31</f>
        <v>4.4079999999999995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3.9640287769784175</v>
      </c>
      <c r="J16" s="34">
        <v>0</v>
      </c>
      <c r="X16" s="35">
        <f>$F$26</f>
        <v>0.33812949640287771</v>
      </c>
      <c r="Y16" s="34">
        <v>0</v>
      </c>
    </row>
    <row r="17" spans="1:25">
      <c r="A17" t="s">
        <v>44</v>
      </c>
      <c r="B17" t="s">
        <v>45</v>
      </c>
      <c r="C17">
        <v>43.5</v>
      </c>
      <c r="D17" s="29"/>
      <c r="E17" s="12" t="s">
        <v>124</v>
      </c>
      <c r="F17" s="27">
        <f>C14/C33</f>
        <v>3.9640287769784175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норма</v>
      </c>
      <c r="I17" s="34">
        <v>0</v>
      </c>
      <c r="J17" s="35">
        <f>$F$15</f>
        <v>2.1192307692307693</v>
      </c>
      <c r="X17" s="34">
        <v>0</v>
      </c>
      <c r="Y17" s="35">
        <f>F24</f>
        <v>8.1914893617021285</v>
      </c>
    </row>
    <row r="18" spans="1:25">
      <c r="A18" t="s">
        <v>46</v>
      </c>
      <c r="B18" t="s">
        <v>47</v>
      </c>
      <c r="C18">
        <v>110</v>
      </c>
    </row>
    <row r="19" spans="1:25">
      <c r="A19" t="s">
        <v>48</v>
      </c>
      <c r="B19" t="s">
        <v>49</v>
      </c>
      <c r="C19">
        <v>5.35</v>
      </c>
    </row>
    <row r="21" spans="1:25">
      <c r="A21" t="s">
        <v>50</v>
      </c>
      <c r="B21" t="s">
        <v>51</v>
      </c>
      <c r="C21">
        <v>2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1.6</v>
      </c>
      <c r="D22" s="40" t="s">
        <v>129</v>
      </c>
      <c r="E22" s="41"/>
      <c r="F22" s="41"/>
      <c r="G22" s="28">
        <f>C5</f>
        <v>40100</v>
      </c>
    </row>
    <row r="23" spans="1:25">
      <c r="A23" t="s">
        <v>54</v>
      </c>
      <c r="B23" t="s">
        <v>55</v>
      </c>
      <c r="C23">
        <v>12.2</v>
      </c>
      <c r="D23" s="13"/>
      <c r="E23" s="12" t="s">
        <v>120</v>
      </c>
      <c r="F23" s="27">
        <f>C14/C10</f>
        <v>1.4311688311688311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t="s">
        <v>56</v>
      </c>
      <c r="B24" t="s">
        <v>57</v>
      </c>
      <c r="C24">
        <v>23</v>
      </c>
      <c r="D24" s="13"/>
      <c r="E24" s="12" t="s">
        <v>131</v>
      </c>
      <c r="F24" s="27">
        <f>C10/C27</f>
        <v>8.1914893617021285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меньше нормы</v>
      </c>
    </row>
    <row r="25" spans="1:25">
      <c r="D25" s="13"/>
      <c r="E25" s="12" t="s">
        <v>132</v>
      </c>
      <c r="F25" s="27">
        <f>C27/C31</f>
        <v>0.376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10.7</v>
      </c>
      <c r="D26" s="29"/>
      <c r="E26" s="12" t="s">
        <v>133</v>
      </c>
      <c r="F26" s="27">
        <f>C27/C33</f>
        <v>0.33812949640287771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0.47</v>
      </c>
    </row>
    <row r="28" spans="1:25">
      <c r="A28" t="s">
        <v>62</v>
      </c>
      <c r="B28" t="s">
        <v>55</v>
      </c>
      <c r="C28">
        <v>12.3</v>
      </c>
    </row>
    <row r="29" spans="1:25">
      <c r="A29" t="s">
        <v>63</v>
      </c>
      <c r="B29" t="s">
        <v>64</v>
      </c>
      <c r="C29">
        <v>2.6</v>
      </c>
    </row>
    <row r="30" spans="1:25">
      <c r="A30" t="s">
        <v>62</v>
      </c>
      <c r="B30" t="s">
        <v>65</v>
      </c>
      <c r="C30">
        <v>67.599999999999994</v>
      </c>
      <c r="D30" s="33" t="s">
        <v>135</v>
      </c>
    </row>
    <row r="31" spans="1:25" ht="60">
      <c r="A31" t="s">
        <v>66</v>
      </c>
      <c r="B31" t="s">
        <v>67</v>
      </c>
      <c r="C31">
        <v>1.25</v>
      </c>
      <c r="D31" s="32" t="s">
        <v>121</v>
      </c>
    </row>
    <row r="32" spans="1:25">
      <c r="A32" t="s">
        <v>62</v>
      </c>
      <c r="B32" t="s">
        <v>68</v>
      </c>
      <c r="C32">
        <v>32.4</v>
      </c>
    </row>
    <row r="33" spans="1:3">
      <c r="A33" t="s">
        <v>69</v>
      </c>
      <c r="B33" t="s">
        <v>70</v>
      </c>
      <c r="C33">
        <v>1.39</v>
      </c>
    </row>
    <row r="34" spans="1:3">
      <c r="A34" t="s">
        <v>62</v>
      </c>
      <c r="B34" t="s">
        <v>71</v>
      </c>
      <c r="C34">
        <v>36.200000000000003</v>
      </c>
    </row>
    <row r="36" spans="1:3">
      <c r="A36" t="s">
        <v>72</v>
      </c>
      <c r="B36" t="s">
        <v>73</v>
      </c>
      <c r="C36">
        <v>1.56</v>
      </c>
    </row>
    <row r="37" spans="1:3">
      <c r="A37" t="s">
        <v>74</v>
      </c>
      <c r="B37" t="s">
        <v>61</v>
      </c>
      <c r="C37">
        <v>0.7</v>
      </c>
    </row>
    <row r="38" spans="1:3">
      <c r="A38" t="s">
        <v>75</v>
      </c>
      <c r="B38" t="s">
        <v>76</v>
      </c>
      <c r="C38">
        <v>18.2</v>
      </c>
    </row>
    <row r="40" spans="1:3">
      <c r="A40" t="s">
        <v>77</v>
      </c>
      <c r="B40" t="s">
        <v>78</v>
      </c>
      <c r="C40">
        <v>69.2</v>
      </c>
    </row>
    <row r="41" spans="1:3">
      <c r="A41" t="s">
        <v>79</v>
      </c>
      <c r="C41">
        <v>0.7</v>
      </c>
    </row>
    <row r="42" spans="1:3">
      <c r="A42" t="s">
        <v>80</v>
      </c>
      <c r="B42" t="s">
        <v>81</v>
      </c>
      <c r="C42">
        <v>41.2</v>
      </c>
    </row>
    <row r="43" spans="1:3">
      <c r="A43" t="s">
        <v>82</v>
      </c>
      <c r="C43">
        <v>0.1</v>
      </c>
    </row>
    <row r="44" spans="1:3">
      <c r="A44" t="s">
        <v>83</v>
      </c>
      <c r="B44" t="s">
        <v>84</v>
      </c>
      <c r="C44">
        <v>2.7</v>
      </c>
    </row>
    <row r="45" spans="1:3">
      <c r="A45" t="s">
        <v>85</v>
      </c>
      <c r="C45">
        <v>0.5</v>
      </c>
    </row>
    <row r="46" spans="1:3">
      <c r="A46" t="s">
        <v>86</v>
      </c>
      <c r="B46" t="s">
        <v>87</v>
      </c>
      <c r="C46">
        <v>39.9</v>
      </c>
    </row>
    <row r="47" spans="1:3">
      <c r="A47" t="s">
        <v>88</v>
      </c>
      <c r="C47">
        <v>0.1</v>
      </c>
    </row>
    <row r="48" spans="1:3">
      <c r="A48" t="s">
        <v>89</v>
      </c>
      <c r="C48">
        <v>4.2</v>
      </c>
    </row>
    <row r="49" spans="1:3">
      <c r="A49" t="s">
        <v>90</v>
      </c>
      <c r="C49">
        <v>0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2</v>
      </c>
    </row>
    <row r="52" spans="1:3">
      <c r="A52" t="s">
        <v>103</v>
      </c>
      <c r="B52" t="s">
        <v>104</v>
      </c>
      <c r="C52">
        <v>82.6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99" priority="4" operator="containsText" text="норма">
      <formula>NOT(ISERROR(SEARCH("норма",G14)))</formula>
    </cfRule>
    <cfRule type="containsText" dxfId="98" priority="5" operator="containsText" text="больше нормы">
      <formula>NOT(ISERROR(SEARCH("больше нормы",G14)))</formula>
    </cfRule>
    <cfRule type="containsText" dxfId="97" priority="6" operator="containsText" text="меньше нормы">
      <formula>NOT(ISERROR(SEARCH("меньше нормы",G14)))</formula>
    </cfRule>
    <cfRule type="containsText" dxfId="96" priority="9" operator="containsText" text="норма">
      <formula>NOT(ISERROR(SEARCH("норма",G14)))</formula>
    </cfRule>
    <cfRule type="containsText" dxfId="95" priority="10" operator="containsText" text="ОТКЛОНЕНИЕ">
      <formula>NOT(ISERROR(SEARCH("ОТКЛОНЕНИЕ",G14)))</formula>
    </cfRule>
  </conditionalFormatting>
  <conditionalFormatting sqref="G23:G26">
    <cfRule type="containsText" dxfId="94" priority="1" operator="containsText" text="норма">
      <formula>NOT(ISERROR(SEARCH("норма",G23)))</formula>
    </cfRule>
    <cfRule type="containsText" dxfId="93" priority="2" operator="containsText" text="меньше нормы">
      <formula>NOT(ISERROR(SEARCH("меньше нормы",G23)))</formula>
    </cfRule>
    <cfRule type="containsText" dxfId="92" priority="3" operator="containsText" text="больше нормы">
      <formula>NOT(ISERROR(SEARCH("больше нормы",G23)))</formula>
    </cfRule>
    <cfRule type="containsText" dxfId="91" priority="7" operator="containsText" text="норма">
      <formula>NOT(ISERROR(SEARCH("норма",G23)))</formula>
    </cfRule>
    <cfRule type="containsText" dxfId="9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C3" sqref="C3"/>
    </sheetView>
  </sheetViews>
  <sheetFormatPr defaultRowHeight="15" outlineLevelCol="1"/>
  <cols>
    <col min="3" max="3" width="10.1406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2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142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61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40282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2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 s="11">
        <v>40057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11.8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5.33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45.2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0.96</v>
      </c>
      <c r="D12" s="37" t="s">
        <v>129</v>
      </c>
      <c r="E12" s="38"/>
      <c r="F12" s="39"/>
      <c r="G12" s="28">
        <f>C5</f>
        <v>40282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8.1</v>
      </c>
      <c r="E13" s="13"/>
      <c r="F13" s="13"/>
      <c r="G13" s="12" t="s">
        <v>128</v>
      </c>
      <c r="I13" s="34">
        <v>0</v>
      </c>
      <c r="J13" s="35">
        <f>$F$15</f>
        <v>1.4615384615384615</v>
      </c>
      <c r="X13" s="34">
        <v>0</v>
      </c>
      <c r="Y13" s="35">
        <f>F24</f>
        <v>7.1066666666666665</v>
      </c>
      <c r="AP13" s="33"/>
      <c r="AQ13" s="33"/>
    </row>
    <row r="14" spans="1:43">
      <c r="A14" t="s">
        <v>39</v>
      </c>
      <c r="B14" t="s">
        <v>40</v>
      </c>
      <c r="C14">
        <v>5.51</v>
      </c>
      <c r="D14" s="13"/>
      <c r="E14" s="12" t="s">
        <v>120</v>
      </c>
      <c r="F14" s="27">
        <f>C14/C10</f>
        <v>1.0337711069418385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-1.0337711069418385</v>
      </c>
      <c r="J14" s="34">
        <v>0</v>
      </c>
      <c r="X14" s="35">
        <f>-$F$14</f>
        <v>-1.0337711069418385</v>
      </c>
      <c r="Y14" s="34">
        <v>0</v>
      </c>
    </row>
    <row r="15" spans="1:43">
      <c r="A15" t="s">
        <v>34</v>
      </c>
      <c r="B15" t="s">
        <v>41</v>
      </c>
      <c r="C15">
        <v>46.7</v>
      </c>
      <c r="D15" s="13"/>
      <c r="E15" s="12" t="s">
        <v>122</v>
      </c>
      <c r="F15" s="27">
        <f>C14/C29</f>
        <v>1.4615384615384615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-2.6238095238095238</v>
      </c>
      <c r="X15" s="34">
        <v>0</v>
      </c>
      <c r="Y15" s="35">
        <f>-$F$25</f>
        <v>-0.35714285714285715</v>
      </c>
    </row>
    <row r="16" spans="1:43">
      <c r="A16" t="s">
        <v>42</v>
      </c>
      <c r="B16" t="s">
        <v>43</v>
      </c>
      <c r="C16">
        <v>154</v>
      </c>
      <c r="D16" s="13"/>
      <c r="E16" s="12" t="s">
        <v>123</v>
      </c>
      <c r="F16" s="27">
        <f>C14/C31</f>
        <v>2.6238095238095238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3.5779220779220777</v>
      </c>
      <c r="J16" s="34">
        <v>0</v>
      </c>
      <c r="X16" s="35">
        <f>$F$26</f>
        <v>0.48701298701298701</v>
      </c>
      <c r="Y16" s="34">
        <v>0</v>
      </c>
    </row>
    <row r="17" spans="1:25">
      <c r="A17" t="s">
        <v>44</v>
      </c>
      <c r="B17" t="s">
        <v>45</v>
      </c>
      <c r="C17">
        <v>44.9</v>
      </c>
      <c r="D17" s="29"/>
      <c r="E17" s="12" t="s">
        <v>124</v>
      </c>
      <c r="F17" s="27">
        <f>C14/C33</f>
        <v>3.5779220779220777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норма</v>
      </c>
      <c r="I17" s="34">
        <v>0</v>
      </c>
      <c r="J17" s="35">
        <f>$F$15</f>
        <v>1.4615384615384615</v>
      </c>
      <c r="X17" s="34">
        <v>0</v>
      </c>
      <c r="Y17" s="35">
        <f>F24</f>
        <v>7.1066666666666665</v>
      </c>
    </row>
    <row r="18" spans="1:25">
      <c r="A18" t="s">
        <v>46</v>
      </c>
      <c r="B18" t="s">
        <v>47</v>
      </c>
      <c r="C18">
        <v>220</v>
      </c>
    </row>
    <row r="19" spans="1:25">
      <c r="A19" t="s">
        <v>48</v>
      </c>
      <c r="B19" t="s">
        <v>49</v>
      </c>
      <c r="C19">
        <v>5.42</v>
      </c>
    </row>
    <row r="21" spans="1:25">
      <c r="A21" t="s">
        <v>50</v>
      </c>
      <c r="B21" t="s">
        <v>51</v>
      </c>
      <c r="C21">
        <v>1.5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1.2</v>
      </c>
      <c r="D22" s="40" t="s">
        <v>129</v>
      </c>
      <c r="E22" s="41"/>
      <c r="F22" s="41"/>
      <c r="G22" s="28">
        <f>C5</f>
        <v>40282</v>
      </c>
    </row>
    <row r="23" spans="1:25">
      <c r="A23" t="s">
        <v>54</v>
      </c>
      <c r="B23" t="s">
        <v>55</v>
      </c>
      <c r="C23">
        <v>10.9</v>
      </c>
      <c r="D23" s="13"/>
      <c r="E23" s="12" t="s">
        <v>120</v>
      </c>
      <c r="F23" s="27">
        <f>C14/C10</f>
        <v>1.0337711069418385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t="s">
        <v>56</v>
      </c>
      <c r="B24" t="s">
        <v>57</v>
      </c>
      <c r="C24">
        <v>57</v>
      </c>
      <c r="D24" s="13"/>
      <c r="E24" s="12" t="s">
        <v>131</v>
      </c>
      <c r="F24" s="27">
        <f>C10/C27</f>
        <v>7.1066666666666665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меньше нормы</v>
      </c>
    </row>
    <row r="25" spans="1:25">
      <c r="D25" s="13"/>
      <c r="E25" s="12" t="s">
        <v>132</v>
      </c>
      <c r="F25" s="27">
        <f>C27/C31</f>
        <v>0.35714285714285715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4.9400000000000004</v>
      </c>
      <c r="D26" s="29"/>
      <c r="E26" s="12" t="s">
        <v>133</v>
      </c>
      <c r="F26" s="27">
        <f>C27/C33</f>
        <v>0.48701298701298701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0.75</v>
      </c>
    </row>
    <row r="28" spans="1:25">
      <c r="A28" t="s">
        <v>62</v>
      </c>
      <c r="B28" t="s">
        <v>55</v>
      </c>
      <c r="C28">
        <v>14.1</v>
      </c>
    </row>
    <row r="29" spans="1:25">
      <c r="A29" t="s">
        <v>63</v>
      </c>
      <c r="B29" t="s">
        <v>64</v>
      </c>
      <c r="C29">
        <v>3.77</v>
      </c>
    </row>
    <row r="30" spans="1:25">
      <c r="A30" t="s">
        <v>62</v>
      </c>
      <c r="B30" t="s">
        <v>65</v>
      </c>
      <c r="C30">
        <v>70.7</v>
      </c>
      <c r="D30" s="33" t="s">
        <v>135</v>
      </c>
    </row>
    <row r="31" spans="1:25" ht="60">
      <c r="A31" t="s">
        <v>66</v>
      </c>
      <c r="B31" t="s">
        <v>67</v>
      </c>
      <c r="C31">
        <v>2.1</v>
      </c>
      <c r="D31" s="32" t="s">
        <v>121</v>
      </c>
    </row>
    <row r="32" spans="1:25">
      <c r="A32" t="s">
        <v>62</v>
      </c>
      <c r="B32" t="s">
        <v>68</v>
      </c>
      <c r="C32">
        <v>39.299999999999997</v>
      </c>
    </row>
    <row r="33" spans="1:3">
      <c r="A33" t="s">
        <v>69</v>
      </c>
      <c r="B33" t="s">
        <v>70</v>
      </c>
      <c r="C33">
        <v>1.54</v>
      </c>
    </row>
    <row r="34" spans="1:3">
      <c r="A34" t="s">
        <v>62</v>
      </c>
      <c r="B34" t="s">
        <v>71</v>
      </c>
      <c r="C34">
        <v>28.9</v>
      </c>
    </row>
    <row r="36" spans="1:3">
      <c r="A36" t="s">
        <v>72</v>
      </c>
      <c r="B36" t="s">
        <v>73</v>
      </c>
      <c r="C36">
        <v>0.42</v>
      </c>
    </row>
    <row r="37" spans="1:3">
      <c r="A37" t="s">
        <v>74</v>
      </c>
      <c r="B37" t="s">
        <v>61</v>
      </c>
      <c r="C37">
        <v>0.51</v>
      </c>
    </row>
    <row r="38" spans="1:3">
      <c r="A38" t="s">
        <v>75</v>
      </c>
      <c r="B38" t="s">
        <v>76</v>
      </c>
      <c r="C38">
        <v>9.5500000000000007</v>
      </c>
    </row>
    <row r="40" spans="1:3">
      <c r="A40" t="s">
        <v>77</v>
      </c>
      <c r="B40" t="s">
        <v>78</v>
      </c>
      <c r="C40">
        <v>69.8</v>
      </c>
    </row>
    <row r="41" spans="1:3">
      <c r="A41" t="s">
        <v>79</v>
      </c>
      <c r="C41">
        <v>0.1</v>
      </c>
    </row>
    <row r="42" spans="1:3">
      <c r="A42" t="s">
        <v>80</v>
      </c>
      <c r="B42" t="s">
        <v>81</v>
      </c>
      <c r="C42">
        <v>57.7</v>
      </c>
    </row>
    <row r="43" spans="1:3">
      <c r="A43" t="s">
        <v>82</v>
      </c>
      <c r="C43">
        <v>0.3</v>
      </c>
    </row>
    <row r="44" spans="1:3">
      <c r="A44" t="s">
        <v>83</v>
      </c>
      <c r="B44" t="s">
        <v>84</v>
      </c>
      <c r="C44">
        <v>2.6</v>
      </c>
    </row>
    <row r="45" spans="1:3">
      <c r="A45" t="s">
        <v>85</v>
      </c>
      <c r="C45">
        <v>0.1</v>
      </c>
    </row>
    <row r="46" spans="1:3">
      <c r="A46" t="s">
        <v>86</v>
      </c>
      <c r="B46" t="s">
        <v>87</v>
      </c>
      <c r="C46">
        <v>27.4</v>
      </c>
    </row>
    <row r="47" spans="1:3">
      <c r="A47" t="s">
        <v>88</v>
      </c>
      <c r="C47">
        <v>0.1</v>
      </c>
    </row>
    <row r="48" spans="1:3">
      <c r="A48" t="s">
        <v>89</v>
      </c>
      <c r="C48">
        <v>0.1</v>
      </c>
    </row>
    <row r="49" spans="1:3">
      <c r="A49" t="s">
        <v>90</v>
      </c>
      <c r="C49">
        <v>0.2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96</v>
      </c>
    </row>
    <row r="52" spans="1:3">
      <c r="A52" t="s">
        <v>103</v>
      </c>
      <c r="B52" t="s">
        <v>104</v>
      </c>
      <c r="C52">
        <v>83.3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89" priority="4" operator="containsText" text="норма">
      <formula>NOT(ISERROR(SEARCH("норма",G14)))</formula>
    </cfRule>
    <cfRule type="containsText" dxfId="88" priority="5" operator="containsText" text="больше нормы">
      <formula>NOT(ISERROR(SEARCH("больше нормы",G14)))</formula>
    </cfRule>
    <cfRule type="containsText" dxfId="87" priority="6" operator="containsText" text="меньше нормы">
      <formula>NOT(ISERROR(SEARCH("меньше нормы",G14)))</formula>
    </cfRule>
    <cfRule type="containsText" dxfId="86" priority="9" operator="containsText" text="норма">
      <formula>NOT(ISERROR(SEARCH("норма",G14)))</formula>
    </cfRule>
    <cfRule type="containsText" dxfId="85" priority="10" operator="containsText" text="ОТКЛОНЕНИЕ">
      <formula>NOT(ISERROR(SEARCH("ОТКЛОНЕНИЕ",G14)))</formula>
    </cfRule>
  </conditionalFormatting>
  <conditionalFormatting sqref="G23:G26">
    <cfRule type="containsText" dxfId="84" priority="1" operator="containsText" text="норма">
      <formula>NOT(ISERROR(SEARCH("норма",G23)))</formula>
    </cfRule>
    <cfRule type="containsText" dxfId="83" priority="2" operator="containsText" text="меньше нормы">
      <formula>NOT(ISERROR(SEARCH("меньше нормы",G23)))</formula>
    </cfRule>
    <cfRule type="containsText" dxfId="82" priority="3" operator="containsText" text="больше нормы">
      <formula>NOT(ISERROR(SEARCH("больше нормы",G23)))</formula>
    </cfRule>
    <cfRule type="containsText" dxfId="81" priority="7" operator="containsText" text="норма">
      <formula>NOT(ISERROR(SEARCH("норма",G23)))</formula>
    </cfRule>
    <cfRule type="containsText" dxfId="8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C4" sqref="C4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3.1406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140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50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38306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1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4.5999999999999996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1.8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39.200000000000003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0.2</v>
      </c>
      <c r="D12" s="37" t="s">
        <v>129</v>
      </c>
      <c r="E12" s="38"/>
      <c r="F12" s="39"/>
      <c r="G12" s="28">
        <f>C5</f>
        <v>38306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4.3</v>
      </c>
      <c r="E13" s="13"/>
      <c r="F13" s="13"/>
      <c r="G13" s="12" t="s">
        <v>128</v>
      </c>
      <c r="I13" s="34">
        <v>0</v>
      </c>
      <c r="J13" s="35">
        <f>$F$15</f>
        <v>1.8055555555555556</v>
      </c>
      <c r="X13" s="34">
        <v>0</v>
      </c>
      <c r="Y13" s="35">
        <f>F24</f>
        <v>9.473684210526315</v>
      </c>
      <c r="AP13" s="33"/>
      <c r="AQ13" s="33"/>
    </row>
    <row r="14" spans="1:43">
      <c r="A14" t="s">
        <v>39</v>
      </c>
      <c r="B14" t="s">
        <v>40</v>
      </c>
      <c r="C14">
        <v>2.6</v>
      </c>
      <c r="D14" s="13"/>
      <c r="E14" s="12" t="s">
        <v>120</v>
      </c>
      <c r="F14" s="27">
        <f>C14/C10</f>
        <v>1.4444444444444444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-1.4444444444444444</v>
      </c>
      <c r="J14" s="34">
        <v>0</v>
      </c>
      <c r="X14" s="35">
        <f>-$F$14</f>
        <v>-1.4444444444444444</v>
      </c>
      <c r="Y14" s="34">
        <v>0</v>
      </c>
    </row>
    <row r="15" spans="1:43">
      <c r="A15" t="s">
        <v>34</v>
      </c>
      <c r="B15" t="s">
        <v>41</v>
      </c>
      <c r="C15">
        <v>56.5</v>
      </c>
      <c r="D15" s="13"/>
      <c r="E15" s="12" t="s">
        <v>122</v>
      </c>
      <c r="F15" s="27">
        <f>C14/C29</f>
        <v>1.8055555555555556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-2.9213483146067416</v>
      </c>
      <c r="X15" s="34">
        <v>0</v>
      </c>
      <c r="Y15" s="35">
        <f>-$F$25</f>
        <v>-0.21348314606741572</v>
      </c>
    </row>
    <row r="16" spans="1:43">
      <c r="A16" t="s">
        <v>42</v>
      </c>
      <c r="B16" t="s">
        <v>43</v>
      </c>
      <c r="C16">
        <v>148</v>
      </c>
      <c r="D16" s="13"/>
      <c r="E16" s="12" t="s">
        <v>123</v>
      </c>
      <c r="F16" s="27">
        <f>C14/C31</f>
        <v>2.9213483146067416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4.9056603773584904</v>
      </c>
      <c r="J16" s="34">
        <v>0</v>
      </c>
      <c r="X16" s="35">
        <f>$F$26</f>
        <v>0.35849056603773582</v>
      </c>
      <c r="Y16" s="34">
        <v>0</v>
      </c>
    </row>
    <row r="17" spans="1:25">
      <c r="A17" t="s">
        <v>44</v>
      </c>
      <c r="B17" t="s">
        <v>45</v>
      </c>
      <c r="C17">
        <v>43.5</v>
      </c>
      <c r="D17" s="29"/>
      <c r="E17" s="12" t="s">
        <v>124</v>
      </c>
      <c r="F17" s="27">
        <f>C14/C33</f>
        <v>4.9056603773584904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норма</v>
      </c>
      <c r="I17" s="34">
        <v>0</v>
      </c>
      <c r="J17" s="35">
        <f>$F$15</f>
        <v>1.8055555555555556</v>
      </c>
      <c r="X17" s="34">
        <v>0</v>
      </c>
      <c r="Y17" s="35">
        <f>F24</f>
        <v>9.473684210526315</v>
      </c>
    </row>
    <row r="18" spans="1:25">
      <c r="A18" t="s">
        <v>46</v>
      </c>
      <c r="B18" t="s">
        <v>47</v>
      </c>
      <c r="C18">
        <v>166</v>
      </c>
    </row>
    <row r="19" spans="1:25">
      <c r="A19" t="s">
        <v>48</v>
      </c>
      <c r="B19" t="s">
        <v>49</v>
      </c>
      <c r="C19">
        <v>4.97</v>
      </c>
    </row>
    <row r="21" spans="1:25">
      <c r="A21" t="s">
        <v>50</v>
      </c>
      <c r="B21" t="s">
        <v>51</v>
      </c>
      <c r="C21">
        <v>1.1000000000000001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1.7</v>
      </c>
      <c r="D22" s="40" t="s">
        <v>129</v>
      </c>
      <c r="E22" s="41"/>
      <c r="F22" s="41"/>
      <c r="G22" s="28">
        <f>C5</f>
        <v>38306</v>
      </c>
    </row>
    <row r="23" spans="1:25">
      <c r="A23" t="s">
        <v>54</v>
      </c>
      <c r="B23" t="s">
        <v>55</v>
      </c>
      <c r="C23">
        <v>12.9</v>
      </c>
      <c r="D23" s="13"/>
      <c r="E23" s="12" t="s">
        <v>120</v>
      </c>
      <c r="F23" s="27">
        <f>C14/C10</f>
        <v>1.4444444444444444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t="s">
        <v>56</v>
      </c>
      <c r="B24" t="s">
        <v>57</v>
      </c>
      <c r="C24">
        <v>33</v>
      </c>
      <c r="D24" s="13"/>
      <c r="E24" s="12" t="s">
        <v>131</v>
      </c>
      <c r="F24" s="27">
        <f>C10/C27</f>
        <v>9.473684210526315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меньше нормы</v>
      </c>
    </row>
    <row r="25" spans="1:25">
      <c r="D25" s="13"/>
      <c r="E25" s="12" t="s">
        <v>132</v>
      </c>
      <c r="F25" s="27">
        <f>C27/C31</f>
        <v>0.21348314606741572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2.57</v>
      </c>
      <c r="D26" s="29"/>
      <c r="E26" s="12" t="s">
        <v>133</v>
      </c>
      <c r="F26" s="27">
        <f>C27/C33</f>
        <v>0.35849056603773582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0.19</v>
      </c>
    </row>
    <row r="28" spans="1:25">
      <c r="A28" t="s">
        <v>62</v>
      </c>
      <c r="B28" t="s">
        <v>55</v>
      </c>
      <c r="C28">
        <v>10.5</v>
      </c>
    </row>
    <row r="29" spans="1:25">
      <c r="A29" t="s">
        <v>63</v>
      </c>
      <c r="B29" t="s">
        <v>64</v>
      </c>
      <c r="C29">
        <v>1.44</v>
      </c>
    </row>
    <row r="30" spans="1:25">
      <c r="A30" t="s">
        <v>62</v>
      </c>
      <c r="B30" t="s">
        <v>65</v>
      </c>
      <c r="C30">
        <v>80.099999999999994</v>
      </c>
      <c r="D30" s="33" t="s">
        <v>135</v>
      </c>
    </row>
    <row r="31" spans="1:25" ht="60">
      <c r="A31" t="s">
        <v>66</v>
      </c>
      <c r="B31" t="s">
        <v>67</v>
      </c>
      <c r="C31">
        <v>0.89</v>
      </c>
      <c r="D31" s="32" t="s">
        <v>121</v>
      </c>
    </row>
    <row r="32" spans="1:25">
      <c r="A32" t="s">
        <v>62</v>
      </c>
      <c r="B32" t="s">
        <v>68</v>
      </c>
      <c r="C32">
        <v>49.3</v>
      </c>
    </row>
    <row r="33" spans="1:3">
      <c r="A33" t="s">
        <v>69</v>
      </c>
      <c r="B33" t="s">
        <v>70</v>
      </c>
      <c r="C33">
        <v>0.53</v>
      </c>
    </row>
    <row r="34" spans="1:3">
      <c r="A34" t="s">
        <v>62</v>
      </c>
      <c r="B34" t="s">
        <v>71</v>
      </c>
      <c r="C34">
        <v>29.2</v>
      </c>
    </row>
    <row r="36" spans="1:3">
      <c r="A36" t="s">
        <v>72</v>
      </c>
      <c r="B36" t="s">
        <v>73</v>
      </c>
      <c r="C36">
        <v>1.9</v>
      </c>
    </row>
    <row r="37" spans="1:3">
      <c r="A37" t="s">
        <v>74</v>
      </c>
      <c r="B37" t="s">
        <v>61</v>
      </c>
      <c r="C37">
        <v>0.14000000000000001</v>
      </c>
    </row>
    <row r="38" spans="1:3">
      <c r="A38" t="s">
        <v>75</v>
      </c>
      <c r="B38" t="s">
        <v>76</v>
      </c>
      <c r="C38">
        <v>8.0399999999999991</v>
      </c>
    </row>
    <row r="40" spans="1:3">
      <c r="A40" t="s">
        <v>77</v>
      </c>
      <c r="B40" t="s">
        <v>78</v>
      </c>
    </row>
    <row r="41" spans="1:3">
      <c r="A41" t="s">
        <v>79</v>
      </c>
    </row>
    <row r="42" spans="1:3">
      <c r="A42" t="s">
        <v>80</v>
      </c>
      <c r="B42" t="s">
        <v>81</v>
      </c>
    </row>
    <row r="43" spans="1:3">
      <c r="A43" t="s">
        <v>82</v>
      </c>
    </row>
    <row r="44" spans="1:3">
      <c r="A44" t="s">
        <v>83</v>
      </c>
      <c r="B44" t="s">
        <v>84</v>
      </c>
    </row>
    <row r="45" spans="1:3">
      <c r="A45" t="s">
        <v>85</v>
      </c>
    </row>
    <row r="46" spans="1:3">
      <c r="A46" t="s">
        <v>86</v>
      </c>
      <c r="B46" t="s">
        <v>87</v>
      </c>
    </row>
    <row r="47" spans="1:3">
      <c r="A47" t="s">
        <v>88</v>
      </c>
    </row>
    <row r="48" spans="1:3">
      <c r="A48" t="s">
        <v>89</v>
      </c>
    </row>
    <row r="49" spans="1:3">
      <c r="A49" t="s">
        <v>90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 t="s">
        <v>95</v>
      </c>
    </row>
    <row r="52" spans="1:3">
      <c r="A52" t="s">
        <v>103</v>
      </c>
      <c r="B52" t="s">
        <v>104</v>
      </c>
      <c r="C52" t="s">
        <v>105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79" priority="4" operator="containsText" text="норма">
      <formula>NOT(ISERROR(SEARCH("норма",G14)))</formula>
    </cfRule>
    <cfRule type="containsText" dxfId="78" priority="5" operator="containsText" text="больше нормы">
      <formula>NOT(ISERROR(SEARCH("больше нормы",G14)))</formula>
    </cfRule>
    <cfRule type="containsText" dxfId="77" priority="6" operator="containsText" text="меньше нормы">
      <formula>NOT(ISERROR(SEARCH("меньше нормы",G14)))</formula>
    </cfRule>
    <cfRule type="containsText" dxfId="76" priority="9" operator="containsText" text="норма">
      <formula>NOT(ISERROR(SEARCH("норма",G14)))</formula>
    </cfRule>
    <cfRule type="containsText" dxfId="75" priority="10" operator="containsText" text="ОТКЛОНЕНИЕ">
      <formula>NOT(ISERROR(SEARCH("ОТКЛОНЕНИЕ",G14)))</formula>
    </cfRule>
  </conditionalFormatting>
  <conditionalFormatting sqref="G23:G26">
    <cfRule type="containsText" dxfId="74" priority="1" operator="containsText" text="норма">
      <formula>NOT(ISERROR(SEARCH("норма",G23)))</formula>
    </cfRule>
    <cfRule type="containsText" dxfId="73" priority="2" operator="containsText" text="меньше нормы">
      <formula>NOT(ISERROR(SEARCH("меньше нормы",G23)))</formula>
    </cfRule>
    <cfRule type="containsText" dxfId="72" priority="3" operator="containsText" text="больше нормы">
      <formula>NOT(ISERROR(SEARCH("больше нормы",G23)))</formula>
    </cfRule>
    <cfRule type="containsText" dxfId="71" priority="7" operator="containsText" text="норма">
      <formula>NOT(ISERROR(SEARCH("норма",G23)))</formula>
    </cfRule>
    <cfRule type="containsText" dxfId="7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C3" sqref="C3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3.1406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5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140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51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38667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3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6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1.88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31.3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0.37</v>
      </c>
      <c r="D12" s="37" t="s">
        <v>129</v>
      </c>
      <c r="E12" s="38"/>
      <c r="F12" s="39"/>
      <c r="G12" s="28">
        <f>C5</f>
        <v>38667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6.2</v>
      </c>
      <c r="E13" s="13"/>
      <c r="F13" s="13"/>
      <c r="G13" s="12" t="s">
        <v>128</v>
      </c>
      <c r="I13" s="34">
        <v>0</v>
      </c>
      <c r="J13" s="35">
        <f>$F$15</f>
        <v>2.4193548387096775</v>
      </c>
      <c r="X13" s="34">
        <v>0</v>
      </c>
      <c r="Y13" s="35">
        <f>F24</f>
        <v>11.749999999999998</v>
      </c>
      <c r="AP13" s="33"/>
      <c r="AQ13" s="33"/>
    </row>
    <row r="14" spans="1:43">
      <c r="A14" t="s">
        <v>39</v>
      </c>
      <c r="B14" t="s">
        <v>40</v>
      </c>
      <c r="C14">
        <v>3.75</v>
      </c>
      <c r="D14" s="13"/>
      <c r="E14" s="12" t="s">
        <v>120</v>
      </c>
      <c r="F14" s="27">
        <f>C14/C10</f>
        <v>1.9946808510638299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-1.9946808510638299</v>
      </c>
      <c r="J14" s="34">
        <v>0</v>
      </c>
      <c r="X14" s="35">
        <f>-$F$14</f>
        <v>-1.9946808510638299</v>
      </c>
      <c r="Y14" s="34">
        <v>0</v>
      </c>
    </row>
    <row r="15" spans="1:43">
      <c r="A15" t="s">
        <v>34</v>
      </c>
      <c r="B15" t="s">
        <v>41</v>
      </c>
      <c r="C15">
        <v>62.5</v>
      </c>
      <c r="D15" s="13"/>
      <c r="E15" s="12" t="s">
        <v>122</v>
      </c>
      <c r="F15" s="27">
        <f>C14/C29</f>
        <v>2.4193548387096775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-3.9893617021276597</v>
      </c>
      <c r="X15" s="34">
        <v>0</v>
      </c>
      <c r="Y15" s="35">
        <f>-$F$25</f>
        <v>-0.17021276595744683</v>
      </c>
    </row>
    <row r="16" spans="1:43">
      <c r="A16" t="s">
        <v>42</v>
      </c>
      <c r="B16" t="s">
        <v>43</v>
      </c>
      <c r="C16">
        <v>154</v>
      </c>
      <c r="D16" s="13"/>
      <c r="E16" s="12" t="s">
        <v>123</v>
      </c>
      <c r="F16" s="27">
        <f>C14/C31</f>
        <v>3.9893617021276597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6.5789473684210531</v>
      </c>
      <c r="J16" s="34">
        <v>0</v>
      </c>
      <c r="X16" s="35">
        <f>$F$26</f>
        <v>0.28070175438596495</v>
      </c>
      <c r="Y16" s="34">
        <v>0</v>
      </c>
    </row>
    <row r="17" spans="1:25">
      <c r="A17" t="s">
        <v>44</v>
      </c>
      <c r="B17" t="s">
        <v>45</v>
      </c>
      <c r="C17">
        <v>53.3</v>
      </c>
      <c r="D17" s="29"/>
      <c r="E17" s="12" t="s">
        <v>124</v>
      </c>
      <c r="F17" s="27">
        <f>C14/C33</f>
        <v>6.5789473684210531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2.4193548387096775</v>
      </c>
      <c r="X17" s="34">
        <v>0</v>
      </c>
      <c r="Y17" s="35">
        <f>F24</f>
        <v>11.749999999999998</v>
      </c>
    </row>
    <row r="18" spans="1:25">
      <c r="A18" t="s">
        <v>46</v>
      </c>
      <c r="B18" t="s">
        <v>47</v>
      </c>
      <c r="C18">
        <v>282</v>
      </c>
    </row>
    <row r="19" spans="1:25">
      <c r="A19" t="s">
        <v>48</v>
      </c>
      <c r="B19" t="s">
        <v>49</v>
      </c>
      <c r="C19">
        <v>5.49</v>
      </c>
    </row>
    <row r="21" spans="1:25">
      <c r="A21" t="s">
        <v>50</v>
      </c>
      <c r="B21" t="s">
        <v>51</v>
      </c>
      <c r="C21">
        <v>0.6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1.2</v>
      </c>
      <c r="D22" s="40" t="s">
        <v>129</v>
      </c>
      <c r="E22" s="41"/>
      <c r="F22" s="41"/>
      <c r="G22" s="28">
        <f>C5</f>
        <v>38667</v>
      </c>
    </row>
    <row r="23" spans="1:25">
      <c r="A23" t="s">
        <v>54</v>
      </c>
      <c r="B23" t="s">
        <v>55</v>
      </c>
      <c r="C23">
        <v>19.600000000000001</v>
      </c>
      <c r="D23" s="13"/>
      <c r="E23" s="12" t="s">
        <v>120</v>
      </c>
      <c r="F23" s="27">
        <f>C14/C10</f>
        <v>1.9946808510638299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64</v>
      </c>
      <c r="D24" s="13"/>
      <c r="E24" s="12" t="s">
        <v>131</v>
      </c>
      <c r="F24" s="27">
        <f>C10/C27</f>
        <v>11.749999999999998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0.17021276595744683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1.41</v>
      </c>
      <c r="D26" s="29"/>
      <c r="E26" s="12" t="s">
        <v>133</v>
      </c>
      <c r="F26" s="27">
        <f>C27/C33</f>
        <v>0.28070175438596495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норма</v>
      </c>
    </row>
    <row r="27" spans="1:25">
      <c r="A27" t="s">
        <v>60</v>
      </c>
      <c r="B27" t="s">
        <v>61</v>
      </c>
      <c r="C27">
        <v>0.16</v>
      </c>
    </row>
    <row r="28" spans="1:25">
      <c r="A28" t="s">
        <v>62</v>
      </c>
      <c r="B28" t="s">
        <v>55</v>
      </c>
      <c r="C28">
        <v>8.43</v>
      </c>
    </row>
    <row r="29" spans="1:25">
      <c r="A29" t="s">
        <v>63</v>
      </c>
      <c r="B29" t="s">
        <v>64</v>
      </c>
      <c r="C29">
        <v>1.55</v>
      </c>
    </row>
    <row r="30" spans="1:25">
      <c r="A30" t="s">
        <v>62</v>
      </c>
      <c r="B30" t="s">
        <v>65</v>
      </c>
      <c r="C30">
        <v>82.4</v>
      </c>
      <c r="D30" s="33" t="s">
        <v>135</v>
      </c>
    </row>
    <row r="31" spans="1:25" ht="60">
      <c r="A31" t="s">
        <v>66</v>
      </c>
      <c r="B31" t="s">
        <v>67</v>
      </c>
      <c r="C31">
        <v>0.94</v>
      </c>
      <c r="D31" s="32" t="s">
        <v>121</v>
      </c>
    </row>
    <row r="32" spans="1:25">
      <c r="A32" t="s">
        <v>62</v>
      </c>
      <c r="B32" t="s">
        <v>68</v>
      </c>
      <c r="C32">
        <v>50.2</v>
      </c>
    </row>
    <row r="33" spans="1:3">
      <c r="A33" t="s">
        <v>69</v>
      </c>
      <c r="B33" t="s">
        <v>70</v>
      </c>
      <c r="C33">
        <v>0.56999999999999995</v>
      </c>
    </row>
    <row r="34" spans="1:3">
      <c r="A34" t="s">
        <v>62</v>
      </c>
      <c r="B34" t="s">
        <v>71</v>
      </c>
      <c r="C34">
        <v>30.1</v>
      </c>
    </row>
    <row r="36" spans="1:3">
      <c r="A36" t="s">
        <v>72</v>
      </c>
      <c r="B36" t="s">
        <v>73</v>
      </c>
      <c r="C36">
        <v>2.16</v>
      </c>
    </row>
    <row r="37" spans="1:3">
      <c r="A37" t="s">
        <v>74</v>
      </c>
      <c r="B37" t="s">
        <v>61</v>
      </c>
      <c r="C37">
        <v>0.16</v>
      </c>
    </row>
    <row r="38" spans="1:3">
      <c r="A38" t="s">
        <v>75</v>
      </c>
      <c r="B38" t="s">
        <v>76</v>
      </c>
      <c r="C38">
        <v>8.36</v>
      </c>
    </row>
    <row r="40" spans="1:3">
      <c r="A40" t="s">
        <v>77</v>
      </c>
      <c r="B40" t="s">
        <v>78</v>
      </c>
    </row>
    <row r="41" spans="1:3">
      <c r="A41" t="s">
        <v>79</v>
      </c>
    </row>
    <row r="42" spans="1:3">
      <c r="A42" t="s">
        <v>80</v>
      </c>
      <c r="B42" t="s">
        <v>81</v>
      </c>
    </row>
    <row r="43" spans="1:3">
      <c r="A43" t="s">
        <v>82</v>
      </c>
    </row>
    <row r="44" spans="1:3">
      <c r="A44" t="s">
        <v>83</v>
      </c>
      <c r="B44" t="s">
        <v>84</v>
      </c>
    </row>
    <row r="45" spans="1:3">
      <c r="A45" t="s">
        <v>85</v>
      </c>
    </row>
    <row r="46" spans="1:3">
      <c r="A46" t="s">
        <v>86</v>
      </c>
      <c r="B46" t="s">
        <v>87</v>
      </c>
    </row>
    <row r="47" spans="1:3">
      <c r="A47" t="s">
        <v>88</v>
      </c>
    </row>
    <row r="48" spans="1:3">
      <c r="A48" t="s">
        <v>89</v>
      </c>
    </row>
    <row r="49" spans="1:2">
      <c r="A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103</v>
      </c>
      <c r="B52" t="s">
        <v>104</v>
      </c>
    </row>
    <row r="53" spans="1:2">
      <c r="A53" t="s">
        <v>106</v>
      </c>
    </row>
    <row r="54" spans="1:2">
      <c r="A54" t="s">
        <v>107</v>
      </c>
    </row>
    <row r="55" spans="1:2">
      <c r="A55" t="s">
        <v>113</v>
      </c>
    </row>
    <row r="56" spans="1:2">
      <c r="A56" t="s">
        <v>114</v>
      </c>
    </row>
    <row r="57" spans="1:2">
      <c r="A57" t="s">
        <v>117</v>
      </c>
    </row>
  </sheetData>
  <mergeCells count="2">
    <mergeCell ref="D12:F12"/>
    <mergeCell ref="D22:F22"/>
  </mergeCells>
  <conditionalFormatting sqref="G14:G17">
    <cfRule type="containsText" dxfId="69" priority="4" operator="containsText" text="норма">
      <formula>NOT(ISERROR(SEARCH("норма",G14)))</formula>
    </cfRule>
    <cfRule type="containsText" dxfId="68" priority="5" operator="containsText" text="больше нормы">
      <formula>NOT(ISERROR(SEARCH("больше нормы",G14)))</formula>
    </cfRule>
    <cfRule type="containsText" dxfId="67" priority="6" operator="containsText" text="меньше нормы">
      <formula>NOT(ISERROR(SEARCH("меньше нормы",G14)))</formula>
    </cfRule>
    <cfRule type="containsText" dxfId="66" priority="9" operator="containsText" text="норма">
      <formula>NOT(ISERROR(SEARCH("норма",G14)))</formula>
    </cfRule>
    <cfRule type="containsText" dxfId="65" priority="10" operator="containsText" text="ОТКЛОНЕНИЕ">
      <formula>NOT(ISERROR(SEARCH("ОТКЛОНЕНИЕ",G14)))</formula>
    </cfRule>
  </conditionalFormatting>
  <conditionalFormatting sqref="G23:G26">
    <cfRule type="containsText" dxfId="64" priority="1" operator="containsText" text="норма">
      <formula>NOT(ISERROR(SEARCH("норма",G23)))</formula>
    </cfRule>
    <cfRule type="containsText" dxfId="63" priority="2" operator="containsText" text="меньше нормы">
      <formula>NOT(ISERROR(SEARCH("меньше нормы",G23)))</formula>
    </cfRule>
    <cfRule type="containsText" dxfId="62" priority="3" operator="containsText" text="больше нормы">
      <formula>NOT(ISERROR(SEARCH("больше нормы",G23)))</formula>
    </cfRule>
    <cfRule type="containsText" dxfId="61" priority="7" operator="containsText" text="норма">
      <formula>NOT(ISERROR(SEARCH("норма",G23)))</formula>
    </cfRule>
    <cfRule type="containsText" dxfId="6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P30" sqref="P30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3.1406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140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52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39017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5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4.5999999999999996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1.62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35.299999999999997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0.33</v>
      </c>
      <c r="D12" s="37" t="s">
        <v>129</v>
      </c>
      <c r="E12" s="38"/>
      <c r="F12" s="39"/>
      <c r="G12" s="28">
        <f>C5</f>
        <v>39017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7.2</v>
      </c>
      <c r="E13" s="13"/>
      <c r="F13" s="13"/>
      <c r="G13" s="12" t="s">
        <v>128</v>
      </c>
      <c r="I13" s="34">
        <v>0</v>
      </c>
      <c r="J13" s="35">
        <f>$F$15</f>
        <v>2.12</v>
      </c>
      <c r="X13" s="34">
        <v>0</v>
      </c>
      <c r="Y13" s="35">
        <f>F24</f>
        <v>14.727272727272728</v>
      </c>
      <c r="AP13" s="33"/>
      <c r="AQ13" s="33"/>
    </row>
    <row r="14" spans="1:43">
      <c r="A14" t="s">
        <v>39</v>
      </c>
      <c r="B14" t="s">
        <v>40</v>
      </c>
      <c r="C14">
        <v>2.65</v>
      </c>
      <c r="D14" s="13"/>
      <c r="E14" s="12" t="s">
        <v>120</v>
      </c>
      <c r="F14" s="27">
        <f>C14/C10</f>
        <v>1.6358024691358024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  <c r="I14" s="35">
        <f>-$F$14</f>
        <v>-1.6358024691358024</v>
      </c>
      <c r="J14" s="34">
        <v>0</v>
      </c>
      <c r="X14" s="35">
        <f>-$F$14</f>
        <v>-1.6358024691358024</v>
      </c>
      <c r="Y14" s="34">
        <v>0</v>
      </c>
    </row>
    <row r="15" spans="1:43">
      <c r="A15" t="s">
        <v>34</v>
      </c>
      <c r="B15" t="s">
        <v>41</v>
      </c>
      <c r="C15">
        <v>57.5</v>
      </c>
      <c r="D15" s="13"/>
      <c r="E15" s="12" t="s">
        <v>122</v>
      </c>
      <c r="F15" s="27">
        <f>C14/C29</f>
        <v>2.12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меньше нормы</v>
      </c>
      <c r="I15" s="34">
        <v>0</v>
      </c>
      <c r="J15" s="35">
        <f>-$F$16</f>
        <v>-3.5333333333333332</v>
      </c>
      <c r="X15" s="34">
        <v>0</v>
      </c>
      <c r="Y15" s="35">
        <f>-$F$25</f>
        <v>-0.14666666666666667</v>
      </c>
    </row>
    <row r="16" spans="1:43">
      <c r="A16" t="s">
        <v>42</v>
      </c>
      <c r="B16" t="s">
        <v>43</v>
      </c>
      <c r="C16">
        <v>149</v>
      </c>
      <c r="D16" s="13"/>
      <c r="E16" s="12" t="s">
        <v>123</v>
      </c>
      <c r="F16" s="27">
        <f>C14/C31</f>
        <v>3.5333333333333332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6.0227272727272725</v>
      </c>
      <c r="J16" s="34">
        <v>0</v>
      </c>
      <c r="X16" s="35">
        <f>$F$26</f>
        <v>0.25</v>
      </c>
      <c r="Y16" s="34">
        <v>0</v>
      </c>
    </row>
    <row r="17" spans="1:25">
      <c r="A17" t="s">
        <v>44</v>
      </c>
      <c r="B17" t="s">
        <v>45</v>
      </c>
      <c r="C17">
        <v>42.8</v>
      </c>
      <c r="D17" s="29"/>
      <c r="E17" s="12" t="s">
        <v>124</v>
      </c>
      <c r="F17" s="27">
        <f>C14/C33</f>
        <v>6.0227272727272725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2.12</v>
      </c>
      <c r="X17" s="34">
        <v>0</v>
      </c>
      <c r="Y17" s="35">
        <f>F24</f>
        <v>14.727272727272728</v>
      </c>
    </row>
    <row r="18" spans="1:25">
      <c r="A18" t="s">
        <v>46</v>
      </c>
      <c r="B18" t="s">
        <v>47</v>
      </c>
      <c r="C18">
        <v>220</v>
      </c>
    </row>
    <row r="19" spans="1:25">
      <c r="A19" t="s">
        <v>48</v>
      </c>
      <c r="B19" t="s">
        <v>49</v>
      </c>
      <c r="C19">
        <v>5.0599999999999996</v>
      </c>
    </row>
    <row r="21" spans="1:25">
      <c r="A21" t="s">
        <v>50</v>
      </c>
      <c r="B21" t="s">
        <v>51</v>
      </c>
      <c r="C21">
        <v>1.2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1.3</v>
      </c>
      <c r="D22" s="40" t="s">
        <v>129</v>
      </c>
      <c r="E22" s="41"/>
      <c r="F22" s="41"/>
      <c r="G22" s="28">
        <f>C5</f>
        <v>39017</v>
      </c>
    </row>
    <row r="23" spans="1:25">
      <c r="A23" t="s">
        <v>54</v>
      </c>
      <c r="B23" t="s">
        <v>55</v>
      </c>
      <c r="C23">
        <v>11.8</v>
      </c>
      <c r="D23" s="13"/>
      <c r="E23" s="12" t="s">
        <v>120</v>
      </c>
      <c r="F23" s="27">
        <f>C14/C10</f>
        <v>1.6358024691358024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меньше нормы</v>
      </c>
    </row>
    <row r="24" spans="1:25">
      <c r="A24" t="s">
        <v>56</v>
      </c>
      <c r="B24" t="s">
        <v>57</v>
      </c>
      <c r="C24">
        <v>39</v>
      </c>
      <c r="D24" s="13"/>
      <c r="E24" s="12" t="s">
        <v>131</v>
      </c>
      <c r="F24" s="27">
        <f>C10/C27</f>
        <v>14.727272727272728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0.14666666666666667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1.92</v>
      </c>
      <c r="D26" s="29"/>
      <c r="E26" s="12" t="s">
        <v>133</v>
      </c>
      <c r="F26" s="27">
        <f>C27/C33</f>
        <v>0.25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норма</v>
      </c>
    </row>
    <row r="27" spans="1:25">
      <c r="A27" t="s">
        <v>60</v>
      </c>
      <c r="B27" t="s">
        <v>61</v>
      </c>
      <c r="C27">
        <v>0.11</v>
      </c>
    </row>
    <row r="28" spans="1:25">
      <c r="A28" t="s">
        <v>62</v>
      </c>
      <c r="B28" t="s">
        <v>55</v>
      </c>
      <c r="C28">
        <v>7.03</v>
      </c>
    </row>
    <row r="29" spans="1:25">
      <c r="A29" t="s">
        <v>63</v>
      </c>
      <c r="B29" t="s">
        <v>64</v>
      </c>
      <c r="C29">
        <v>1.25</v>
      </c>
    </row>
    <row r="30" spans="1:25">
      <c r="A30" t="s">
        <v>62</v>
      </c>
      <c r="B30" t="s">
        <v>65</v>
      </c>
      <c r="C30">
        <v>76.8</v>
      </c>
      <c r="D30" s="33" t="s">
        <v>135</v>
      </c>
    </row>
    <row r="31" spans="1:25" ht="60">
      <c r="A31" t="s">
        <v>66</v>
      </c>
      <c r="B31" t="s">
        <v>67</v>
      </c>
      <c r="C31">
        <v>0.75</v>
      </c>
      <c r="D31" s="32" t="s">
        <v>121</v>
      </c>
    </row>
    <row r="32" spans="1:25">
      <c r="A32" t="s">
        <v>62</v>
      </c>
      <c r="B32" t="s">
        <v>68</v>
      </c>
      <c r="C32">
        <v>46.2</v>
      </c>
    </row>
    <row r="33" spans="1:3">
      <c r="A33" t="s">
        <v>69</v>
      </c>
      <c r="B33" t="s">
        <v>70</v>
      </c>
      <c r="C33">
        <v>0.44</v>
      </c>
    </row>
    <row r="34" spans="1:3">
      <c r="A34" t="s">
        <v>62</v>
      </c>
      <c r="B34" t="s">
        <v>71</v>
      </c>
      <c r="C34">
        <v>27.4</v>
      </c>
    </row>
    <row r="36" spans="1:3">
      <c r="A36" t="s">
        <v>72</v>
      </c>
      <c r="B36" t="s">
        <v>73</v>
      </c>
      <c r="C36">
        <v>3.54</v>
      </c>
    </row>
    <row r="37" spans="1:3">
      <c r="A37" t="s">
        <v>74</v>
      </c>
      <c r="B37" t="s">
        <v>61</v>
      </c>
      <c r="C37">
        <v>0.19</v>
      </c>
    </row>
    <row r="38" spans="1:3">
      <c r="A38" t="s">
        <v>75</v>
      </c>
      <c r="B38" t="s">
        <v>76</v>
      </c>
      <c r="C38">
        <v>11.7</v>
      </c>
    </row>
    <row r="40" spans="1:3">
      <c r="A40" t="s">
        <v>77</v>
      </c>
      <c r="B40" t="s">
        <v>78</v>
      </c>
    </row>
    <row r="41" spans="1:3">
      <c r="A41" t="s">
        <v>79</v>
      </c>
    </row>
    <row r="42" spans="1:3">
      <c r="A42" t="s">
        <v>80</v>
      </c>
      <c r="B42" t="s">
        <v>81</v>
      </c>
    </row>
    <row r="43" spans="1:3">
      <c r="A43" t="s">
        <v>82</v>
      </c>
    </row>
    <row r="44" spans="1:3">
      <c r="A44" t="s">
        <v>83</v>
      </c>
      <c r="B44" t="s">
        <v>84</v>
      </c>
    </row>
    <row r="45" spans="1:3">
      <c r="A45" t="s">
        <v>85</v>
      </c>
    </row>
    <row r="46" spans="1:3">
      <c r="A46" t="s">
        <v>86</v>
      </c>
      <c r="B46" t="s">
        <v>87</v>
      </c>
    </row>
    <row r="47" spans="1:3">
      <c r="A47" t="s">
        <v>88</v>
      </c>
    </row>
    <row r="48" spans="1:3">
      <c r="A48" t="s">
        <v>89</v>
      </c>
    </row>
    <row r="49" spans="1:3">
      <c r="A49" t="s">
        <v>90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9</v>
      </c>
    </row>
    <row r="52" spans="1:3">
      <c r="A52" t="s">
        <v>103</v>
      </c>
      <c r="B52" t="s">
        <v>104</v>
      </c>
      <c r="C52">
        <v>90.5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59" priority="4" operator="containsText" text="норма">
      <formula>NOT(ISERROR(SEARCH("норма",G14)))</formula>
    </cfRule>
    <cfRule type="containsText" dxfId="58" priority="5" operator="containsText" text="больше нормы">
      <formula>NOT(ISERROR(SEARCH("больше нормы",G14)))</formula>
    </cfRule>
    <cfRule type="containsText" dxfId="57" priority="6" operator="containsText" text="меньше нормы">
      <formula>NOT(ISERROR(SEARCH("меньше нормы",G14)))</formula>
    </cfRule>
    <cfRule type="containsText" dxfId="56" priority="9" operator="containsText" text="норма">
      <formula>NOT(ISERROR(SEARCH("норма",G14)))</formula>
    </cfRule>
    <cfRule type="containsText" dxfId="55" priority="10" operator="containsText" text="ОТКЛОНЕНИЕ">
      <formula>NOT(ISERROR(SEARCH("ОТКЛОНЕНИЕ",G14)))</formula>
    </cfRule>
  </conditionalFormatting>
  <conditionalFormatting sqref="G23:G26">
    <cfRule type="containsText" dxfId="54" priority="1" operator="containsText" text="норма">
      <formula>NOT(ISERROR(SEARCH("норма",G23)))</formula>
    </cfRule>
    <cfRule type="containsText" dxfId="53" priority="2" operator="containsText" text="меньше нормы">
      <formula>NOT(ISERROR(SEARCH("меньше нормы",G23)))</formula>
    </cfRule>
    <cfRule type="containsText" dxfId="52" priority="3" operator="containsText" text="больше нормы">
      <formula>NOT(ISERROR(SEARCH("больше нормы",G23)))</formula>
    </cfRule>
    <cfRule type="containsText" dxfId="51" priority="7" operator="containsText" text="норма">
      <formula>NOT(ISERROR(SEARCH("норма",G23)))</formula>
    </cfRule>
    <cfRule type="containsText" dxfId="5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O45" sqref="O45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3.1406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140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53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39428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7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5.6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1.8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32.1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0.21</v>
      </c>
      <c r="D12" s="37" t="s">
        <v>129</v>
      </c>
      <c r="E12" s="38"/>
      <c r="F12" s="39"/>
      <c r="G12" s="28">
        <f>C5</f>
        <v>39428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3.8</v>
      </c>
      <c r="E13" s="13"/>
      <c r="F13" s="13"/>
      <c r="G13" s="12" t="s">
        <v>128</v>
      </c>
      <c r="I13" s="34">
        <v>0</v>
      </c>
      <c r="J13" s="35">
        <f>$F$15</f>
        <v>2.659259259259259</v>
      </c>
      <c r="X13" s="34">
        <v>0</v>
      </c>
      <c r="Y13" s="35">
        <f>F24</f>
        <v>13.846153846153847</v>
      </c>
      <c r="AP13" s="33"/>
      <c r="AQ13" s="33"/>
    </row>
    <row r="14" spans="1:43">
      <c r="A14" t="s">
        <v>39</v>
      </c>
      <c r="B14" t="s">
        <v>40</v>
      </c>
      <c r="C14">
        <v>3.59</v>
      </c>
      <c r="D14" s="13"/>
      <c r="E14" s="12" t="s">
        <v>120</v>
      </c>
      <c r="F14" s="27">
        <f>C14/C10</f>
        <v>1.9944444444444442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-1.9944444444444442</v>
      </c>
      <c r="J14" s="34">
        <v>0</v>
      </c>
      <c r="X14" s="35">
        <f>-$F$14</f>
        <v>-1.9944444444444442</v>
      </c>
      <c r="Y14" s="34">
        <v>0</v>
      </c>
    </row>
    <row r="15" spans="1:43">
      <c r="A15" t="s">
        <v>34</v>
      </c>
      <c r="B15" t="s">
        <v>41</v>
      </c>
      <c r="C15">
        <v>64.099999999999994</v>
      </c>
      <c r="D15" s="13"/>
      <c r="E15" s="12" t="s">
        <v>122</v>
      </c>
      <c r="F15" s="27">
        <f>C14/C29</f>
        <v>2.659259259259259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-4.7236842105263159</v>
      </c>
      <c r="X15" s="34">
        <v>0</v>
      </c>
      <c r="Y15" s="35">
        <f>-$F$25</f>
        <v>-0.17105263157894737</v>
      </c>
    </row>
    <row r="16" spans="1:43">
      <c r="A16" t="s">
        <v>42</v>
      </c>
      <c r="B16" t="s">
        <v>43</v>
      </c>
      <c r="C16">
        <v>151</v>
      </c>
      <c r="D16" s="13"/>
      <c r="E16" s="12" t="s">
        <v>123</v>
      </c>
      <c r="F16" s="27">
        <f>C14/C31</f>
        <v>4.7236842105263159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6.9038461538461533</v>
      </c>
      <c r="J16" s="34">
        <v>0</v>
      </c>
      <c r="X16" s="35">
        <f>$F$26</f>
        <v>0.25</v>
      </c>
      <c r="Y16" s="34">
        <v>0</v>
      </c>
    </row>
    <row r="17" spans="1:25">
      <c r="A17" t="s">
        <v>44</v>
      </c>
      <c r="B17" t="s">
        <v>45</v>
      </c>
      <c r="C17">
        <v>43.9</v>
      </c>
      <c r="D17" s="29"/>
      <c r="E17" s="12" t="s">
        <v>124</v>
      </c>
      <c r="F17" s="27">
        <f>C14/C33</f>
        <v>6.9038461538461533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2.659259259259259</v>
      </c>
      <c r="X17" s="34">
        <v>0</v>
      </c>
      <c r="Y17" s="35">
        <f>F24</f>
        <v>13.846153846153847</v>
      </c>
    </row>
    <row r="18" spans="1:25">
      <c r="A18" t="s">
        <v>46</v>
      </c>
      <c r="B18" t="s">
        <v>47</v>
      </c>
      <c r="C18">
        <v>249</v>
      </c>
    </row>
    <row r="19" spans="1:25">
      <c r="A19" t="s">
        <v>48</v>
      </c>
      <c r="B19" t="s">
        <v>49</v>
      </c>
      <c r="C19">
        <v>5.24</v>
      </c>
    </row>
    <row r="21" spans="1:25">
      <c r="A21" t="s">
        <v>50</v>
      </c>
      <c r="B21" t="s">
        <v>51</v>
      </c>
      <c r="C21">
        <v>0.9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0.9</v>
      </c>
      <c r="D22" s="40" t="s">
        <v>129</v>
      </c>
      <c r="E22" s="41"/>
      <c r="F22" s="41"/>
      <c r="G22" s="28">
        <f>C5</f>
        <v>39428</v>
      </c>
    </row>
    <row r="23" spans="1:25">
      <c r="A23" t="s">
        <v>54</v>
      </c>
      <c r="B23" t="s">
        <v>55</v>
      </c>
      <c r="C23">
        <v>9.9</v>
      </c>
      <c r="D23" s="13"/>
      <c r="E23" s="12" t="s">
        <v>120</v>
      </c>
      <c r="F23" s="27">
        <f>C14/C10</f>
        <v>1.9944444444444442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74</v>
      </c>
      <c r="D24" s="13"/>
      <c r="E24" s="12" t="s">
        <v>131</v>
      </c>
      <c r="F24" s="27">
        <f>C10/C27</f>
        <v>13.846153846153847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0.17105263157894737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4.7</v>
      </c>
      <c r="D26" s="29"/>
      <c r="E26" s="12" t="s">
        <v>133</v>
      </c>
      <c r="F26" s="27">
        <f>C27/C33</f>
        <v>0.25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норма</v>
      </c>
    </row>
    <row r="27" spans="1:25">
      <c r="A27" t="s">
        <v>60</v>
      </c>
      <c r="B27" t="s">
        <v>61</v>
      </c>
      <c r="C27">
        <v>0.13</v>
      </c>
    </row>
    <row r="28" spans="1:25">
      <c r="A28" t="s">
        <v>62</v>
      </c>
      <c r="B28" t="s">
        <v>55</v>
      </c>
      <c r="C28">
        <v>7.1</v>
      </c>
    </row>
    <row r="29" spans="1:25">
      <c r="A29" t="s">
        <v>63</v>
      </c>
      <c r="B29" t="s">
        <v>64</v>
      </c>
      <c r="C29">
        <v>1.35</v>
      </c>
    </row>
    <row r="30" spans="1:25">
      <c r="A30" t="s">
        <v>62</v>
      </c>
      <c r="B30" t="s">
        <v>65</v>
      </c>
      <c r="C30">
        <v>74.900000000000006</v>
      </c>
      <c r="D30" s="33" t="s">
        <v>135</v>
      </c>
    </row>
    <row r="31" spans="1:25" ht="60">
      <c r="A31" t="s">
        <v>66</v>
      </c>
      <c r="B31" t="s">
        <v>67</v>
      </c>
      <c r="C31">
        <v>0.76</v>
      </c>
      <c r="D31" s="32" t="s">
        <v>121</v>
      </c>
    </row>
    <row r="32" spans="1:25">
      <c r="A32" t="s">
        <v>62</v>
      </c>
      <c r="B32" t="s">
        <v>68</v>
      </c>
      <c r="C32">
        <v>42.5</v>
      </c>
    </row>
    <row r="33" spans="1:3">
      <c r="A33" t="s">
        <v>69</v>
      </c>
      <c r="B33" t="s">
        <v>70</v>
      </c>
      <c r="C33">
        <v>0.52</v>
      </c>
    </row>
    <row r="34" spans="1:3">
      <c r="A34" t="s">
        <v>62</v>
      </c>
      <c r="B34" t="s">
        <v>71</v>
      </c>
      <c r="C34">
        <v>29.2</v>
      </c>
    </row>
    <row r="36" spans="1:3">
      <c r="A36" t="s">
        <v>72</v>
      </c>
      <c r="B36" t="s">
        <v>73</v>
      </c>
      <c r="C36">
        <v>6.1</v>
      </c>
    </row>
    <row r="37" spans="1:3">
      <c r="A37" t="s">
        <v>74</v>
      </c>
      <c r="B37" t="s">
        <v>61</v>
      </c>
      <c r="C37">
        <v>0.23</v>
      </c>
    </row>
    <row r="38" spans="1:3">
      <c r="A38" t="s">
        <v>75</v>
      </c>
      <c r="B38" t="s">
        <v>76</v>
      </c>
      <c r="C38">
        <v>12.9</v>
      </c>
    </row>
    <row r="40" spans="1:3">
      <c r="A40" t="s">
        <v>77</v>
      </c>
      <c r="B40" t="s">
        <v>78</v>
      </c>
    </row>
    <row r="41" spans="1:3">
      <c r="A41" t="s">
        <v>79</v>
      </c>
    </row>
    <row r="42" spans="1:3">
      <c r="A42" t="s">
        <v>80</v>
      </c>
      <c r="B42" t="s">
        <v>81</v>
      </c>
    </row>
    <row r="43" spans="1:3">
      <c r="A43" t="s">
        <v>82</v>
      </c>
    </row>
    <row r="44" spans="1:3">
      <c r="A44" t="s">
        <v>83</v>
      </c>
      <c r="B44" t="s">
        <v>84</v>
      </c>
    </row>
    <row r="45" spans="1:3">
      <c r="A45" t="s">
        <v>85</v>
      </c>
    </row>
    <row r="46" spans="1:3">
      <c r="A46" t="s">
        <v>86</v>
      </c>
      <c r="B46" t="s">
        <v>87</v>
      </c>
    </row>
    <row r="47" spans="1:3">
      <c r="A47" t="s">
        <v>88</v>
      </c>
    </row>
    <row r="48" spans="1:3">
      <c r="A48" t="s">
        <v>89</v>
      </c>
    </row>
    <row r="49" spans="1:3">
      <c r="A49" t="s">
        <v>90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14</v>
      </c>
    </row>
    <row r="52" spans="1:3">
      <c r="A52" t="s">
        <v>103</v>
      </c>
      <c r="B52" t="s">
        <v>104</v>
      </c>
      <c r="C52">
        <v>95.8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49" priority="4" operator="containsText" text="норма">
      <formula>NOT(ISERROR(SEARCH("норма",G14)))</formula>
    </cfRule>
    <cfRule type="containsText" dxfId="48" priority="5" operator="containsText" text="больше нормы">
      <formula>NOT(ISERROR(SEARCH("больше нормы",G14)))</formula>
    </cfRule>
    <cfRule type="containsText" dxfId="47" priority="6" operator="containsText" text="меньше нормы">
      <formula>NOT(ISERROR(SEARCH("меньше нормы",G14)))</formula>
    </cfRule>
    <cfRule type="containsText" dxfId="46" priority="9" operator="containsText" text="норма">
      <formula>NOT(ISERROR(SEARCH("норма",G14)))</formula>
    </cfRule>
    <cfRule type="containsText" dxfId="45" priority="10" operator="containsText" text="ОТКЛОНЕНИЕ">
      <formula>NOT(ISERROR(SEARCH("ОТКЛОНЕНИЕ",G14)))</formula>
    </cfRule>
  </conditionalFormatting>
  <conditionalFormatting sqref="G23:G26">
    <cfRule type="containsText" dxfId="44" priority="1" operator="containsText" text="норма">
      <formula>NOT(ISERROR(SEARCH("норма",G23)))</formula>
    </cfRule>
    <cfRule type="containsText" dxfId="43" priority="2" operator="containsText" text="меньше нормы">
      <formula>NOT(ISERROR(SEARCH("меньше нормы",G23)))</formula>
    </cfRule>
    <cfRule type="containsText" dxfId="42" priority="3" operator="containsText" text="больше нормы">
      <formula>NOT(ISERROR(SEARCH("больше нормы",G23)))</formula>
    </cfRule>
    <cfRule type="containsText" dxfId="41" priority="7" operator="containsText" text="норма">
      <formula>NOT(ISERROR(SEARCH("норма",G23)))</formula>
    </cfRule>
    <cfRule type="containsText" dxfId="4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R99" sqref="R99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4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1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141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65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39262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1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20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8.4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2.89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34.4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0.38</v>
      </c>
      <c r="D12" s="37" t="s">
        <v>129</v>
      </c>
      <c r="E12" s="38"/>
      <c r="F12" s="39"/>
      <c r="G12" s="28">
        <f>C5</f>
        <v>39262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4.5</v>
      </c>
      <c r="E13" s="13"/>
      <c r="F13" s="13"/>
      <c r="G13" s="12" t="s">
        <v>128</v>
      </c>
      <c r="I13" s="34">
        <v>0</v>
      </c>
      <c r="J13" s="35">
        <f>$F$15</f>
        <v>2.3108108108108105</v>
      </c>
      <c r="X13" s="34">
        <v>0</v>
      </c>
      <c r="Y13" s="35">
        <f>F24</f>
        <v>12.041666666666668</v>
      </c>
      <c r="AP13" s="33"/>
      <c r="AQ13" s="33"/>
    </row>
    <row r="14" spans="1:43">
      <c r="A14" t="s">
        <v>39</v>
      </c>
      <c r="B14" t="s">
        <v>40</v>
      </c>
      <c r="C14">
        <v>5.13</v>
      </c>
      <c r="D14" s="13"/>
      <c r="E14" s="12" t="s">
        <v>120</v>
      </c>
      <c r="F14" s="27">
        <f>C14/C10</f>
        <v>1.7750865051903113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норма</v>
      </c>
      <c r="I14" s="35">
        <f>-$F$14</f>
        <v>-1.7750865051903113</v>
      </c>
      <c r="J14" s="34">
        <v>0</v>
      </c>
      <c r="X14" s="35">
        <f>-$F$14</f>
        <v>-1.7750865051903113</v>
      </c>
      <c r="Y14" s="34">
        <v>0</v>
      </c>
    </row>
    <row r="15" spans="1:43">
      <c r="A15" t="s">
        <v>34</v>
      </c>
      <c r="B15" t="s">
        <v>41</v>
      </c>
      <c r="C15">
        <v>61.1</v>
      </c>
      <c r="D15" s="13"/>
      <c r="E15" s="12" t="s">
        <v>122</v>
      </c>
      <c r="F15" s="27">
        <f>C14/C29</f>
        <v>2.3108108108108105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-3.3973509933774833</v>
      </c>
      <c r="X15" s="34">
        <v>0</v>
      </c>
      <c r="Y15" s="35">
        <f>-$F$25</f>
        <v>-0.15894039735099338</v>
      </c>
    </row>
    <row r="16" spans="1:43">
      <c r="A16" t="s">
        <v>42</v>
      </c>
      <c r="B16" t="s">
        <v>43</v>
      </c>
      <c r="C16">
        <v>139</v>
      </c>
      <c r="D16" s="13"/>
      <c r="E16" s="12" t="s">
        <v>123</v>
      </c>
      <c r="F16" s="27">
        <f>C14/C31</f>
        <v>3.3973509933774833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6.75</v>
      </c>
      <c r="J16" s="34">
        <v>0</v>
      </c>
      <c r="X16" s="35">
        <f>$F$26</f>
        <v>0.31578947368421051</v>
      </c>
      <c r="Y16" s="34">
        <v>0</v>
      </c>
    </row>
    <row r="17" spans="1:25">
      <c r="A17" t="s">
        <v>44</v>
      </c>
      <c r="B17" t="s">
        <v>45</v>
      </c>
      <c r="C17">
        <v>40.200000000000003</v>
      </c>
      <c r="D17" s="29"/>
      <c r="E17" s="12" t="s">
        <v>124</v>
      </c>
      <c r="F17" s="27">
        <f>C14/C33</f>
        <v>6.75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2.3108108108108105</v>
      </c>
      <c r="X17" s="34">
        <v>0</v>
      </c>
      <c r="Y17" s="35">
        <f>F24</f>
        <v>12.041666666666668</v>
      </c>
    </row>
    <row r="18" spans="1:25">
      <c r="A18" t="s">
        <v>46</v>
      </c>
      <c r="B18" t="s">
        <v>47</v>
      </c>
      <c r="C18">
        <v>425</v>
      </c>
    </row>
    <row r="19" spans="1:25">
      <c r="A19" t="s">
        <v>48</v>
      </c>
      <c r="B19" t="s">
        <v>49</v>
      </c>
      <c r="C19">
        <v>5.01</v>
      </c>
    </row>
    <row r="21" spans="1:25">
      <c r="A21" t="s">
        <v>50</v>
      </c>
      <c r="B21" t="s">
        <v>51</v>
      </c>
      <c r="C21">
        <v>2.8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1.8</v>
      </c>
      <c r="D22" s="40" t="s">
        <v>129</v>
      </c>
      <c r="E22" s="41"/>
      <c r="F22" s="41"/>
      <c r="G22" s="28">
        <f>C5</f>
        <v>39262</v>
      </c>
    </row>
    <row r="23" spans="1:25">
      <c r="A23" t="s">
        <v>54</v>
      </c>
      <c r="B23" t="s">
        <v>55</v>
      </c>
      <c r="C23">
        <v>16</v>
      </c>
      <c r="D23" s="13"/>
      <c r="E23" s="12" t="s">
        <v>120</v>
      </c>
      <c r="F23" s="27">
        <f>C14/C10</f>
        <v>1.7750865051903113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норма</v>
      </c>
    </row>
    <row r="24" spans="1:25">
      <c r="A24" t="s">
        <v>56</v>
      </c>
      <c r="B24" t="s">
        <v>57</v>
      </c>
      <c r="C24">
        <v>19</v>
      </c>
      <c r="D24" s="13"/>
      <c r="E24" s="12" t="s">
        <v>131</v>
      </c>
      <c r="F24" s="27">
        <f>C10/C27</f>
        <v>12.041666666666668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0.15894039735099338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12.6</v>
      </c>
      <c r="D26" s="29"/>
      <c r="E26" s="12" t="s">
        <v>133</v>
      </c>
      <c r="F26" s="27">
        <f>C27/C33</f>
        <v>0.31578947368421051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0.24</v>
      </c>
    </row>
    <row r="28" spans="1:25">
      <c r="A28" t="s">
        <v>62</v>
      </c>
      <c r="B28" t="s">
        <v>55</v>
      </c>
      <c r="C28">
        <v>8.31</v>
      </c>
    </row>
    <row r="29" spans="1:25">
      <c r="A29" t="s">
        <v>63</v>
      </c>
      <c r="B29" t="s">
        <v>64</v>
      </c>
      <c r="C29">
        <v>2.2200000000000002</v>
      </c>
    </row>
    <row r="30" spans="1:25">
      <c r="A30" t="s">
        <v>62</v>
      </c>
      <c r="B30" t="s">
        <v>65</v>
      </c>
      <c r="C30">
        <v>76.8</v>
      </c>
      <c r="D30" s="33" t="s">
        <v>135</v>
      </c>
    </row>
    <row r="31" spans="1:25" ht="60">
      <c r="A31" t="s">
        <v>66</v>
      </c>
      <c r="B31" t="s">
        <v>67</v>
      </c>
      <c r="C31">
        <v>1.51</v>
      </c>
      <c r="D31" s="32" t="s">
        <v>121</v>
      </c>
    </row>
    <row r="32" spans="1:25">
      <c r="A32" t="s">
        <v>62</v>
      </c>
      <c r="B32" t="s">
        <v>68</v>
      </c>
      <c r="C32">
        <v>52.4</v>
      </c>
    </row>
    <row r="33" spans="1:3">
      <c r="A33" t="s">
        <v>69</v>
      </c>
      <c r="B33" t="s">
        <v>70</v>
      </c>
      <c r="C33">
        <v>0.76</v>
      </c>
    </row>
    <row r="34" spans="1:3">
      <c r="A34" t="s">
        <v>62</v>
      </c>
      <c r="B34" t="s">
        <v>71</v>
      </c>
      <c r="C34">
        <v>26.3</v>
      </c>
    </row>
    <row r="36" spans="1:3">
      <c r="A36" t="s">
        <v>72</v>
      </c>
      <c r="B36" t="s">
        <v>73</v>
      </c>
      <c r="C36">
        <v>2.11</v>
      </c>
    </row>
    <row r="37" spans="1:3">
      <c r="A37" t="s">
        <v>74</v>
      </c>
      <c r="B37" t="s">
        <v>61</v>
      </c>
      <c r="C37">
        <v>0.36</v>
      </c>
    </row>
    <row r="38" spans="1:3">
      <c r="A38" t="s">
        <v>75</v>
      </c>
      <c r="B38" t="s">
        <v>76</v>
      </c>
      <c r="C38">
        <v>12.4</v>
      </c>
    </row>
    <row r="40" spans="1:3">
      <c r="A40" t="s">
        <v>77</v>
      </c>
      <c r="B40" t="s">
        <v>78</v>
      </c>
      <c r="C40">
        <v>4.5</v>
      </c>
    </row>
    <row r="41" spans="1:3">
      <c r="A41" t="s">
        <v>79</v>
      </c>
      <c r="C41">
        <v>0.3</v>
      </c>
    </row>
    <row r="42" spans="1:3">
      <c r="A42" t="s">
        <v>80</v>
      </c>
      <c r="B42" t="s">
        <v>81</v>
      </c>
      <c r="C42">
        <v>5.7</v>
      </c>
    </row>
    <row r="43" spans="1:3">
      <c r="A43" t="s">
        <v>82</v>
      </c>
      <c r="C43">
        <v>0.3</v>
      </c>
    </row>
    <row r="44" spans="1:3">
      <c r="A44" t="s">
        <v>83</v>
      </c>
      <c r="B44" t="s">
        <v>84</v>
      </c>
      <c r="C44">
        <v>1.5</v>
      </c>
    </row>
    <row r="45" spans="1:3">
      <c r="A45" t="s">
        <v>85</v>
      </c>
      <c r="C45">
        <v>0.8</v>
      </c>
    </row>
    <row r="46" spans="1:3">
      <c r="A46" t="s">
        <v>86</v>
      </c>
      <c r="B46" t="s">
        <v>87</v>
      </c>
      <c r="C46">
        <v>7.7</v>
      </c>
    </row>
    <row r="47" spans="1:3">
      <c r="A47" t="s">
        <v>88</v>
      </c>
      <c r="C47">
        <v>0.8</v>
      </c>
    </row>
    <row r="48" spans="1:3">
      <c r="A48" t="s">
        <v>89</v>
      </c>
      <c r="C48">
        <v>0.9</v>
      </c>
    </row>
    <row r="49" spans="1:3">
      <c r="A49" t="s">
        <v>90</v>
      </c>
      <c r="C49">
        <v>0.3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5</v>
      </c>
    </row>
    <row r="52" spans="1:3">
      <c r="A52" t="s">
        <v>103</v>
      </c>
      <c r="B52" t="s">
        <v>104</v>
      </c>
      <c r="C52">
        <v>82.1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  <c r="C57">
        <v>6</v>
      </c>
    </row>
  </sheetData>
  <mergeCells count="2">
    <mergeCell ref="D12:F12"/>
    <mergeCell ref="D22:F22"/>
  </mergeCells>
  <conditionalFormatting sqref="G14:G17">
    <cfRule type="containsText" dxfId="39" priority="4" operator="containsText" text="норма">
      <formula>NOT(ISERROR(SEARCH("норма",G14)))</formula>
    </cfRule>
    <cfRule type="containsText" dxfId="38" priority="5" operator="containsText" text="больше нормы">
      <formula>NOT(ISERROR(SEARCH("больше нормы",G14)))</formula>
    </cfRule>
    <cfRule type="containsText" dxfId="37" priority="6" operator="containsText" text="меньше нормы">
      <formula>NOT(ISERROR(SEARCH("меньше нормы",G14)))</formula>
    </cfRule>
    <cfRule type="containsText" dxfId="36" priority="9" operator="containsText" text="норма">
      <formula>NOT(ISERROR(SEARCH("норма",G14)))</formula>
    </cfRule>
    <cfRule type="containsText" dxfId="35" priority="10" operator="containsText" text="ОТКЛОНЕНИЕ">
      <formula>NOT(ISERROR(SEARCH("ОТКЛОНЕНИЕ",G14)))</formula>
    </cfRule>
  </conditionalFormatting>
  <conditionalFormatting sqref="G23:G26">
    <cfRule type="containsText" dxfId="34" priority="1" operator="containsText" text="норма">
      <formula>NOT(ISERROR(SEARCH("норма",G23)))</formula>
    </cfRule>
    <cfRule type="containsText" dxfId="33" priority="2" operator="containsText" text="меньше нормы">
      <formula>NOT(ISERROR(SEARCH("меньше нормы",G23)))</formula>
    </cfRule>
    <cfRule type="containsText" dxfId="32" priority="3" operator="containsText" text="больше нормы">
      <formula>NOT(ISERROR(SEARCH("больше нормы",G23)))</formula>
    </cfRule>
    <cfRule type="containsText" dxfId="31" priority="7" operator="containsText" text="норма">
      <formula>NOT(ISERROR(SEARCH("норма",G23)))</formula>
    </cfRule>
    <cfRule type="containsText" dxfId="3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8"/>
  <sheetViews>
    <sheetView zoomScale="55" zoomScaleNormal="55" workbookViewId="0">
      <selection activeCell="X34" sqref="X34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4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1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141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65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39323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2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21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8.6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2.31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26.9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0.6</v>
      </c>
      <c r="D12" s="37" t="s">
        <v>129</v>
      </c>
      <c r="E12" s="38"/>
      <c r="F12" s="39"/>
      <c r="G12" s="28">
        <f>C5</f>
        <v>39323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7</v>
      </c>
      <c r="E13" s="13"/>
      <c r="F13" s="13"/>
      <c r="G13" s="12" t="s">
        <v>128</v>
      </c>
      <c r="I13" s="34">
        <v>0</v>
      </c>
      <c r="J13" s="35">
        <f>$F$15</f>
        <v>3.1731843575418992</v>
      </c>
      <c r="X13" s="34">
        <v>0</v>
      </c>
      <c r="Y13" s="35">
        <f>F24</f>
        <v>14.4375</v>
      </c>
      <c r="AP13" s="33"/>
      <c r="AQ13" s="33"/>
    </row>
    <row r="14" spans="1:43">
      <c r="A14" t="s">
        <v>39</v>
      </c>
      <c r="B14" t="s">
        <v>40</v>
      </c>
      <c r="C14">
        <v>5.68</v>
      </c>
      <c r="D14" s="13"/>
      <c r="E14" s="12" t="s">
        <v>120</v>
      </c>
      <c r="F14" s="27">
        <f>C14/C10</f>
        <v>2.4588744588744587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-2.4588744588744587</v>
      </c>
      <c r="J14" s="34">
        <v>0</v>
      </c>
      <c r="X14" s="35">
        <f>-$F$14</f>
        <v>-2.4588744588744587</v>
      </c>
      <c r="Y14" s="34">
        <v>0</v>
      </c>
    </row>
    <row r="15" spans="1:43">
      <c r="A15" t="s">
        <v>34</v>
      </c>
      <c r="B15" t="s">
        <v>41</v>
      </c>
      <c r="C15">
        <v>66.099999999999994</v>
      </c>
      <c r="D15" s="13"/>
      <c r="E15" s="12" t="s">
        <v>122</v>
      </c>
      <c r="F15" s="27">
        <f>C14/C29</f>
        <v>3.1731843575418992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-4.8965517241379315</v>
      </c>
      <c r="X15" s="34">
        <v>0</v>
      </c>
      <c r="Y15" s="35">
        <f>-$F$25</f>
        <v>-0.13793103448275865</v>
      </c>
    </row>
    <row r="16" spans="1:43">
      <c r="A16" t="s">
        <v>42</v>
      </c>
      <c r="B16" t="s">
        <v>43</v>
      </c>
      <c r="C16">
        <v>113</v>
      </c>
      <c r="D16" s="13"/>
      <c r="E16" s="12" t="s">
        <v>123</v>
      </c>
      <c r="F16" s="27">
        <f>C14/C31</f>
        <v>4.8965517241379315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10.142857142857141</v>
      </c>
      <c r="J16" s="34">
        <v>0</v>
      </c>
      <c r="X16" s="35">
        <f>$F$26</f>
        <v>0.2857142857142857</v>
      </c>
      <c r="Y16" s="34">
        <v>0</v>
      </c>
    </row>
    <row r="17" spans="1:25">
      <c r="A17" t="s">
        <v>44</v>
      </c>
      <c r="B17" t="s">
        <v>45</v>
      </c>
      <c r="C17">
        <v>33.1</v>
      </c>
      <c r="D17" s="29"/>
      <c r="E17" s="12" t="s">
        <v>124</v>
      </c>
      <c r="F17" s="27">
        <f>C14/C33</f>
        <v>10.142857142857141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3.1731843575418992</v>
      </c>
      <c r="X17" s="34">
        <v>0</v>
      </c>
      <c r="Y17" s="35">
        <f>F24</f>
        <v>14.4375</v>
      </c>
    </row>
    <row r="18" spans="1:25">
      <c r="A18" t="s">
        <v>46</v>
      </c>
      <c r="B18" t="s">
        <v>47</v>
      </c>
      <c r="C18">
        <v>479</v>
      </c>
    </row>
    <row r="19" spans="1:25">
      <c r="A19" t="s">
        <v>48</v>
      </c>
      <c r="B19" t="s">
        <v>49</v>
      </c>
      <c r="C19">
        <v>4.13</v>
      </c>
    </row>
    <row r="21" spans="1:25">
      <c r="A21" t="s">
        <v>50</v>
      </c>
      <c r="B21" t="s">
        <v>51</v>
      </c>
      <c r="C21">
        <v>2.2000000000000002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1.8</v>
      </c>
      <c r="D22" s="40" t="s">
        <v>129</v>
      </c>
      <c r="E22" s="41"/>
      <c r="F22" s="41"/>
      <c r="G22" s="28">
        <f>C5</f>
        <v>39323</v>
      </c>
    </row>
    <row r="23" spans="1:25">
      <c r="A23" t="s">
        <v>54</v>
      </c>
      <c r="B23" t="s">
        <v>55</v>
      </c>
      <c r="C23">
        <v>9.8000000000000007</v>
      </c>
      <c r="D23" s="13"/>
      <c r="E23" s="12" t="s">
        <v>120</v>
      </c>
      <c r="F23" s="27">
        <f>C14/C10</f>
        <v>2.4588744588744587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61</v>
      </c>
      <c r="D24" s="13"/>
      <c r="E24" s="12" t="s">
        <v>131</v>
      </c>
      <c r="F24" s="27">
        <f>C10/C27</f>
        <v>14.4375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0.13793103448275865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15.8</v>
      </c>
      <c r="D26" s="29"/>
      <c r="E26" s="12" t="s">
        <v>133</v>
      </c>
      <c r="F26" s="27">
        <f>C27/C33</f>
        <v>0.2857142857142857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норма</v>
      </c>
    </row>
    <row r="27" spans="1:25">
      <c r="A27" t="s">
        <v>60</v>
      </c>
      <c r="B27" t="s">
        <v>61</v>
      </c>
      <c r="C27">
        <v>0.16</v>
      </c>
    </row>
    <row r="28" spans="1:25">
      <c r="A28" t="s">
        <v>62</v>
      </c>
      <c r="B28" t="s">
        <v>55</v>
      </c>
      <c r="C28">
        <v>6.97</v>
      </c>
    </row>
    <row r="29" spans="1:25">
      <c r="A29" t="s">
        <v>63</v>
      </c>
      <c r="B29" t="s">
        <v>64</v>
      </c>
      <c r="C29">
        <v>1.79</v>
      </c>
    </row>
    <row r="30" spans="1:25">
      <c r="A30" t="s">
        <v>62</v>
      </c>
      <c r="B30" t="s">
        <v>65</v>
      </c>
      <c r="C30">
        <v>77.400000000000006</v>
      </c>
      <c r="D30" s="33" t="s">
        <v>135</v>
      </c>
    </row>
    <row r="31" spans="1:25" ht="60">
      <c r="A31" t="s">
        <v>66</v>
      </c>
      <c r="B31" t="s">
        <v>67</v>
      </c>
      <c r="C31">
        <v>1.1599999999999999</v>
      </c>
      <c r="D31" s="32" t="s">
        <v>121</v>
      </c>
    </row>
    <row r="32" spans="1:25">
      <c r="A32" t="s">
        <v>62</v>
      </c>
      <c r="B32" t="s">
        <v>68</v>
      </c>
      <c r="C32">
        <v>50.1</v>
      </c>
    </row>
    <row r="33" spans="1:3">
      <c r="A33" t="s">
        <v>69</v>
      </c>
      <c r="B33" t="s">
        <v>70</v>
      </c>
      <c r="C33">
        <v>0.56000000000000005</v>
      </c>
    </row>
    <row r="34" spans="1:3">
      <c r="A34" t="s">
        <v>62</v>
      </c>
      <c r="B34" t="s">
        <v>71</v>
      </c>
      <c r="C34">
        <v>24.3</v>
      </c>
    </row>
    <row r="36" spans="1:3">
      <c r="A36" t="s">
        <v>72</v>
      </c>
      <c r="B36" t="s">
        <v>73</v>
      </c>
      <c r="C36">
        <v>2.4900000000000002</v>
      </c>
    </row>
    <row r="37" spans="1:3">
      <c r="A37" t="s">
        <v>74</v>
      </c>
      <c r="B37" t="s">
        <v>61</v>
      </c>
      <c r="C37">
        <v>0.26</v>
      </c>
    </row>
    <row r="38" spans="1:3">
      <c r="A38" t="s">
        <v>75</v>
      </c>
      <c r="B38" t="s">
        <v>76</v>
      </c>
      <c r="C38">
        <v>11.4</v>
      </c>
    </row>
    <row r="40" spans="1:3">
      <c r="A40" t="s">
        <v>77</v>
      </c>
      <c r="B40" t="s">
        <v>78</v>
      </c>
      <c r="C40">
        <v>16.100000000000001</v>
      </c>
    </row>
    <row r="41" spans="1:3">
      <c r="A41" t="s">
        <v>79</v>
      </c>
      <c r="C41">
        <v>0.4</v>
      </c>
    </row>
    <row r="42" spans="1:3">
      <c r="A42" t="s">
        <v>80</v>
      </c>
      <c r="B42" t="s">
        <v>81</v>
      </c>
      <c r="C42">
        <v>6.8</v>
      </c>
    </row>
    <row r="43" spans="1:3">
      <c r="A43" t="s">
        <v>82</v>
      </c>
      <c r="C43">
        <v>0.2</v>
      </c>
    </row>
    <row r="44" spans="1:3">
      <c r="A44" t="s">
        <v>83</v>
      </c>
      <c r="B44" t="s">
        <v>84</v>
      </c>
      <c r="C44">
        <v>1.3</v>
      </c>
    </row>
    <row r="45" spans="1:3">
      <c r="A45" t="s">
        <v>85</v>
      </c>
      <c r="C45">
        <v>0.4</v>
      </c>
    </row>
    <row r="46" spans="1:3">
      <c r="A46" t="s">
        <v>86</v>
      </c>
      <c r="B46" t="s">
        <v>87</v>
      </c>
      <c r="C46">
        <v>10.9</v>
      </c>
    </row>
    <row r="47" spans="1:3">
      <c r="A47" t="s">
        <v>88</v>
      </c>
      <c r="C47">
        <v>0.6</v>
      </c>
    </row>
    <row r="48" spans="1:3">
      <c r="A48" t="s">
        <v>89</v>
      </c>
      <c r="C48">
        <v>1.1000000000000001</v>
      </c>
    </row>
    <row r="49" spans="1:3">
      <c r="A49" t="s">
        <v>90</v>
      </c>
      <c r="C49">
        <v>0.3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2</v>
      </c>
    </row>
    <row r="52" spans="1:3">
      <c r="A52" t="s">
        <v>103</v>
      </c>
      <c r="B52" t="s">
        <v>104</v>
      </c>
      <c r="C52">
        <v>69.599999999999994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  <c r="C57">
        <v>3</v>
      </c>
    </row>
    <row r="58" spans="1:3">
      <c r="C58" t="s">
        <v>118</v>
      </c>
    </row>
  </sheetData>
  <mergeCells count="2">
    <mergeCell ref="D12:F12"/>
    <mergeCell ref="D22:F22"/>
  </mergeCells>
  <conditionalFormatting sqref="G14:G17">
    <cfRule type="containsText" dxfId="29" priority="4" operator="containsText" text="норма">
      <formula>NOT(ISERROR(SEARCH("норма",G14)))</formula>
    </cfRule>
    <cfRule type="containsText" dxfId="28" priority="5" operator="containsText" text="больше нормы">
      <formula>NOT(ISERROR(SEARCH("больше нормы",G14)))</formula>
    </cfRule>
    <cfRule type="containsText" dxfId="27" priority="6" operator="containsText" text="меньше нормы">
      <formula>NOT(ISERROR(SEARCH("меньше нормы",G14)))</formula>
    </cfRule>
    <cfRule type="containsText" dxfId="26" priority="9" operator="containsText" text="норма">
      <formula>NOT(ISERROR(SEARCH("норма",G14)))</formula>
    </cfRule>
    <cfRule type="containsText" dxfId="25" priority="10" operator="containsText" text="ОТКЛОНЕНИЕ">
      <formula>NOT(ISERROR(SEARCH("ОТКЛОНЕНИЕ",G14)))</formula>
    </cfRule>
  </conditionalFormatting>
  <conditionalFormatting sqref="G23:G26">
    <cfRule type="containsText" dxfId="24" priority="1" operator="containsText" text="норма">
      <formula>NOT(ISERROR(SEARCH("норма",G23)))</formula>
    </cfRule>
    <cfRule type="containsText" dxfId="23" priority="2" operator="containsText" text="меньше нормы">
      <formula>NOT(ISERROR(SEARCH("меньше нормы",G23)))</formula>
    </cfRule>
    <cfRule type="containsText" dxfId="22" priority="3" operator="containsText" text="больше нормы">
      <formula>NOT(ISERROR(SEARCH("больше нормы",G23)))</formula>
    </cfRule>
    <cfRule type="containsText" dxfId="21" priority="7" operator="containsText" text="норма">
      <formula>NOT(ISERROR(SEARCH("норма",G23)))</formula>
    </cfRule>
    <cfRule type="containsText" dxfId="2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Z57" sqref="Z57"/>
    </sheetView>
  </sheetViews>
  <sheetFormatPr defaultRowHeight="15" outlineLevelCol="1"/>
  <cols>
    <col min="1" max="1" width="23" bestFit="1" customWidth="1"/>
    <col min="2" max="2" width="29.85546875" bestFit="1" customWidth="1"/>
    <col min="3" max="3" width="14.8554687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1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141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C4">
        <v>66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11">
        <v>39465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C6">
        <v>3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22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7.6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2.38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31.3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0.3</v>
      </c>
      <c r="D12" s="37" t="s">
        <v>129</v>
      </c>
      <c r="E12" s="38"/>
      <c r="F12" s="39"/>
      <c r="G12" s="28">
        <f>C5</f>
        <v>39465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4</v>
      </c>
      <c r="E13" s="13"/>
      <c r="F13" s="13"/>
      <c r="G13" s="12" t="s">
        <v>128</v>
      </c>
      <c r="I13" s="34">
        <v>0</v>
      </c>
      <c r="J13" s="35">
        <f>$F$15</f>
        <v>2.6451612903225805</v>
      </c>
      <c r="X13" s="34">
        <v>0</v>
      </c>
      <c r="Y13" s="35">
        <f>F24</f>
        <v>13.999999999999998</v>
      </c>
      <c r="AP13" s="33"/>
      <c r="AQ13" s="33"/>
    </row>
    <row r="14" spans="1:43">
      <c r="A14" t="s">
        <v>39</v>
      </c>
      <c r="B14" t="s">
        <v>40</v>
      </c>
      <c r="C14">
        <v>4.92</v>
      </c>
      <c r="D14" s="13"/>
      <c r="E14" s="12" t="s">
        <v>120</v>
      </c>
      <c r="F14" s="27">
        <f>C14/C10</f>
        <v>2.0672268907563027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  <c r="I14" s="35">
        <f>-$F$14</f>
        <v>-2.0672268907563027</v>
      </c>
      <c r="J14" s="34">
        <v>0</v>
      </c>
      <c r="X14" s="35">
        <f>-$F$14</f>
        <v>-2.0672268907563027</v>
      </c>
      <c r="Y14" s="34">
        <v>0</v>
      </c>
    </row>
    <row r="15" spans="1:43">
      <c r="A15" t="s">
        <v>34</v>
      </c>
      <c r="B15" t="s">
        <v>41</v>
      </c>
      <c r="C15">
        <v>64.7</v>
      </c>
      <c r="D15" s="13"/>
      <c r="E15" s="12" t="s">
        <v>122</v>
      </c>
      <c r="F15" s="27">
        <f>C14/C29</f>
        <v>2.6451612903225805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-3.7272727272727271</v>
      </c>
      <c r="X15" s="34">
        <v>0</v>
      </c>
      <c r="Y15" s="35">
        <f>-$F$25</f>
        <v>-0.12878787878787878</v>
      </c>
    </row>
    <row r="16" spans="1:43">
      <c r="A16" t="s">
        <v>42</v>
      </c>
      <c r="B16" t="s">
        <v>43</v>
      </c>
      <c r="C16">
        <v>112</v>
      </c>
      <c r="D16" s="13"/>
      <c r="E16" s="12" t="s">
        <v>123</v>
      </c>
      <c r="F16" s="27">
        <f>C14/C31</f>
        <v>3.7272727272727271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9.6470588235294112</v>
      </c>
      <c r="J16" s="34">
        <v>0</v>
      </c>
      <c r="X16" s="35">
        <f>$F$26</f>
        <v>0.33333333333333337</v>
      </c>
      <c r="Y16" s="34">
        <v>0</v>
      </c>
    </row>
    <row r="17" spans="1:25">
      <c r="A17" t="s">
        <v>44</v>
      </c>
      <c r="B17" t="s">
        <v>45</v>
      </c>
      <c r="C17">
        <v>33.5</v>
      </c>
      <c r="D17" s="29"/>
      <c r="E17" s="12" t="s">
        <v>124</v>
      </c>
      <c r="F17" s="27">
        <f>C14/C33</f>
        <v>9.6470588235294112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2.6451612903225805</v>
      </c>
      <c r="X17" s="34">
        <v>0</v>
      </c>
      <c r="Y17" s="35">
        <f>F24</f>
        <v>13.999999999999998</v>
      </c>
    </row>
    <row r="18" spans="1:25">
      <c r="A18" t="s">
        <v>46</v>
      </c>
      <c r="B18" t="s">
        <v>47</v>
      </c>
      <c r="C18">
        <v>441</v>
      </c>
    </row>
    <row r="19" spans="1:25">
      <c r="A19" t="s">
        <v>48</v>
      </c>
      <c r="B19" t="s">
        <v>49</v>
      </c>
      <c r="C19">
        <v>4.32</v>
      </c>
    </row>
    <row r="21" spans="1:25">
      <c r="A21" t="s">
        <v>50</v>
      </c>
      <c r="B21" t="s">
        <v>51</v>
      </c>
      <c r="C21">
        <v>2.2999999999999998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1.9</v>
      </c>
      <c r="D22" s="40" t="s">
        <v>129</v>
      </c>
      <c r="E22" s="41"/>
      <c r="F22" s="41"/>
      <c r="G22" s="28">
        <f>C5</f>
        <v>39465</v>
      </c>
    </row>
    <row r="23" spans="1:25">
      <c r="A23" t="s">
        <v>54</v>
      </c>
      <c r="B23" t="s">
        <v>55</v>
      </c>
      <c r="C23">
        <v>8.1</v>
      </c>
      <c r="D23" s="13"/>
      <c r="E23" s="12" t="s">
        <v>120</v>
      </c>
      <c r="F23" s="27">
        <f>C14/C10</f>
        <v>2.0672268907563027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больше нормы</v>
      </c>
    </row>
    <row r="24" spans="1:25">
      <c r="A24" t="s">
        <v>56</v>
      </c>
      <c r="B24" t="s">
        <v>57</v>
      </c>
      <c r="C24">
        <v>70</v>
      </c>
      <c r="D24" s="13"/>
      <c r="E24" s="12" t="s">
        <v>131</v>
      </c>
      <c r="F24" s="27">
        <f>C10/C27</f>
        <v>13.999999999999998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больше нормы</v>
      </c>
    </row>
    <row r="25" spans="1:25">
      <c r="D25" s="13"/>
      <c r="E25" s="12" t="s">
        <v>132</v>
      </c>
      <c r="F25" s="27">
        <f>C27/C31</f>
        <v>0.12878787878787878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11.3</v>
      </c>
      <c r="D26" s="29"/>
      <c r="E26" s="12" t="s">
        <v>133</v>
      </c>
      <c r="F26" s="27">
        <f>C27/C33</f>
        <v>0.33333333333333337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0.17</v>
      </c>
    </row>
    <row r="28" spans="1:25">
      <c r="A28" t="s">
        <v>62</v>
      </c>
      <c r="B28" t="s">
        <v>55</v>
      </c>
      <c r="C28">
        <v>7.3</v>
      </c>
    </row>
    <row r="29" spans="1:25">
      <c r="A29" t="s">
        <v>63</v>
      </c>
      <c r="B29" t="s">
        <v>64</v>
      </c>
      <c r="C29">
        <v>1.86</v>
      </c>
    </row>
    <row r="30" spans="1:25">
      <c r="A30" t="s">
        <v>62</v>
      </c>
      <c r="B30" t="s">
        <v>65</v>
      </c>
      <c r="C30">
        <v>78</v>
      </c>
      <c r="D30" s="33" t="s">
        <v>135</v>
      </c>
    </row>
    <row r="31" spans="1:25" ht="60">
      <c r="A31" t="s">
        <v>66</v>
      </c>
      <c r="B31" t="s">
        <v>67</v>
      </c>
      <c r="C31">
        <v>1.32</v>
      </c>
      <c r="D31" s="32" t="s">
        <v>121</v>
      </c>
    </row>
    <row r="32" spans="1:25">
      <c r="A32" t="s">
        <v>62</v>
      </c>
      <c r="B32" t="s">
        <v>68</v>
      </c>
      <c r="C32">
        <v>55.6</v>
      </c>
    </row>
    <row r="33" spans="1:3">
      <c r="A33" t="s">
        <v>69</v>
      </c>
      <c r="B33" t="s">
        <v>70</v>
      </c>
      <c r="C33">
        <v>0.51</v>
      </c>
    </row>
    <row r="34" spans="1:3">
      <c r="A34" t="s">
        <v>62</v>
      </c>
      <c r="B34" t="s">
        <v>71</v>
      </c>
      <c r="C34">
        <v>21.5</v>
      </c>
    </row>
    <row r="36" spans="1:3">
      <c r="A36" t="s">
        <v>72</v>
      </c>
      <c r="B36" t="s">
        <v>73</v>
      </c>
      <c r="C36">
        <v>1.7</v>
      </c>
    </row>
    <row r="37" spans="1:3">
      <c r="A37" t="s">
        <v>74</v>
      </c>
      <c r="B37" t="s">
        <v>61</v>
      </c>
      <c r="C37">
        <v>0.23</v>
      </c>
    </row>
    <row r="38" spans="1:3">
      <c r="A38" t="s">
        <v>75</v>
      </c>
      <c r="B38" t="s">
        <v>76</v>
      </c>
      <c r="C38">
        <v>9.5</v>
      </c>
    </row>
    <row r="40" spans="1:3">
      <c r="A40" t="s">
        <v>77</v>
      </c>
      <c r="B40" t="s">
        <v>78</v>
      </c>
      <c r="C40">
        <v>8.3000000000000007</v>
      </c>
    </row>
    <row r="41" spans="1:3">
      <c r="A41" t="s">
        <v>79</v>
      </c>
      <c r="C41">
        <v>0.3</v>
      </c>
    </row>
    <row r="42" spans="1:3">
      <c r="A42" t="s">
        <v>80</v>
      </c>
      <c r="B42" t="s">
        <v>81</v>
      </c>
      <c r="C42">
        <v>3.5</v>
      </c>
    </row>
    <row r="43" spans="1:3">
      <c r="A43" t="s">
        <v>82</v>
      </c>
      <c r="C43">
        <v>0.4</v>
      </c>
    </row>
    <row r="44" spans="1:3">
      <c r="A44" t="s">
        <v>83</v>
      </c>
      <c r="B44" t="s">
        <v>84</v>
      </c>
      <c r="C44">
        <v>0.4</v>
      </c>
    </row>
    <row r="45" spans="1:3">
      <c r="A45" t="s">
        <v>85</v>
      </c>
      <c r="C45">
        <v>0.2</v>
      </c>
    </row>
    <row r="46" spans="1:3">
      <c r="A46" t="s">
        <v>86</v>
      </c>
      <c r="B46" t="s">
        <v>87</v>
      </c>
      <c r="C46">
        <v>11.2</v>
      </c>
    </row>
    <row r="47" spans="1:3">
      <c r="A47" t="s">
        <v>88</v>
      </c>
      <c r="C47">
        <v>0.4</v>
      </c>
    </row>
    <row r="48" spans="1:3">
      <c r="A48" t="s">
        <v>89</v>
      </c>
      <c r="C48">
        <v>1.6</v>
      </c>
    </row>
    <row r="49" spans="1:3">
      <c r="A49" t="s">
        <v>90</v>
      </c>
      <c r="C49">
        <v>0.2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11</v>
      </c>
    </row>
    <row r="52" spans="1:3">
      <c r="A52" t="s">
        <v>103</v>
      </c>
      <c r="B52" t="s">
        <v>104</v>
      </c>
      <c r="C52">
        <v>93.4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</row>
    <row r="57" spans="1:3">
      <c r="A57" t="s">
        <v>117</v>
      </c>
      <c r="C57">
        <v>1</v>
      </c>
    </row>
  </sheetData>
  <mergeCells count="2">
    <mergeCell ref="D12:F12"/>
    <mergeCell ref="D22:F22"/>
  </mergeCells>
  <conditionalFormatting sqref="G14:G17">
    <cfRule type="containsText" dxfId="19" priority="4" operator="containsText" text="норма">
      <formula>NOT(ISERROR(SEARCH("норма",G14)))</formula>
    </cfRule>
    <cfRule type="containsText" dxfId="18" priority="5" operator="containsText" text="больше нормы">
      <formula>NOT(ISERROR(SEARCH("больше нормы",G14)))</formula>
    </cfRule>
    <cfRule type="containsText" dxfId="17" priority="6" operator="containsText" text="меньше нормы">
      <formula>NOT(ISERROR(SEARCH("меньше нормы",G14)))</formula>
    </cfRule>
    <cfRule type="containsText" dxfId="16" priority="9" operator="containsText" text="норма">
      <formula>NOT(ISERROR(SEARCH("норма",G14)))</formula>
    </cfRule>
    <cfRule type="containsText" dxfId="15" priority="10" operator="containsText" text="ОТКЛОНЕНИЕ">
      <formula>NOT(ISERROR(SEARCH("ОТКЛОНЕНИЕ",G14)))</formula>
    </cfRule>
  </conditionalFormatting>
  <conditionalFormatting sqref="G23:G26">
    <cfRule type="containsText" dxfId="14" priority="1" operator="containsText" text="норма">
      <formula>NOT(ISERROR(SEARCH("норма",G23)))</formula>
    </cfRule>
    <cfRule type="containsText" dxfId="13" priority="2" operator="containsText" text="меньше нормы">
      <formula>NOT(ISERROR(SEARCH("меньше нормы",G23)))</formula>
    </cfRule>
    <cfRule type="containsText" dxfId="12" priority="3" operator="containsText" text="больше нормы">
      <formula>NOT(ISERROR(SEARCH("больше нормы",G23)))</formula>
    </cfRule>
    <cfRule type="containsText" dxfId="11" priority="7" operator="containsText" text="норма">
      <formula>NOT(ISERROR(SEARCH("норма",G23)))</formula>
    </cfRule>
    <cfRule type="containsText" dxfId="1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Q57"/>
  <sheetViews>
    <sheetView zoomScale="55" zoomScaleNormal="55" workbookViewId="0">
      <selection activeCell="L52" sqref="L52"/>
    </sheetView>
  </sheetViews>
  <sheetFormatPr defaultRowHeight="15" outlineLevelCol="1"/>
  <cols>
    <col min="1" max="1" width="23" bestFit="1" customWidth="1"/>
    <col min="3" max="3" width="24.5703125" bestFit="1" customWidth="1"/>
    <col min="4" max="4" width="25.42578125" customWidth="1"/>
    <col min="5" max="5" width="10.85546875" bestFit="1" customWidth="1"/>
    <col min="6" max="6" width="8.7109375" customWidth="1"/>
    <col min="7" max="7" width="15" bestFit="1" customWidth="1"/>
    <col min="8" max="20" width="9.140625" customWidth="1" outlineLevel="1"/>
    <col min="24" max="37" width="9.140625" customWidth="1" outlineLevel="1"/>
  </cols>
  <sheetData>
    <row r="1" spans="1:43">
      <c r="C1" t="s">
        <v>0</v>
      </c>
      <c r="D1" s="14" t="s">
        <v>125</v>
      </c>
      <c r="E1" s="12" t="s">
        <v>126</v>
      </c>
      <c r="F1" s="12" t="s">
        <v>127</v>
      </c>
      <c r="G1" s="26"/>
      <c r="I1" s="33" t="s">
        <v>130</v>
      </c>
      <c r="X1" s="33" t="s">
        <v>138</v>
      </c>
    </row>
    <row r="2" spans="1:43">
      <c r="C2" t="s">
        <v>6</v>
      </c>
      <c r="D2" s="14" t="s">
        <v>120</v>
      </c>
      <c r="E2" s="27">
        <f>'норма отношений между значениям'!B2</f>
        <v>1.67</v>
      </c>
      <c r="F2" s="27">
        <f>'норма отношений между значениям'!C2</f>
        <v>1.8</v>
      </c>
      <c r="G2" s="19"/>
      <c r="I2" s="33" t="s">
        <v>136</v>
      </c>
      <c r="J2" s="33" t="s">
        <v>137</v>
      </c>
      <c r="X2" s="33" t="s">
        <v>136</v>
      </c>
      <c r="Y2" s="33" t="s">
        <v>137</v>
      </c>
    </row>
    <row r="3" spans="1:43">
      <c r="A3" t="s">
        <v>12</v>
      </c>
      <c r="B3" t="s">
        <v>13</v>
      </c>
      <c r="C3" t="s">
        <v>143</v>
      </c>
      <c r="D3" s="14" t="s">
        <v>122</v>
      </c>
      <c r="E3" s="27">
        <f>'норма отношений между значениям'!B3</f>
        <v>2.2999999999999998</v>
      </c>
      <c r="F3" s="27">
        <f>'норма отношений между значениям'!C3</f>
        <v>3.7</v>
      </c>
      <c r="G3" s="19"/>
      <c r="I3" s="34">
        <v>0</v>
      </c>
      <c r="J3" s="35">
        <f>E3</f>
        <v>2.2999999999999998</v>
      </c>
      <c r="X3" s="34">
        <v>0</v>
      </c>
      <c r="Y3" s="35">
        <f>E6</f>
        <v>9.6</v>
      </c>
    </row>
    <row r="4" spans="1:43">
      <c r="A4" t="s">
        <v>16</v>
      </c>
      <c r="B4" t="s">
        <v>17</v>
      </c>
      <c r="D4" s="14" t="s">
        <v>123</v>
      </c>
      <c r="E4" s="27">
        <f>'норма отношений между значениям'!B4</f>
        <v>9.5</v>
      </c>
      <c r="F4" s="27">
        <f>'норма отношений между значениям'!C4</f>
        <v>12.3</v>
      </c>
      <c r="G4" s="19"/>
      <c r="I4" s="35">
        <f>-E2</f>
        <v>-1.67</v>
      </c>
      <c r="J4" s="34">
        <v>0</v>
      </c>
      <c r="X4" s="35">
        <f>-E2</f>
        <v>-1.67</v>
      </c>
      <c r="Y4" s="34">
        <v>0</v>
      </c>
    </row>
    <row r="5" spans="1:43">
      <c r="A5" t="s">
        <v>18</v>
      </c>
      <c r="C5" s="36">
        <v>36285</v>
      </c>
      <c r="D5" s="14" t="s">
        <v>124</v>
      </c>
      <c r="E5" s="27">
        <f>'норма отношений между значениям'!B5</f>
        <v>3</v>
      </c>
      <c r="F5" s="27">
        <f>'норма отношений между значениям'!C5</f>
        <v>5</v>
      </c>
      <c r="G5" s="19"/>
      <c r="I5" s="34">
        <v>0</v>
      </c>
      <c r="J5" s="35">
        <f>-E4</f>
        <v>-9.5</v>
      </c>
      <c r="X5" s="34">
        <v>0</v>
      </c>
      <c r="Y5" s="35">
        <f>-E7</f>
        <v>-0.5</v>
      </c>
    </row>
    <row r="6" spans="1:43">
      <c r="A6" t="s">
        <v>19</v>
      </c>
      <c r="D6" s="12" t="s">
        <v>131</v>
      </c>
      <c r="E6" s="27">
        <f>'норма отношений между значениям'!B6</f>
        <v>9.6</v>
      </c>
      <c r="F6" s="27">
        <f>'норма отношений между значениям'!C6</f>
        <v>10</v>
      </c>
      <c r="I6" s="35">
        <f>E5</f>
        <v>3</v>
      </c>
      <c r="J6" s="34">
        <v>0</v>
      </c>
      <c r="X6" s="35">
        <f>E8</f>
        <v>0.2</v>
      </c>
      <c r="Y6" s="34">
        <v>0</v>
      </c>
    </row>
    <row r="7" spans="1:43">
      <c r="C7" t="s">
        <v>24</v>
      </c>
      <c r="D7" s="12" t="s">
        <v>132</v>
      </c>
      <c r="E7" s="27">
        <f>'норма отношений между значениям'!B7</f>
        <v>0.5</v>
      </c>
      <c r="F7" s="27">
        <f>'норма отношений между значениям'!C7</f>
        <v>0.8</v>
      </c>
      <c r="I7" s="34">
        <v>0</v>
      </c>
      <c r="J7" s="35">
        <f>E3</f>
        <v>2.2999999999999998</v>
      </c>
      <c r="X7" s="34">
        <v>0</v>
      </c>
      <c r="Y7" s="35">
        <f>E6</f>
        <v>9.6</v>
      </c>
    </row>
    <row r="8" spans="1:43">
      <c r="A8" t="s">
        <v>29</v>
      </c>
      <c r="C8">
        <v>40212</v>
      </c>
      <c r="D8" s="12" t="s">
        <v>133</v>
      </c>
      <c r="E8" s="27">
        <f>'норма отношений между значениям'!B8</f>
        <v>0.2</v>
      </c>
      <c r="F8" s="27">
        <f>'норма отношений между значениям'!C8</f>
        <v>0.3</v>
      </c>
      <c r="I8" s="34">
        <v>0</v>
      </c>
      <c r="J8" s="35">
        <f>F3</f>
        <v>3.7</v>
      </c>
      <c r="X8" s="34">
        <v>0</v>
      </c>
      <c r="Y8" s="35">
        <f>F6</f>
        <v>10</v>
      </c>
    </row>
    <row r="9" spans="1:43">
      <c r="A9" t="s">
        <v>30</v>
      </c>
      <c r="B9" t="s">
        <v>31</v>
      </c>
      <c r="C9">
        <v>6.1</v>
      </c>
      <c r="I9" s="35">
        <f>-F2</f>
        <v>-1.8</v>
      </c>
      <c r="J9" s="34">
        <v>0</v>
      </c>
      <c r="X9" s="35">
        <f>-F2</f>
        <v>-1.8</v>
      </c>
      <c r="Y9" s="34">
        <v>0</v>
      </c>
    </row>
    <row r="10" spans="1:43">
      <c r="A10" t="s">
        <v>32</v>
      </c>
      <c r="B10" t="s">
        <v>33</v>
      </c>
      <c r="C10">
        <v>2.11</v>
      </c>
      <c r="I10" s="34">
        <v>0</v>
      </c>
      <c r="J10" s="35">
        <f>-F4</f>
        <v>-12.3</v>
      </c>
      <c r="X10" s="34">
        <v>0</v>
      </c>
      <c r="Y10" s="35">
        <f>-F7</f>
        <v>-0.8</v>
      </c>
    </row>
    <row r="11" spans="1:43">
      <c r="A11" t="s">
        <v>34</v>
      </c>
      <c r="B11" t="s">
        <v>35</v>
      </c>
      <c r="C11">
        <v>34.6</v>
      </c>
      <c r="D11" s="30" t="s">
        <v>130</v>
      </c>
      <c r="E11" s="13"/>
      <c r="F11" s="13"/>
      <c r="G11" s="13"/>
      <c r="I11" s="35">
        <f>F5</f>
        <v>5</v>
      </c>
      <c r="J11" s="34">
        <v>0</v>
      </c>
      <c r="X11" s="35">
        <f>F8</f>
        <v>0.3</v>
      </c>
      <c r="Y11" s="34">
        <v>0</v>
      </c>
    </row>
    <row r="12" spans="1:43">
      <c r="A12" t="s">
        <v>36</v>
      </c>
      <c r="B12" t="s">
        <v>37</v>
      </c>
      <c r="C12">
        <v>0.22</v>
      </c>
      <c r="D12" s="37" t="s">
        <v>129</v>
      </c>
      <c r="E12" s="38"/>
      <c r="F12" s="39"/>
      <c r="G12" s="28">
        <f>C5</f>
        <v>36285</v>
      </c>
      <c r="I12" s="34">
        <v>0</v>
      </c>
      <c r="J12" s="35">
        <f>F3</f>
        <v>3.7</v>
      </c>
      <c r="X12" s="34">
        <v>0</v>
      </c>
      <c r="Y12" s="35">
        <f>F6</f>
        <v>10</v>
      </c>
    </row>
    <row r="13" spans="1:43">
      <c r="A13" t="s">
        <v>34</v>
      </c>
      <c r="B13" t="s">
        <v>38</v>
      </c>
      <c r="C13">
        <v>3.6</v>
      </c>
      <c r="E13" s="13"/>
      <c r="F13" s="13"/>
      <c r="G13" s="12" t="s">
        <v>128</v>
      </c>
      <c r="I13" s="34">
        <v>0</v>
      </c>
      <c r="J13" s="35">
        <f>$F$15</f>
        <v>2.4802631578947367</v>
      </c>
      <c r="X13" s="34">
        <v>0</v>
      </c>
      <c r="Y13" s="35">
        <f>F24</f>
        <v>6.2058823529411757</v>
      </c>
      <c r="AP13" s="33"/>
      <c r="AQ13" s="33"/>
    </row>
    <row r="14" spans="1:43">
      <c r="A14" t="s">
        <v>39</v>
      </c>
      <c r="B14" t="s">
        <v>40</v>
      </c>
      <c r="C14">
        <v>3.77</v>
      </c>
      <c r="D14" s="13"/>
      <c r="E14" s="12" t="s">
        <v>120</v>
      </c>
      <c r="F14" s="27">
        <f>C14/C10</f>
        <v>1.7867298578199053</v>
      </c>
      <c r="G14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норма</v>
      </c>
      <c r="I14" s="35">
        <f>-$F$14</f>
        <v>-1.7867298578199053</v>
      </c>
      <c r="J14" s="34">
        <v>0</v>
      </c>
      <c r="X14" s="35">
        <f>-$F$14</f>
        <v>-1.7867298578199053</v>
      </c>
      <c r="Y14" s="34">
        <v>0</v>
      </c>
    </row>
    <row r="15" spans="1:43">
      <c r="A15" t="s">
        <v>34</v>
      </c>
      <c r="B15" t="s">
        <v>41</v>
      </c>
      <c r="C15">
        <v>61.8</v>
      </c>
      <c r="D15" s="13"/>
      <c r="E15" s="12" t="s">
        <v>122</v>
      </c>
      <c r="F15" s="27">
        <f>C14/C29</f>
        <v>2.4802631578947367</v>
      </c>
      <c r="G15" s="13" t="str">
        <f>IF(AND(F15&gt;='норма отношений между значениям'!$B$3,F15&lt;='норма отношений между значениям'!$C$3),"норма",IF(F15&lt;'норма отношений между значениям'!$B$3,"меньше нормы","больше нормы"))</f>
        <v>норма</v>
      </c>
      <c r="I15" s="34">
        <v>0</v>
      </c>
      <c r="J15" s="35">
        <f>-$F$16</f>
        <v>-4.8961038961038961</v>
      </c>
      <c r="X15" s="34">
        <v>0</v>
      </c>
      <c r="Y15" s="35">
        <f>-$F$25</f>
        <v>-0.44155844155844159</v>
      </c>
    </row>
    <row r="16" spans="1:43">
      <c r="A16" t="s">
        <v>42</v>
      </c>
      <c r="B16" t="s">
        <v>43</v>
      </c>
      <c r="C16">
        <v>132</v>
      </c>
      <c r="D16" s="13"/>
      <c r="E16" s="12" t="s">
        <v>123</v>
      </c>
      <c r="F16" s="27">
        <f>C14/C31</f>
        <v>4.8961038961038961</v>
      </c>
      <c r="G16" s="13" t="str">
        <f>IF(AND(F16&gt;='норма отношений между значениям'!$B$4,F16&lt;='норма отношений между значениям'!$C$4),"норма",IF(F16&lt;'норма отношений между значениям'!$B$4,"меньше нормы","больше нормы"))</f>
        <v>меньше нормы</v>
      </c>
      <c r="I16" s="35">
        <f>$F$17</f>
        <v>6.6140350877192988</v>
      </c>
      <c r="J16" s="34">
        <v>0</v>
      </c>
      <c r="X16" s="35">
        <f>$F$26</f>
        <v>0.59649122807017552</v>
      </c>
      <c r="Y16" s="34">
        <v>0</v>
      </c>
    </row>
    <row r="17" spans="1:25">
      <c r="A17" t="s">
        <v>44</v>
      </c>
      <c r="B17" t="s">
        <v>45</v>
      </c>
      <c r="C17">
        <v>39.9</v>
      </c>
      <c r="D17" s="29"/>
      <c r="E17" s="12" t="s">
        <v>124</v>
      </c>
      <c r="F17" s="27">
        <f>C14/C33</f>
        <v>6.6140350877192988</v>
      </c>
      <c r="G17" s="13" t="str">
        <f>IF(AND(F17&gt;='норма отношений между значениям'!$B$5,F17&lt;=F5),"норма",IF(F17&lt;'норма отношений между значениям'!$B$5,"меньше нормы","больше нормы"))</f>
        <v>больше нормы</v>
      </c>
      <c r="I17" s="34">
        <v>0</v>
      </c>
      <c r="J17" s="35">
        <f>$F$15</f>
        <v>2.4802631578947367</v>
      </c>
      <c r="X17" s="34">
        <v>0</v>
      </c>
      <c r="Y17" s="35">
        <f>F24</f>
        <v>6.2058823529411757</v>
      </c>
    </row>
    <row r="18" spans="1:25">
      <c r="A18" t="s">
        <v>46</v>
      </c>
      <c r="B18" t="s">
        <v>47</v>
      </c>
      <c r="C18">
        <v>313</v>
      </c>
    </row>
    <row r="19" spans="1:25">
      <c r="A19" t="s">
        <v>48</v>
      </c>
      <c r="B19" t="s">
        <v>49</v>
      </c>
      <c r="C19">
        <v>4.7300000000000004</v>
      </c>
    </row>
    <row r="21" spans="1:25">
      <c r="A21" t="s">
        <v>50</v>
      </c>
      <c r="B21" t="s">
        <v>51</v>
      </c>
      <c r="C21">
        <v>2.5</v>
      </c>
      <c r="D21" s="30" t="s">
        <v>134</v>
      </c>
      <c r="E21" s="13"/>
      <c r="F21" s="13"/>
      <c r="G21" s="13"/>
    </row>
    <row r="22" spans="1:25">
      <c r="A22" t="s">
        <v>52</v>
      </c>
      <c r="B22" t="s">
        <v>53</v>
      </c>
      <c r="C22">
        <v>0.8</v>
      </c>
      <c r="D22" s="40" t="s">
        <v>129</v>
      </c>
      <c r="E22" s="41"/>
      <c r="F22" s="41"/>
      <c r="G22" s="28">
        <f>C5</f>
        <v>36285</v>
      </c>
    </row>
    <row r="23" spans="1:25">
      <c r="A23" t="s">
        <v>54</v>
      </c>
      <c r="B23" t="s">
        <v>55</v>
      </c>
      <c r="C23">
        <v>14.1</v>
      </c>
      <c r="D23" s="13"/>
      <c r="E23" s="12" t="s">
        <v>120</v>
      </c>
      <c r="F23" s="27">
        <f>C14/C10</f>
        <v>1.7867298578199053</v>
      </c>
      <c r="G23" s="13" t="str">
        <f>IF(AND(F14&gt;='норма отношений между значениям'!$B$2,F14&lt;='норма отношений между значениям'!$C$2),"норма",IF(F14&lt;'норма отношений между значениям'!$B$2,"меньше нормы","больше нормы"))</f>
        <v>норма</v>
      </c>
    </row>
    <row r="24" spans="1:25">
      <c r="A24" t="s">
        <v>56</v>
      </c>
      <c r="B24" t="s">
        <v>57</v>
      </c>
      <c r="C24">
        <v>50</v>
      </c>
      <c r="D24" s="13"/>
      <c r="E24" s="12" t="s">
        <v>131</v>
      </c>
      <c r="F24" s="27">
        <f>C10/C27</f>
        <v>6.2058823529411757</v>
      </c>
      <c r="G24" s="13" t="str">
        <f>IF(AND(F24&gt;='норма отношений между значениям'!$B$6,F24&lt;='норма отношений между значениям'!$C$6),"норма",IF(F24&lt;'норма отношений между значениям'!$B$6,"меньше нормы","больше нормы"))</f>
        <v>меньше нормы</v>
      </c>
    </row>
    <row r="25" spans="1:25">
      <c r="D25" s="13"/>
      <c r="E25" s="12" t="s">
        <v>132</v>
      </c>
      <c r="F25" s="27">
        <f>C27/C31</f>
        <v>0.44155844155844159</v>
      </c>
      <c r="G25" s="13" t="str">
        <f>IF(AND(F25&gt;='норма отношений между значениям'!$B$7,F25&lt;='норма отношений между значениям'!$C$7),"норма",IF(F25&lt;'норма отношений между значениям'!$C$7,"меньше нормы","больше нормы"))</f>
        <v>меньше нормы</v>
      </c>
    </row>
    <row r="26" spans="1:25">
      <c r="A26" t="s">
        <v>58</v>
      </c>
      <c r="B26" t="s">
        <v>59</v>
      </c>
      <c r="C26">
        <v>2.59</v>
      </c>
      <c r="D26" s="29"/>
      <c r="E26" s="12" t="s">
        <v>133</v>
      </c>
      <c r="F26" s="27">
        <f>C27/C33</f>
        <v>0.59649122807017552</v>
      </c>
      <c r="G26" s="13" t="str">
        <f>IF(AND(F26&gt;='норма отношений между значениям'!$B$8,F26&lt;='норма отношений между значениям'!$C$8),"норма",IF(F26&lt;'норма отношений между значениям'!$B$8,"меньше нормы","больше нормы"))</f>
        <v>больше нормы</v>
      </c>
    </row>
    <row r="27" spans="1:25">
      <c r="A27" t="s">
        <v>60</v>
      </c>
      <c r="B27" t="s">
        <v>61</v>
      </c>
      <c r="C27">
        <v>0.34</v>
      </c>
    </row>
    <row r="28" spans="1:25">
      <c r="A28" t="s">
        <v>62</v>
      </c>
      <c r="B28" t="s">
        <v>55</v>
      </c>
      <c r="C28">
        <v>16.2</v>
      </c>
    </row>
    <row r="29" spans="1:25">
      <c r="A29" t="s">
        <v>63</v>
      </c>
      <c r="B29" t="s">
        <v>64</v>
      </c>
      <c r="C29">
        <v>1.52</v>
      </c>
    </row>
    <row r="30" spans="1:25">
      <c r="A30" t="s">
        <v>62</v>
      </c>
      <c r="B30" t="s">
        <v>65</v>
      </c>
      <c r="C30">
        <v>72</v>
      </c>
      <c r="D30" s="33" t="s">
        <v>135</v>
      </c>
    </row>
    <row r="31" spans="1:25" ht="60">
      <c r="A31" t="s">
        <v>66</v>
      </c>
      <c r="B31" t="s">
        <v>67</v>
      </c>
      <c r="C31">
        <v>0.77</v>
      </c>
      <c r="D31" s="32" t="s">
        <v>121</v>
      </c>
    </row>
    <row r="32" spans="1:25">
      <c r="A32" t="s">
        <v>62</v>
      </c>
      <c r="B32" t="s">
        <v>68</v>
      </c>
      <c r="C32">
        <v>36.6</v>
      </c>
    </row>
    <row r="33" spans="1:3">
      <c r="A33" t="s">
        <v>69</v>
      </c>
      <c r="B33" t="s">
        <v>70</v>
      </c>
      <c r="C33">
        <v>0.56999999999999995</v>
      </c>
    </row>
    <row r="34" spans="1:3">
      <c r="A34" t="s">
        <v>62</v>
      </c>
      <c r="B34" t="s">
        <v>71</v>
      </c>
      <c r="C34">
        <v>27.2</v>
      </c>
    </row>
    <row r="36" spans="1:3">
      <c r="A36" t="s">
        <v>72</v>
      </c>
      <c r="B36" t="s">
        <v>73</v>
      </c>
      <c r="C36">
        <v>1.27</v>
      </c>
    </row>
    <row r="37" spans="1:3">
      <c r="A37" t="s">
        <v>74</v>
      </c>
      <c r="B37" t="s">
        <v>61</v>
      </c>
      <c r="C37">
        <v>0.16</v>
      </c>
    </row>
    <row r="38" spans="1:3">
      <c r="A38" t="s">
        <v>75</v>
      </c>
      <c r="B38" t="s">
        <v>76</v>
      </c>
      <c r="C38">
        <v>7.5</v>
      </c>
    </row>
    <row r="40" spans="1:3">
      <c r="A40" t="s">
        <v>77</v>
      </c>
      <c r="B40" t="s">
        <v>78</v>
      </c>
      <c r="C40">
        <v>49.2</v>
      </c>
    </row>
    <row r="41" spans="1:3">
      <c r="A41" t="s">
        <v>79</v>
      </c>
      <c r="C41">
        <v>0.2</v>
      </c>
    </row>
    <row r="42" spans="1:3">
      <c r="A42" t="s">
        <v>80</v>
      </c>
      <c r="B42" t="s">
        <v>81</v>
      </c>
      <c r="C42">
        <v>31.9</v>
      </c>
    </row>
    <row r="43" spans="1:3">
      <c r="A43" t="s">
        <v>82</v>
      </c>
      <c r="C43">
        <v>0.5</v>
      </c>
    </row>
    <row r="44" spans="1:3">
      <c r="A44" t="s">
        <v>83</v>
      </c>
      <c r="B44" t="s">
        <v>84</v>
      </c>
      <c r="C44">
        <v>1.3</v>
      </c>
    </row>
    <row r="45" spans="1:3">
      <c r="A45" t="s">
        <v>85</v>
      </c>
      <c r="C45">
        <v>0.1</v>
      </c>
    </row>
    <row r="46" spans="1:3">
      <c r="A46" t="s">
        <v>86</v>
      </c>
      <c r="B46" t="s">
        <v>87</v>
      </c>
      <c r="C46">
        <v>28.6</v>
      </c>
    </row>
    <row r="47" spans="1:3">
      <c r="A47" t="s">
        <v>88</v>
      </c>
      <c r="C47">
        <v>0.1</v>
      </c>
    </row>
    <row r="48" spans="1:3">
      <c r="A48" t="s">
        <v>89</v>
      </c>
      <c r="C48">
        <v>5.9</v>
      </c>
    </row>
    <row r="49" spans="1:3">
      <c r="A49" t="s">
        <v>90</v>
      </c>
      <c r="C49">
        <v>0.2</v>
      </c>
    </row>
    <row r="50" spans="1:3">
      <c r="A50" t="s">
        <v>91</v>
      </c>
      <c r="B50" t="s">
        <v>92</v>
      </c>
    </row>
    <row r="51" spans="1:3">
      <c r="A51" t="s">
        <v>93</v>
      </c>
      <c r="B51" t="s">
        <v>94</v>
      </c>
      <c r="C51">
        <v>1</v>
      </c>
    </row>
    <row r="52" spans="1:3">
      <c r="A52" t="s">
        <v>103</v>
      </c>
      <c r="B52" t="s">
        <v>104</v>
      </c>
      <c r="C52">
        <v>79.2</v>
      </c>
    </row>
    <row r="53" spans="1:3">
      <c r="A53" t="s">
        <v>106</v>
      </c>
    </row>
    <row r="54" spans="1:3">
      <c r="A54" t="s">
        <v>107</v>
      </c>
    </row>
    <row r="55" spans="1:3">
      <c r="A55" t="s">
        <v>113</v>
      </c>
    </row>
    <row r="56" spans="1:3">
      <c r="A56" t="s">
        <v>114</v>
      </c>
      <c r="C56" t="s">
        <v>116</v>
      </c>
    </row>
    <row r="57" spans="1:3">
      <c r="A57" t="s">
        <v>117</v>
      </c>
    </row>
  </sheetData>
  <mergeCells count="2">
    <mergeCell ref="D12:F12"/>
    <mergeCell ref="D22:F22"/>
  </mergeCells>
  <conditionalFormatting sqref="G14:G17">
    <cfRule type="containsText" dxfId="9" priority="4" operator="containsText" text="норма">
      <formula>NOT(ISERROR(SEARCH("норма",G14)))</formula>
    </cfRule>
    <cfRule type="containsText" dxfId="8" priority="5" operator="containsText" text="больше нормы">
      <formula>NOT(ISERROR(SEARCH("больше нормы",G14)))</formula>
    </cfRule>
    <cfRule type="containsText" dxfId="7" priority="6" operator="containsText" text="меньше нормы">
      <formula>NOT(ISERROR(SEARCH("меньше нормы",G14)))</formula>
    </cfRule>
    <cfRule type="containsText" dxfId="6" priority="9" operator="containsText" text="норма">
      <formula>NOT(ISERROR(SEARCH("норма",G14)))</formula>
    </cfRule>
    <cfRule type="containsText" dxfId="5" priority="10" operator="containsText" text="ОТКЛОНЕНИЕ">
      <formula>NOT(ISERROR(SEARCH("ОТКЛОНЕНИЕ",G14)))</formula>
    </cfRule>
  </conditionalFormatting>
  <conditionalFormatting sqref="G23:G26">
    <cfRule type="containsText" dxfId="4" priority="1" operator="containsText" text="норма">
      <formula>NOT(ISERROR(SEARCH("норма",G23)))</formula>
    </cfRule>
    <cfRule type="containsText" dxfId="3" priority="2" operator="containsText" text="меньше нормы">
      <formula>NOT(ISERROR(SEARCH("меньше нормы",G23)))</formula>
    </cfRule>
    <cfRule type="containsText" dxfId="2" priority="3" operator="containsText" text="больше нормы">
      <formula>NOT(ISERROR(SEARCH("больше нормы",G23)))</formula>
    </cfRule>
    <cfRule type="containsText" dxfId="1" priority="7" operator="containsText" text="норма">
      <formula>NOT(ISERROR(SEARCH("норма",G23)))</formula>
    </cfRule>
    <cfRule type="containsText" dxfId="0" priority="8" operator="containsText" text="ОТКЛОНЕНИЕ">
      <formula>NOT(ISERROR(SEARCH("ОТКЛОНЕНИЕ",G23)))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Sheet1</vt:lpstr>
      <vt:lpstr>норма отношений между значениям</vt:lpstr>
      <vt:lpstr>Тарасова </vt:lpstr>
      <vt:lpstr>Дылдин new</vt:lpstr>
      <vt:lpstr>Сорокина</vt:lpstr>
      <vt:lpstr>Бородина new</vt:lpstr>
      <vt:lpstr>Зубов new</vt:lpstr>
      <vt:lpstr>Немцев new </vt:lpstr>
      <vt:lpstr>Абрамов new осень </vt:lpstr>
      <vt:lpstr>Абрамов new весна</vt:lpstr>
      <vt:lpstr>Корзухина </vt:lpstr>
      <vt:lpstr>Баринов осень new</vt:lpstr>
      <vt:lpstr>Баринов весна new </vt:lpstr>
      <vt:lpstr>Тиккоева 2004 new</vt:lpstr>
      <vt:lpstr>Тиккоева  2005 new</vt:lpstr>
      <vt:lpstr>Тиккоева 2006 new </vt:lpstr>
      <vt:lpstr>Тиккоева  2007 new</vt:lpstr>
      <vt:lpstr>Чеснокова июнь 2007 new </vt:lpstr>
      <vt:lpstr>Чеснокова август 2007 new</vt:lpstr>
      <vt:lpstr>Чеснокова  январь  2008 new</vt:lpstr>
      <vt:lpstr>Зуеваnew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Krisina</dc:creator>
  <cp:lastModifiedBy>PC HP</cp:lastModifiedBy>
  <dcterms:created xsi:type="dcterms:W3CDTF">2022-10-06T13:28:00Z</dcterms:created>
  <dcterms:modified xsi:type="dcterms:W3CDTF">2022-10-11T14:57:25Z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28F39D548B744604A9F75A9A0EB4B456</vt:lpwstr>
  </property>
  <property fmtid="{D5CDD505-2E9C-101B-9397-08002B2CF9AE}" pid="3" name="KSOProductBuildVer">
    <vt:lpwstr>1033-11.2.0.11306</vt:lpwstr>
  </property>
</Properties>
</file>