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大创\DATA\"/>
    </mc:Choice>
  </mc:AlternateContent>
  <xr:revisionPtr revIDLastSave="0" documentId="13_ncr:1_{F85E89C4-D2C3-47BC-B933-6824F82C0487}" xr6:coauthVersionLast="47" xr6:coauthVersionMax="47" xr10:uidLastSave="{00000000-0000-0000-0000-000000000000}"/>
  <bookViews>
    <workbookView xWindow="6250" yWindow="1920" windowWidth="19440" windowHeight="1117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2" i="1" l="1"/>
  <c r="V40" i="1"/>
  <c r="V38" i="1"/>
  <c r="V39" i="1"/>
  <c r="J18" i="1"/>
  <c r="V14" i="1" s="1"/>
  <c r="V41" i="1" s="1"/>
  <c r="C18" i="1"/>
  <c r="V13" i="1" s="1"/>
  <c r="V37" i="1" s="1"/>
  <c r="N9" i="1"/>
  <c r="V12" i="1" s="1"/>
  <c r="B9" i="1"/>
  <c r="V10" i="1" s="1"/>
  <c r="V29" i="1" l="1"/>
  <c r="V30" i="1"/>
  <c r="V28" i="1"/>
  <c r="V35" i="1"/>
  <c r="V36" i="1"/>
  <c r="V34" i="1"/>
  <c r="T5" i="1"/>
  <c r="T6" i="1" s="1"/>
  <c r="T7" i="1" s="1"/>
  <c r="T17" i="1" s="1"/>
  <c r="T4" i="1"/>
  <c r="H9" i="1"/>
  <c r="V11" i="1" s="1"/>
  <c r="G31" i="1"/>
  <c r="D29" i="1"/>
  <c r="C29" i="1"/>
  <c r="B29" i="1"/>
  <c r="V31" i="1" l="1"/>
  <c r="V43" i="1" s="1"/>
  <c r="V33" i="1"/>
  <c r="V32" i="1"/>
  <c r="G32" i="1"/>
  <c r="D34" i="1"/>
  <c r="B34" i="1"/>
  <c r="B37" i="1" s="1"/>
  <c r="C34" i="1"/>
</calcChain>
</file>

<file path=xl/sharedStrings.xml><?xml version="1.0" encoding="utf-8"?>
<sst xmlns="http://schemas.openxmlformats.org/spreadsheetml/2006/main" count="80" uniqueCount="46">
  <si>
    <t>协作、交流与博弈</t>
  </si>
  <si>
    <t>工人</t>
    <phoneticPr fontId="1" type="noConversion"/>
  </si>
  <si>
    <t>工人+AI</t>
    <phoneticPr fontId="1" type="noConversion"/>
  </si>
  <si>
    <t>Problem1</t>
    <phoneticPr fontId="1" type="noConversion"/>
  </si>
  <si>
    <t>Problem2</t>
    <phoneticPr fontId="1" type="noConversion"/>
  </si>
  <si>
    <t>Problem3</t>
  </si>
  <si>
    <t>投资组合构建</t>
    <phoneticPr fontId="1" type="noConversion"/>
  </si>
  <si>
    <t>日常运营</t>
    <phoneticPr fontId="1" type="noConversion"/>
  </si>
  <si>
    <t>分析归纳</t>
    <phoneticPr fontId="1" type="noConversion"/>
  </si>
  <si>
    <t>监管、风控与信息披露</t>
  </si>
  <si>
    <t>用时(min)</t>
    <phoneticPr fontId="1" type="noConversion"/>
  </si>
  <si>
    <t>AI(Zero-Shot)</t>
    <phoneticPr fontId="1" type="noConversion"/>
  </si>
  <si>
    <t>AI(Few-Shot)</t>
    <phoneticPr fontId="1" type="noConversion"/>
  </si>
  <si>
    <t>P21_T</t>
    <phoneticPr fontId="1" type="noConversion"/>
  </si>
  <si>
    <t>P22_T</t>
    <phoneticPr fontId="1" type="noConversion"/>
  </si>
  <si>
    <t>P23_T</t>
    <phoneticPr fontId="1" type="noConversion"/>
  </si>
  <si>
    <t>percent</t>
    <phoneticPr fontId="1" type="noConversion"/>
  </si>
  <si>
    <t>总时间</t>
    <phoneticPr fontId="1" type="noConversion"/>
  </si>
  <si>
    <t>假定不同难度任务均匀分布</t>
    <phoneticPr fontId="1" type="noConversion"/>
  </si>
  <si>
    <t>单位工作时间-3w元收益</t>
    <phoneticPr fontId="1" type="noConversion"/>
  </si>
  <si>
    <t>第二维度完成时间比例（以工人为任务量基准）</t>
    <phoneticPr fontId="1" type="noConversion"/>
  </si>
  <si>
    <t>一年创造3w元任务数量</t>
    <phoneticPr fontId="1" type="noConversion"/>
  </si>
  <si>
    <t>单位任务定义-创造1w收益</t>
    <phoneticPr fontId="1" type="noConversion"/>
  </si>
  <si>
    <t>证券业平均年薪</t>
    <phoneticPr fontId="1" type="noConversion"/>
  </si>
  <si>
    <t>证券业平均员工人数</t>
    <phoneticPr fontId="1" type="noConversion"/>
  </si>
  <si>
    <t>净利润</t>
    <phoneticPr fontId="1" type="noConversion"/>
  </si>
  <si>
    <t>净利润/人</t>
    <phoneticPr fontId="1" type="noConversion"/>
  </si>
  <si>
    <t>每年分钟数</t>
    <phoneticPr fontId="1" type="noConversion"/>
  </si>
  <si>
    <t>每年平均劳动时间</t>
    <phoneticPr fontId="1" type="noConversion"/>
  </si>
  <si>
    <t>平均每分钟创造利润</t>
    <phoneticPr fontId="1" type="noConversion"/>
  </si>
  <si>
    <t>五维比例</t>
    <phoneticPr fontId="1" type="noConversion"/>
  </si>
  <si>
    <t>1. 协作、交流与博弈</t>
  </si>
  <si>
    <t>2. 投资组合构建</t>
    <phoneticPr fontId="1" type="noConversion"/>
  </si>
  <si>
    <t>3. 日常运营</t>
    <phoneticPr fontId="1" type="noConversion"/>
  </si>
  <si>
    <t>4. 分析归纳</t>
    <phoneticPr fontId="1" type="noConversion"/>
  </si>
  <si>
    <t>监管、风控与信息披露</t>
    <phoneticPr fontId="1" type="noConversion"/>
  </si>
  <si>
    <t>合计</t>
    <phoneticPr fontId="1" type="noConversion"/>
  </si>
  <si>
    <t>归一化中间过程：次数</t>
    <phoneticPr fontId="1" type="noConversion"/>
  </si>
  <si>
    <t>归一化结果-时间</t>
    <phoneticPr fontId="1" type="noConversion"/>
  </si>
  <si>
    <t>单位：创造1w收益</t>
    <phoneticPr fontId="1" type="noConversion"/>
  </si>
  <si>
    <t>创造1w收益时间</t>
    <phoneticPr fontId="1" type="noConversion"/>
  </si>
  <si>
    <t>占比</t>
    <phoneticPr fontId="1" type="noConversion"/>
  </si>
  <si>
    <t>token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</si>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</sst>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2" borderId="0" xfId="0" applyFill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1019;/ONET&#20219;&#21153;&#21152;&#26435;&#32479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89;&#25968;&#26500;&#24314;/&#35777;&#21048;&#19994;&#24037;&#361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F11">
            <v>19036.144578313255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56">
          <cell r="D56">
            <v>30765.833982064956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topLeftCell="A7" zoomScale="70" zoomScaleNormal="70" workbookViewId="0">
      <selection activeCell="B8" sqref="B8"/>
    </sheetView>
  </sheetViews>
  <sheetFormatPr defaultRowHeight="14" x14ac:dyDescent="0.3"/>
  <cols>
    <col min="1" max="1" width="24.83203125" customWidth="1"/>
    <col min="2" max="2" width="8.6640625" customWidth="1"/>
    <col min="6" max="6" width="17.58203125" customWidth="1"/>
    <col min="9" max="9" width="11.25" customWidth="1"/>
    <col min="19" max="19" width="18.08203125" customWidth="1"/>
    <col min="20" max="20" width="28.08203125" customWidth="1"/>
    <col min="21" max="21" width="20.4140625" customWidth="1"/>
    <col min="22" max="22" width="16.25" customWidth="1"/>
  </cols>
  <sheetData>
    <row r="1" spans="1:22" x14ac:dyDescent="0.3">
      <c r="A1" t="s">
        <v>10</v>
      </c>
      <c r="S1" t="s">
        <v>23</v>
      </c>
      <c r="T1" s="4">
        <v>470639.73910000001</v>
      </c>
      <c r="U1" t="s">
        <v>30</v>
      </c>
    </row>
    <row r="2" spans="1:22" x14ac:dyDescent="0.3">
      <c r="S2" t="s">
        <v>24</v>
      </c>
      <c r="T2">
        <v>6473</v>
      </c>
      <c r="U2" t="s">
        <v>31</v>
      </c>
      <c r="V2">
        <v>0.14658634500000001</v>
      </c>
    </row>
    <row r="3" spans="1:22" x14ac:dyDescent="0.3">
      <c r="B3" t="s">
        <v>0</v>
      </c>
      <c r="G3" t="s">
        <v>6</v>
      </c>
      <c r="N3" t="s">
        <v>7</v>
      </c>
      <c r="S3" t="s">
        <v>25</v>
      </c>
      <c r="T3">
        <v>2697121907.9201999</v>
      </c>
      <c r="U3" t="s">
        <v>32</v>
      </c>
      <c r="V3">
        <v>0.15863453799999999</v>
      </c>
    </row>
    <row r="4" spans="1:22" x14ac:dyDescent="0.3">
      <c r="B4" t="s">
        <v>1</v>
      </c>
      <c r="C4" t="s">
        <v>11</v>
      </c>
      <c r="D4" t="s">
        <v>12</v>
      </c>
      <c r="E4" t="s">
        <v>2</v>
      </c>
      <c r="H4" t="s">
        <v>1</v>
      </c>
      <c r="I4" t="s">
        <v>11</v>
      </c>
      <c r="J4" t="s">
        <v>12</v>
      </c>
      <c r="K4" t="s">
        <v>2</v>
      </c>
      <c r="N4" t="s">
        <v>1</v>
      </c>
      <c r="O4" t="s">
        <v>11</v>
      </c>
      <c r="P4" t="s">
        <v>12</v>
      </c>
      <c r="Q4" t="s">
        <v>2</v>
      </c>
      <c r="S4" t="s">
        <v>26</v>
      </c>
      <c r="T4">
        <f>T3/T2</f>
        <v>416672.62597253203</v>
      </c>
      <c r="U4" t="s">
        <v>33</v>
      </c>
      <c r="V4">
        <v>0.21352099999999999</v>
      </c>
    </row>
    <row r="5" spans="1:22" x14ac:dyDescent="0.3">
      <c r="S5" t="s">
        <v>27</v>
      </c>
      <c r="T5">
        <f>365*24*60</f>
        <v>525600</v>
      </c>
      <c r="U5" t="s">
        <v>34</v>
      </c>
      <c r="V5">
        <v>0.19277108400000001</v>
      </c>
    </row>
    <row r="6" spans="1:22" x14ac:dyDescent="0.3">
      <c r="A6" t="s">
        <v>3</v>
      </c>
      <c r="B6" s="3">
        <v>15.02</v>
      </c>
      <c r="C6" s="2">
        <v>5.41</v>
      </c>
      <c r="E6">
        <v>5.41</v>
      </c>
      <c r="G6" t="s">
        <v>3</v>
      </c>
      <c r="H6">
        <v>22.77</v>
      </c>
      <c r="I6" s="1">
        <v>18.600000000000001</v>
      </c>
      <c r="K6">
        <v>18.600000000000001</v>
      </c>
      <c r="M6" t="s">
        <v>3</v>
      </c>
      <c r="N6">
        <v>6.23</v>
      </c>
      <c r="O6">
        <v>25</v>
      </c>
      <c r="Q6">
        <v>7.05</v>
      </c>
      <c r="S6" t="s">
        <v>28</v>
      </c>
      <c r="T6">
        <f>T2*T5</f>
        <v>3402208800</v>
      </c>
      <c r="U6" t="s">
        <v>35</v>
      </c>
      <c r="V6">
        <v>0.28848699999999999</v>
      </c>
    </row>
    <row r="7" spans="1:22" x14ac:dyDescent="0.3">
      <c r="A7" t="s">
        <v>4</v>
      </c>
      <c r="B7" s="3">
        <v>25.14</v>
      </c>
      <c r="C7">
        <v>17.329999999999998</v>
      </c>
      <c r="E7">
        <v>14.64</v>
      </c>
      <c r="G7" t="s">
        <v>4</v>
      </c>
      <c r="H7">
        <v>107.45</v>
      </c>
      <c r="I7" s="1">
        <v>95.4</v>
      </c>
      <c r="K7">
        <v>68.5</v>
      </c>
      <c r="M7" t="s">
        <v>4</v>
      </c>
      <c r="N7">
        <v>18.649999999999999</v>
      </c>
      <c r="O7">
        <v>15.5</v>
      </c>
      <c r="Q7">
        <v>10.51</v>
      </c>
      <c r="S7" t="s">
        <v>29</v>
      </c>
      <c r="T7">
        <f>T3/T6</f>
        <v>0.79275613769507614</v>
      </c>
    </row>
    <row r="8" spans="1:22" x14ac:dyDescent="0.3">
      <c r="A8" t="s">
        <v>5</v>
      </c>
      <c r="B8" s="3">
        <v>60.36</v>
      </c>
      <c r="C8">
        <v>60</v>
      </c>
      <c r="E8">
        <v>60</v>
      </c>
      <c r="G8" t="s">
        <v>5</v>
      </c>
      <c r="H8">
        <v>130.44999999999999</v>
      </c>
      <c r="I8" s="1">
        <v>131.66999999999999</v>
      </c>
      <c r="K8">
        <v>85.33</v>
      </c>
      <c r="M8" t="s">
        <v>5</v>
      </c>
      <c r="N8">
        <v>271.83</v>
      </c>
      <c r="O8">
        <v>277.75</v>
      </c>
      <c r="Q8">
        <v>226.33</v>
      </c>
    </row>
    <row r="9" spans="1:22" x14ac:dyDescent="0.3">
      <c r="A9" t="s">
        <v>36</v>
      </c>
      <c r="B9">
        <f>SUM(B6:B8)</f>
        <v>100.52</v>
      </c>
      <c r="H9">
        <f>SUM(H6:H8)</f>
        <v>260.66999999999996</v>
      </c>
      <c r="N9">
        <f>SUM(N6:N8)</f>
        <v>296.70999999999998</v>
      </c>
      <c r="U9" t="s">
        <v>37</v>
      </c>
    </row>
    <row r="10" spans="1:22" x14ac:dyDescent="0.3">
      <c r="V10">
        <f>B9/V2</f>
        <v>685.73917986699234</v>
      </c>
    </row>
    <row r="11" spans="1:22" x14ac:dyDescent="0.3">
      <c r="V11">
        <f>H9/V3</f>
        <v>1643.2108876567597</v>
      </c>
    </row>
    <row r="12" spans="1:22" x14ac:dyDescent="0.3">
      <c r="B12" t="s">
        <v>8</v>
      </c>
      <c r="I12" t="s">
        <v>9</v>
      </c>
      <c r="V12">
        <f>N9/V4</f>
        <v>1389.6057062303005</v>
      </c>
    </row>
    <row r="13" spans="1:22" x14ac:dyDescent="0.3">
      <c r="C13" t="s">
        <v>1</v>
      </c>
      <c r="D13" t="s">
        <v>11</v>
      </c>
      <c r="E13" t="s">
        <v>12</v>
      </c>
      <c r="F13" t="s">
        <v>2</v>
      </c>
      <c r="J13" t="s">
        <v>1</v>
      </c>
      <c r="K13" t="s">
        <v>11</v>
      </c>
      <c r="L13" t="s">
        <v>12</v>
      </c>
      <c r="M13" t="s">
        <v>2</v>
      </c>
      <c r="V13">
        <f>C18/V5</f>
        <v>2793.7800048891145</v>
      </c>
    </row>
    <row r="14" spans="1:22" x14ac:dyDescent="0.3">
      <c r="V14">
        <f>J18/V6</f>
        <v>434.30033242399134</v>
      </c>
    </row>
    <row r="15" spans="1:22" x14ac:dyDescent="0.3">
      <c r="B15" t="s">
        <v>3</v>
      </c>
      <c r="C15">
        <v>8</v>
      </c>
      <c r="D15">
        <v>4.43</v>
      </c>
      <c r="F15">
        <v>4.43</v>
      </c>
      <c r="I15" t="s">
        <v>3</v>
      </c>
      <c r="J15">
        <v>21.79</v>
      </c>
      <c r="K15">
        <v>4.0999999999999996</v>
      </c>
      <c r="L15">
        <v>1.62</v>
      </c>
      <c r="M15">
        <v>4.0999999999999996</v>
      </c>
    </row>
    <row r="16" spans="1:22" x14ac:dyDescent="0.3">
      <c r="B16" t="s">
        <v>4</v>
      </c>
      <c r="C16">
        <v>25.6</v>
      </c>
      <c r="D16">
        <v>3.83</v>
      </c>
      <c r="F16">
        <v>3.83</v>
      </c>
      <c r="I16" t="s">
        <v>4</v>
      </c>
      <c r="J16">
        <v>36.200000000000003</v>
      </c>
      <c r="K16">
        <v>23.52</v>
      </c>
      <c r="M16">
        <v>22.13</v>
      </c>
    </row>
    <row r="17" spans="1:22" x14ac:dyDescent="0.3">
      <c r="B17" t="s">
        <v>5</v>
      </c>
      <c r="C17">
        <v>504.96</v>
      </c>
      <c r="D17">
        <v>336.72</v>
      </c>
      <c r="F17">
        <v>294.23</v>
      </c>
      <c r="I17" t="s">
        <v>5</v>
      </c>
      <c r="J17">
        <v>67.3</v>
      </c>
      <c r="K17">
        <v>52.58</v>
      </c>
      <c r="M17">
        <v>45.28</v>
      </c>
      <c r="S17" t="s">
        <v>40</v>
      </c>
      <c r="T17">
        <f>10000/T7</f>
        <v>12614.219587217345</v>
      </c>
      <c r="U17" t="s">
        <v>38</v>
      </c>
      <c r="V17" t="s">
        <v>39</v>
      </c>
    </row>
    <row r="18" spans="1:22" x14ac:dyDescent="0.3">
      <c r="A18" t="s">
        <v>36</v>
      </c>
      <c r="C18">
        <f>SUM(C15:C17)</f>
        <v>538.55999999999995</v>
      </c>
      <c r="J18">
        <f>SUM(J15:J17)</f>
        <v>125.28999999999999</v>
      </c>
    </row>
    <row r="27" spans="1:22" x14ac:dyDescent="0.3">
      <c r="T27" t="s">
        <v>41</v>
      </c>
    </row>
    <row r="28" spans="1:22" x14ac:dyDescent="0.3">
      <c r="A28" t="s">
        <v>20</v>
      </c>
      <c r="B28" t="s">
        <v>13</v>
      </c>
      <c r="C28" t="s">
        <v>14</v>
      </c>
      <c r="D28" t="s">
        <v>15</v>
      </c>
      <c r="F28" t="s">
        <v>18</v>
      </c>
      <c r="K28" t="s">
        <v>42</v>
      </c>
      <c r="U28">
        <v>1.1000000000000001</v>
      </c>
      <c r="V28">
        <f>B6/V$10</f>
        <v>2.1903371487266215E-2</v>
      </c>
    </row>
    <row r="29" spans="1:22" x14ac:dyDescent="0.3">
      <c r="A29" t="s">
        <v>16</v>
      </c>
      <c r="B29">
        <f>H6/SUM(H6:H8)</f>
        <v>8.7351824145471296E-2</v>
      </c>
      <c r="C29">
        <f>H7/SUM(H6:H8)</f>
        <v>0.41220700502551127</v>
      </c>
      <c r="D29">
        <f>H8/SUM(H6:H8)</f>
        <v>0.50044117082901751</v>
      </c>
      <c r="K29" t="s">
        <v>43</v>
      </c>
      <c r="L29">
        <v>1000</v>
      </c>
      <c r="T29" t="s">
        <v>31</v>
      </c>
      <c r="U29">
        <v>1.2</v>
      </c>
      <c r="V29">
        <f>B7/V$10</f>
        <v>3.6661169053919619E-2</v>
      </c>
    </row>
    <row r="30" spans="1:22" x14ac:dyDescent="0.3">
      <c r="K30" t="s">
        <v>44</v>
      </c>
      <c r="L30">
        <v>5000</v>
      </c>
      <c r="U30">
        <v>1.3</v>
      </c>
      <c r="V30">
        <f>B8/V$10</f>
        <v>8.8021804458814176E-2</v>
      </c>
    </row>
    <row r="31" spans="1:22" x14ac:dyDescent="0.3">
      <c r="F31" t="s">
        <v>17</v>
      </c>
      <c r="G31">
        <f>[1]Sheet1!$F$11</f>
        <v>19036.144578313255</v>
      </c>
      <c r="K31" t="s">
        <v>45</v>
      </c>
      <c r="L31">
        <v>50000</v>
      </c>
      <c r="U31">
        <v>2.1</v>
      </c>
      <c r="V31">
        <f>H6/$V$11</f>
        <v>1.3857016266774084E-2</v>
      </c>
    </row>
    <row r="32" spans="1:22" x14ac:dyDescent="0.3">
      <c r="F32" t="s">
        <v>21</v>
      </c>
      <c r="G32">
        <f>G31/H9</f>
        <v>73.027753781843927</v>
      </c>
      <c r="T32" t="s">
        <v>32</v>
      </c>
      <c r="U32">
        <v>2.2000000000000002</v>
      </c>
      <c r="V32">
        <f t="shared" ref="V32:V33" si="0">H7/$V$11</f>
        <v>6.5390267802585653E-2</v>
      </c>
    </row>
    <row r="33" spans="1:22" x14ac:dyDescent="0.3">
      <c r="U33">
        <v>2.2999999999999998</v>
      </c>
      <c r="V33">
        <f t="shared" si="0"/>
        <v>7.9387253930640278E-2</v>
      </c>
    </row>
    <row r="34" spans="1:22" x14ac:dyDescent="0.3">
      <c r="A34" t="s">
        <v>19</v>
      </c>
      <c r="B34">
        <f>G31*B29</f>
        <v>1662.8419536125864</v>
      </c>
      <c r="C34">
        <f>G31*C29</f>
        <v>7846.8321438591311</v>
      </c>
      <c r="D34">
        <f>G31*D29</f>
        <v>9526.470480841539</v>
      </c>
      <c r="U34">
        <v>3.1</v>
      </c>
      <c r="V34">
        <f>N6/$V$12</f>
        <v>4.4832861379798458E-3</v>
      </c>
    </row>
    <row r="35" spans="1:22" x14ac:dyDescent="0.3">
      <c r="T35" t="s">
        <v>33</v>
      </c>
      <c r="U35">
        <v>3.2</v>
      </c>
      <c r="V35">
        <f t="shared" ref="V35:V36" si="1">N7/$V$12</f>
        <v>1.3421073270196487E-2</v>
      </c>
    </row>
    <row r="36" spans="1:22" x14ac:dyDescent="0.3">
      <c r="U36">
        <v>3.3</v>
      </c>
      <c r="V36">
        <f t="shared" si="1"/>
        <v>0.19561664059182365</v>
      </c>
    </row>
    <row r="37" spans="1:22" x14ac:dyDescent="0.3">
      <c r="A37" t="s">
        <v>22</v>
      </c>
      <c r="B37">
        <f>B34*10000/[2]Sheet0!$D$56</f>
        <v>540.48330189324486</v>
      </c>
      <c r="U37">
        <v>4.0999999999999996</v>
      </c>
      <c r="V37">
        <f>C15/$V$13</f>
        <v>2.8635039215686281E-3</v>
      </c>
    </row>
    <row r="38" spans="1:22" x14ac:dyDescent="0.3">
      <c r="C38" s="1"/>
      <c r="T38" t="s">
        <v>34</v>
      </c>
      <c r="U38">
        <v>4.2</v>
      </c>
      <c r="V38">
        <f t="shared" ref="V38:V39" si="2">C16/$V$13</f>
        <v>9.1632125490196097E-3</v>
      </c>
    </row>
    <row r="39" spans="1:22" x14ac:dyDescent="0.3">
      <c r="U39">
        <v>4.3</v>
      </c>
      <c r="V39">
        <f t="shared" si="2"/>
        <v>0.18074436752941178</v>
      </c>
    </row>
    <row r="40" spans="1:22" x14ac:dyDescent="0.3">
      <c r="U40">
        <v>5.0999999999999996</v>
      </c>
      <c r="V40">
        <f>J15/$V$14</f>
        <v>5.0172653284380239E-2</v>
      </c>
    </row>
    <row r="41" spans="1:22" x14ac:dyDescent="0.3">
      <c r="T41" t="s">
        <v>35</v>
      </c>
      <c r="U41">
        <v>5.2</v>
      </c>
      <c r="V41">
        <f t="shared" ref="V41:V42" si="3">J16/$V$14</f>
        <v>8.3352457498603261E-2</v>
      </c>
    </row>
    <row r="42" spans="1:22" x14ac:dyDescent="0.3">
      <c r="U42">
        <v>5.3</v>
      </c>
      <c r="V42">
        <f t="shared" si="3"/>
        <v>0.15496188921701654</v>
      </c>
    </row>
    <row r="43" spans="1:22" x14ac:dyDescent="0.3">
      <c r="V43">
        <f>SUM(V28:V42)</f>
        <v>0.99999996700000016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修</cp:lastModifiedBy>
  <dcterms:created xsi:type="dcterms:W3CDTF">2015-06-05T18:19:34Z</dcterms:created>
  <dcterms:modified xsi:type="dcterms:W3CDTF">2024-03-24T10:19:58Z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39b340c4</vt:lpwstr>
  </property>
</Properties>
</file>