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  <fileRecoveryPr repairLoad="1"/>
</workbook>
</file>

<file path=xl/calcChain.xml><?xml version="1.0" encoding="utf-8"?>
<calcChain xmlns="http://schemas.openxmlformats.org/spreadsheetml/2006/main">
  <c r="G9" i="1" l="1"/>
  <c r="E13" i="1"/>
  <c r="G4" i="1"/>
  <c r="E12" i="1" l="1"/>
  <c r="D13" i="1"/>
  <c r="G12" i="1" s="1"/>
  <c r="I5" i="1"/>
  <c r="G3" i="1"/>
  <c r="L9" i="1" s="1"/>
  <c r="H9" i="1"/>
  <c r="I9" i="1"/>
  <c r="D12" i="1" l="1"/>
  <c r="I12" i="1" s="1"/>
  <c r="H12" i="1"/>
  <c r="J12" i="1" s="1"/>
  <c r="G15" i="1"/>
  <c r="K9" i="1"/>
  <c r="J9" i="1"/>
  <c r="G16" i="1" l="1"/>
  <c r="K12" i="1" s="1"/>
  <c r="L12" i="1" l="1"/>
</calcChain>
</file>

<file path=xl/comments1.xml><?xml version="1.0" encoding="utf-8"?>
<comments xmlns="http://schemas.openxmlformats.org/spreadsheetml/2006/main">
  <authors>
    <author>作者</author>
  </authors>
  <commentList>
    <comment ref="I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作者:
</t>
        </r>
      </text>
    </comment>
  </commentList>
</comments>
</file>

<file path=xl/sharedStrings.xml><?xml version="1.0" encoding="utf-8"?>
<sst xmlns="http://schemas.openxmlformats.org/spreadsheetml/2006/main" count="16" uniqueCount="16">
  <si>
    <t>prec</t>
    <phoneticPr fontId="1" type="noConversion"/>
  </si>
  <si>
    <t>recall</t>
    <phoneticPr fontId="1" type="noConversion"/>
  </si>
  <si>
    <t>F</t>
    <phoneticPr fontId="1" type="noConversion"/>
  </si>
  <si>
    <t>a-mean</t>
    <phoneticPr fontId="1" type="noConversion"/>
  </si>
  <si>
    <t>acc</t>
    <phoneticPr fontId="1" type="noConversion"/>
  </si>
  <si>
    <t>g-m</t>
    <phoneticPr fontId="1" type="noConversion"/>
  </si>
  <si>
    <t>真阳</t>
    <phoneticPr fontId="1" type="noConversion"/>
  </si>
  <si>
    <t>真阴</t>
    <phoneticPr fontId="1" type="noConversion"/>
  </si>
  <si>
    <t>dv0</t>
    <phoneticPr fontId="1" type="noConversion"/>
  </si>
  <si>
    <t>样本数：</t>
    <phoneticPr fontId="1" type="noConversion"/>
  </si>
  <si>
    <t>正：</t>
    <phoneticPr fontId="1" type="noConversion"/>
  </si>
  <si>
    <t>负：</t>
    <phoneticPr fontId="1" type="noConversion"/>
  </si>
  <si>
    <t>recall：</t>
    <phoneticPr fontId="1" type="noConversion"/>
  </si>
  <si>
    <t>pre：</t>
    <phoneticPr fontId="1" type="noConversion"/>
  </si>
  <si>
    <t>真阳</t>
    <phoneticPr fontId="1" type="noConversion"/>
  </si>
  <si>
    <t>真阴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</si>
</sst>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_ "/>
  </numFmts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6"/>
  <sheetViews>
    <sheetView tabSelected="1" workbookViewId="0">
      <selection activeCell="N18" sqref="N18"/>
    </sheetView>
  </sheetViews>
  <sheetFormatPr defaultRowHeight="13.5" x14ac:dyDescent="0.15"/>
  <sheetData>
    <row r="1" spans="1:12" x14ac:dyDescent="0.15">
      <c r="A1" s="1">
        <v>632</v>
      </c>
      <c r="B1" s="1">
        <v>19</v>
      </c>
    </row>
    <row r="2" spans="1:12" x14ac:dyDescent="0.15">
      <c r="A2" s="1">
        <v>14</v>
      </c>
      <c r="B2" s="1">
        <v>180</v>
      </c>
    </row>
    <row r="3" spans="1:12" x14ac:dyDescent="0.15">
      <c r="F3" t="s">
        <v>6</v>
      </c>
      <c r="G3">
        <f>B2/(B2+B1)</f>
        <v>0.90452261306532666</v>
      </c>
    </row>
    <row r="4" spans="1:12" x14ac:dyDescent="0.15">
      <c r="F4" t="s">
        <v>7</v>
      </c>
      <c r="G4">
        <f>A1/(A1+A2)</f>
        <v>0.97832817337461297</v>
      </c>
      <c r="I4" t="s">
        <v>8</v>
      </c>
    </row>
    <row r="5" spans="1:12" x14ac:dyDescent="0.15">
      <c r="I5" s="2">
        <f>G4/2</f>
        <v>0.48916408668730649</v>
      </c>
    </row>
    <row r="8" spans="1:12" x14ac:dyDescent="0.15">
      <c r="G8" t="s">
        <v>1</v>
      </c>
      <c r="H8" t="s">
        <v>0</v>
      </c>
      <c r="I8" t="s">
        <v>4</v>
      </c>
      <c r="J8" t="s">
        <v>2</v>
      </c>
      <c r="K8" t="s">
        <v>3</v>
      </c>
      <c r="L8" t="s">
        <v>5</v>
      </c>
    </row>
    <row r="9" spans="1:12" x14ac:dyDescent="0.15">
      <c r="G9" s="2">
        <f>B2/(B2+A2)</f>
        <v>0.92783505154639179</v>
      </c>
      <c r="H9" s="2">
        <f>B2/(B1+B2)</f>
        <v>0.90452261306532666</v>
      </c>
      <c r="I9" s="2">
        <f>(A1+B2)/(B1+B2+A1+A2)</f>
        <v>0.96094674556213022</v>
      </c>
      <c r="J9" s="2">
        <f>2/(1/H9+1/G9)</f>
        <v>0.9160305343511449</v>
      </c>
      <c r="K9" s="2">
        <f>(G3+G4)/2</f>
        <v>0.94142539321996987</v>
      </c>
      <c r="L9" s="2">
        <f>ROUND(SQRT(G3*G4),3)</f>
        <v>0.94099999999999995</v>
      </c>
    </row>
    <row r="11" spans="1:12" x14ac:dyDescent="0.15">
      <c r="A11" t="s">
        <v>9</v>
      </c>
      <c r="B11">
        <v>335</v>
      </c>
      <c r="D11">
        <v>0</v>
      </c>
      <c r="E11">
        <v>1</v>
      </c>
    </row>
    <row r="12" spans="1:12" x14ac:dyDescent="0.15">
      <c r="A12" t="s">
        <v>10</v>
      </c>
      <c r="B12">
        <v>9</v>
      </c>
      <c r="D12">
        <f>B11-E12-E13-D13</f>
        <v>321.00026249593759</v>
      </c>
      <c r="E12">
        <f>E13/B15-E13</f>
        <v>4.9997375040623986</v>
      </c>
      <c r="F12">
        <v>0</v>
      </c>
      <c r="G12" s="2">
        <f>E13/(D13+E13)</f>
        <v>0.88890000000000002</v>
      </c>
      <c r="H12" s="2">
        <f>E13/(E12+E13)</f>
        <v>0.61539999999999995</v>
      </c>
      <c r="I12" s="2">
        <f>(E13+D12)/B11</f>
        <v>0.98209063431623156</v>
      </c>
      <c r="J12" s="2">
        <f>2/(1/G12+1/H12)</f>
        <v>0.72728719005517506</v>
      </c>
      <c r="K12" s="2">
        <f>(G15+G16)/2</f>
        <v>0.80614736103197981</v>
      </c>
      <c r="L12" s="2">
        <f>SQRT(G15*G16)</f>
        <v>0.78325539382640752</v>
      </c>
    </row>
    <row r="13" spans="1:12" x14ac:dyDescent="0.15">
      <c r="A13" t="s">
        <v>11</v>
      </c>
      <c r="B13">
        <v>326</v>
      </c>
      <c r="D13">
        <f>B12-E13</f>
        <v>0.99990000000000023</v>
      </c>
      <c r="E13">
        <f>B12*B14</f>
        <v>8.0000999999999998</v>
      </c>
      <c r="F13">
        <v>1</v>
      </c>
    </row>
    <row r="14" spans="1:12" x14ac:dyDescent="0.15">
      <c r="A14" t="s">
        <v>12</v>
      </c>
      <c r="B14" s="2">
        <v>0.88890000000000002</v>
      </c>
      <c r="C14" s="2"/>
      <c r="D14" s="2"/>
      <c r="E14" s="2"/>
      <c r="F14" s="2"/>
      <c r="G14" s="2"/>
    </row>
    <row r="15" spans="1:12" x14ac:dyDescent="0.15">
      <c r="A15" t="s">
        <v>13</v>
      </c>
      <c r="B15" s="2">
        <v>0.61539999999999995</v>
      </c>
      <c r="C15" s="2"/>
      <c r="D15" s="2"/>
      <c r="E15" s="2"/>
      <c r="F15" s="2" t="s">
        <v>14</v>
      </c>
      <c r="G15" s="2">
        <f>E13/(E13+E12)</f>
        <v>0.61539999999999995</v>
      </c>
    </row>
    <row r="16" spans="1:12" x14ac:dyDescent="0.15">
      <c r="F16" t="s">
        <v>15</v>
      </c>
      <c r="G16">
        <f>D12/(D12+D13)</f>
        <v>0.99689472206395968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2016-11-10T05:35:51Z</dcterms:modified>
</cp:coreProperties>
</file>