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李小刚\Desktop\IT-Project-Management\project-management-pet-home\"/>
    </mc:Choice>
  </mc:AlternateContent>
  <xr:revisionPtr revIDLastSave="0" documentId="13_ncr:1_{94B6DD69-7850-4564-AF8D-0D0619DCE7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9" i="1" l="1"/>
  <c r="K48" i="1"/>
  <c r="K34" i="1"/>
  <c r="K23" i="1"/>
  <c r="K19" i="1"/>
  <c r="K8" i="1"/>
  <c r="J67" i="1"/>
  <c r="J10" i="1"/>
  <c r="J11" i="1"/>
  <c r="J12" i="1"/>
  <c r="J13" i="1"/>
  <c r="J9" i="1"/>
  <c r="K6" i="1"/>
  <c r="K7" i="1"/>
  <c r="K14" i="1"/>
  <c r="K15" i="1"/>
  <c r="K16" i="1"/>
  <c r="K17" i="1"/>
  <c r="K26" i="1"/>
  <c r="K27" i="1"/>
  <c r="K47" i="1"/>
  <c r="K54" i="1"/>
  <c r="K58" i="1"/>
  <c r="K63" i="1"/>
  <c r="K65" i="1"/>
  <c r="K69" i="1"/>
  <c r="J20" i="1"/>
  <c r="J21" i="1"/>
  <c r="J22" i="1"/>
  <c r="J24" i="1"/>
  <c r="J25" i="1"/>
  <c r="J30" i="1"/>
  <c r="J31" i="1"/>
  <c r="J32" i="1"/>
  <c r="J33" i="1"/>
  <c r="J35" i="1"/>
  <c r="J36" i="1"/>
  <c r="J37" i="1"/>
  <c r="J38" i="1"/>
  <c r="J39" i="1"/>
  <c r="J42" i="1"/>
  <c r="J43" i="1"/>
  <c r="J45" i="1"/>
  <c r="J46" i="1"/>
  <c r="J49" i="1"/>
  <c r="J50" i="1"/>
  <c r="J51" i="1"/>
  <c r="J52" i="1"/>
  <c r="J56" i="1"/>
  <c r="J57" i="1"/>
  <c r="J60" i="1"/>
  <c r="J61" i="1"/>
  <c r="J62" i="1"/>
  <c r="J68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" i="1"/>
  <c r="G4" i="1"/>
  <c r="H4" i="1" s="1"/>
  <c r="G6" i="1"/>
  <c r="H6" i="1" s="1"/>
  <c r="G7" i="1"/>
  <c r="H7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20" i="1"/>
  <c r="H20" i="1" s="1"/>
  <c r="G21" i="1"/>
  <c r="H21" i="1" s="1"/>
  <c r="G22" i="1"/>
  <c r="H22" i="1" s="1"/>
  <c r="G24" i="1"/>
  <c r="H24" i="1" s="1"/>
  <c r="G25" i="1"/>
  <c r="H25" i="1" s="1"/>
  <c r="G26" i="1"/>
  <c r="H26" i="1" s="1"/>
  <c r="G27" i="1"/>
  <c r="H27" i="1" s="1"/>
  <c r="G30" i="1"/>
  <c r="H30" i="1" s="1"/>
  <c r="G31" i="1"/>
  <c r="H31" i="1" s="1"/>
  <c r="G32" i="1"/>
  <c r="H32" i="1" s="1"/>
  <c r="G33" i="1"/>
  <c r="H33" i="1" s="1"/>
  <c r="G35" i="1"/>
  <c r="H35" i="1" s="1"/>
  <c r="G36" i="1"/>
  <c r="H36" i="1" s="1"/>
  <c r="G37" i="1"/>
  <c r="H37" i="1" s="1"/>
  <c r="G38" i="1"/>
  <c r="H38" i="1" s="1"/>
  <c r="G39" i="1"/>
  <c r="H39" i="1" s="1"/>
  <c r="G42" i="1"/>
  <c r="H42" i="1" s="1"/>
  <c r="G43" i="1"/>
  <c r="H43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4" i="1"/>
  <c r="H54" i="1" s="1"/>
  <c r="G56" i="1"/>
  <c r="H56" i="1" s="1"/>
  <c r="G57" i="1"/>
  <c r="H57" i="1" s="1"/>
  <c r="G58" i="1"/>
  <c r="H58" i="1" s="1"/>
  <c r="G60" i="1"/>
  <c r="H60" i="1" s="1"/>
  <c r="G61" i="1"/>
  <c r="H61" i="1" s="1"/>
  <c r="G62" i="1"/>
  <c r="H62" i="1" s="1"/>
  <c r="G63" i="1"/>
  <c r="H63" i="1" s="1"/>
  <c r="G65" i="1"/>
  <c r="H65" i="1" s="1"/>
  <c r="G67" i="1"/>
  <c r="H67" i="1" s="1"/>
  <c r="G68" i="1"/>
  <c r="H68" i="1" s="1"/>
  <c r="G69" i="1"/>
  <c r="H69" i="1" s="1"/>
  <c r="K55" i="1" l="1"/>
  <c r="L53" i="1" s="1"/>
  <c r="K66" i="1"/>
  <c r="L64" i="1" s="1"/>
  <c r="K44" i="1"/>
  <c r="K41" i="1"/>
  <c r="K29" i="1"/>
  <c r="L28" i="1" s="1"/>
  <c r="L18" i="1"/>
  <c r="L5" i="1"/>
  <c r="L40" i="1" l="1"/>
  <c r="L3" i="1"/>
  <c r="M9" i="1" s="1"/>
  <c r="M48" i="1"/>
  <c r="M25" i="1"/>
  <c r="M52" i="1"/>
  <c r="M47" i="1"/>
  <c r="M22" i="1"/>
  <c r="M60" i="1"/>
  <c r="M55" i="1"/>
  <c r="M49" i="1"/>
  <c r="M18" i="1"/>
  <c r="M66" i="1"/>
  <c r="M10" i="1"/>
  <c r="M14" i="1"/>
  <c r="M30" i="1"/>
  <c r="M29" i="1" l="1"/>
  <c r="M4" i="1"/>
  <c r="M6" i="1"/>
  <c r="M32" i="1"/>
  <c r="M24" i="1"/>
  <c r="M27" i="1"/>
  <c r="M61" i="1"/>
  <c r="M20" i="1"/>
  <c r="M28" i="1"/>
  <c r="M63" i="1"/>
  <c r="M46" i="1"/>
  <c r="M5" i="1"/>
  <c r="M15" i="1"/>
  <c r="M31" i="1"/>
  <c r="M54" i="1"/>
  <c r="M33" i="1"/>
  <c r="M21" i="1"/>
  <c r="M67" i="1"/>
  <c r="M34" i="1"/>
  <c r="M7" i="1"/>
  <c r="M38" i="1"/>
  <c r="M19" i="1"/>
  <c r="M44" i="1"/>
  <c r="M26" i="1"/>
  <c r="M43" i="1"/>
  <c r="M12" i="1"/>
  <c r="M59" i="1"/>
  <c r="M37" i="1"/>
  <c r="M35" i="1"/>
  <c r="M68" i="1"/>
  <c r="M40" i="1"/>
  <c r="M45" i="1"/>
  <c r="M56" i="1"/>
  <c r="M41" i="1"/>
  <c r="M57" i="1"/>
  <c r="M8" i="1"/>
  <c r="M51" i="1"/>
  <c r="M58" i="1"/>
  <c r="M62" i="1"/>
  <c r="M53" i="1"/>
  <c r="M13" i="1"/>
  <c r="M42" i="1"/>
  <c r="M36" i="1"/>
  <c r="M16" i="1"/>
  <c r="M69" i="1"/>
  <c r="M64" i="1"/>
  <c r="M11" i="1"/>
  <c r="M23" i="1"/>
  <c r="M65" i="1"/>
  <c r="M50" i="1"/>
  <c r="M39" i="1"/>
  <c r="M17" i="1"/>
</calcChain>
</file>

<file path=xl/sharedStrings.xml><?xml version="1.0" encoding="utf-8"?>
<sst xmlns="http://schemas.openxmlformats.org/spreadsheetml/2006/main" count="216" uniqueCount="185">
  <si>
    <t>任务名称</t>
  </si>
  <si>
    <t>工期</t>
  </si>
  <si>
    <t>开始时间</t>
  </si>
  <si>
    <t>完成时间</t>
  </si>
  <si>
    <t>WBS</t>
  </si>
  <si>
    <t>安宠居</t>
  </si>
  <si>
    <t>205.29 个工作日?</t>
  </si>
  <si>
    <t>N</t>
  </si>
  <si>
    <t>205 个工作日?</t>
  </si>
  <si>
    <t>N1</t>
  </si>
  <si>
    <t xml:space="preserve">      进度协调会</t>
  </si>
  <si>
    <t>204 个工作日</t>
  </si>
  <si>
    <t>N1-1</t>
  </si>
  <si>
    <t xml:space="preserve">      项目管理</t>
  </si>
  <si>
    <t>174.57 个工作日?</t>
  </si>
  <si>
    <t>N1-2</t>
  </si>
  <si>
    <t xml:space="preserve">         项目启动</t>
  </si>
  <si>
    <t>3 个工作日</t>
  </si>
  <si>
    <t>N1-2.1</t>
  </si>
  <si>
    <t xml:space="preserve">         项目开工会议</t>
  </si>
  <si>
    <t>N1-2.2</t>
  </si>
  <si>
    <t xml:space="preserve">         项目计划</t>
  </si>
  <si>
    <t>7.43 个工作日?</t>
  </si>
  <si>
    <t>N1-2.3</t>
  </si>
  <si>
    <t xml:space="preserve">            范围计划</t>
  </si>
  <si>
    <t>2 个工作日?</t>
  </si>
  <si>
    <t>N1-2.3.1</t>
  </si>
  <si>
    <t xml:space="preserve">            任务/活动定义</t>
  </si>
  <si>
    <t>N1-2.3.2</t>
  </si>
  <si>
    <t xml:space="preserve">            项目进度表</t>
  </si>
  <si>
    <t>N1-2.3.3</t>
  </si>
  <si>
    <t xml:space="preserve">            工作分解结构</t>
  </si>
  <si>
    <t>N1-2.3.4</t>
  </si>
  <si>
    <t xml:space="preserve">            质量计划</t>
  </si>
  <si>
    <t>N1-2.3.5</t>
  </si>
  <si>
    <t xml:space="preserve">         项目沟通</t>
  </si>
  <si>
    <t>5 个工作日?</t>
  </si>
  <si>
    <t>N1-2.4</t>
  </si>
  <si>
    <t xml:space="preserve">         项目团队建议</t>
  </si>
  <si>
    <t>3 个工作日?</t>
  </si>
  <si>
    <t>N1-2.5</t>
  </si>
  <si>
    <t xml:space="preserve">         项目风险监控</t>
  </si>
  <si>
    <t>143.57 个工作日?</t>
  </si>
  <si>
    <t>N1-2.6</t>
  </si>
  <si>
    <t xml:space="preserve">         项目收尾总结</t>
  </si>
  <si>
    <t>7 个工作日?</t>
  </si>
  <si>
    <t>N1-2.7</t>
  </si>
  <si>
    <t xml:space="preserve">      系统定义</t>
  </si>
  <si>
    <t>16.29 个工作日?</t>
  </si>
  <si>
    <t>N1-3</t>
  </si>
  <si>
    <t xml:space="preserve">         定义目标</t>
  </si>
  <si>
    <t>N1-3.1</t>
  </si>
  <si>
    <t xml:space="preserve">            系统总体目标</t>
  </si>
  <si>
    <t>2.43 个工作日?</t>
  </si>
  <si>
    <t>N1-3.1.1</t>
  </si>
  <si>
    <t xml:space="preserve">            确定各子目标</t>
  </si>
  <si>
    <t>2.29 个工作日?</t>
  </si>
  <si>
    <t>N1-3.1.2</t>
  </si>
  <si>
    <t xml:space="preserve">            明确关键事件</t>
  </si>
  <si>
    <t>N1-3.1.3</t>
  </si>
  <si>
    <t xml:space="preserve">         定义需求</t>
  </si>
  <si>
    <t>5.86 个工作日?</t>
  </si>
  <si>
    <t>N1-3.2</t>
  </si>
  <si>
    <t xml:space="preserve">            获得既定需求</t>
  </si>
  <si>
    <t>N1-3.2.1</t>
  </si>
  <si>
    <t xml:space="preserve">            定义新需求</t>
  </si>
  <si>
    <t>3.43 个工作日?</t>
  </si>
  <si>
    <t>N1-3.2.2</t>
  </si>
  <si>
    <t xml:space="preserve">         选择系统开发方法</t>
  </si>
  <si>
    <t>2.14 个工作日?</t>
  </si>
  <si>
    <t>N1-3.3</t>
  </si>
  <si>
    <t xml:space="preserve">         审批</t>
  </si>
  <si>
    <t>1.14 个工作日</t>
  </si>
  <si>
    <t>N1-3.4</t>
  </si>
  <si>
    <t xml:space="preserve">      系统设计</t>
  </si>
  <si>
    <t>35 个工作日?</t>
  </si>
  <si>
    <t>N1-4</t>
  </si>
  <si>
    <t xml:space="preserve">         系统功能</t>
  </si>
  <si>
    <t>15.14 个工作日?</t>
  </si>
  <si>
    <t>N1-4.1</t>
  </si>
  <si>
    <t xml:space="preserve">            定义系统接口</t>
  </si>
  <si>
    <t>N1-4.1.1</t>
  </si>
  <si>
    <t xml:space="preserve">            IO设计</t>
  </si>
  <si>
    <t>N1-4.1.2</t>
  </si>
  <si>
    <t xml:space="preserve">            系统审计/控制</t>
  </si>
  <si>
    <t>4.57 个工作日?</t>
  </si>
  <si>
    <t>N1-4.1.3</t>
  </si>
  <si>
    <t xml:space="preserve">            功能计划确认</t>
  </si>
  <si>
    <t>N1-4.1.4</t>
  </si>
  <si>
    <t xml:space="preserve">         系统技术</t>
  </si>
  <si>
    <t>19.86 个工作日?</t>
  </si>
  <si>
    <t>N1-4.2</t>
  </si>
  <si>
    <t xml:space="preserve">            模块说明</t>
  </si>
  <si>
    <t>N1-4.2.1</t>
  </si>
  <si>
    <t xml:space="preserve">            系统流程</t>
  </si>
  <si>
    <t>3.57 个工作日?</t>
  </si>
  <si>
    <t>N1-4.2.2</t>
  </si>
  <si>
    <t xml:space="preserve">            数据转换</t>
  </si>
  <si>
    <t>4.71 个工作日?</t>
  </si>
  <si>
    <t>N1-4.2.3</t>
  </si>
  <si>
    <t xml:space="preserve">            集成测试计划</t>
  </si>
  <si>
    <t>N1-4.2.4</t>
  </si>
  <si>
    <t xml:space="preserve">            审批</t>
  </si>
  <si>
    <t>N1-4.2.5</t>
  </si>
  <si>
    <t xml:space="preserve">      系统实现</t>
  </si>
  <si>
    <t>56.14 个工作日?</t>
  </si>
  <si>
    <t>N1-5</t>
  </si>
  <si>
    <t xml:space="preserve">         程序编码</t>
  </si>
  <si>
    <t>14 个工作日?</t>
  </si>
  <si>
    <t>N1-5.1</t>
  </si>
  <si>
    <t xml:space="preserve">            编码</t>
  </si>
  <si>
    <t>N1-5.1.1</t>
  </si>
  <si>
    <t xml:space="preserve">            单元测试</t>
  </si>
  <si>
    <t>N1-5.1.2</t>
  </si>
  <si>
    <t xml:space="preserve">         JCL</t>
  </si>
  <si>
    <t>N1-5.2</t>
  </si>
  <si>
    <t xml:space="preserve">            JCL编码</t>
  </si>
  <si>
    <t>N1-5.2.1</t>
  </si>
  <si>
    <t>N1-5.2.2</t>
  </si>
  <si>
    <t xml:space="preserve">         文档编写</t>
  </si>
  <si>
    <t>N1-5.3</t>
  </si>
  <si>
    <t xml:space="preserve">         集成测试</t>
  </si>
  <si>
    <t>56 个工作日?</t>
  </si>
  <si>
    <t>N1-5.4</t>
  </si>
  <si>
    <t xml:space="preserve">            测试方案定制</t>
  </si>
  <si>
    <t>27 个工作日?</t>
  </si>
  <si>
    <t>N1-5.4.1</t>
  </si>
  <si>
    <t xml:space="preserve">            设计测试用例</t>
  </si>
  <si>
    <t>41 个工作日?</t>
  </si>
  <si>
    <t>N1-5.4.2</t>
  </si>
  <si>
    <t xml:space="preserve">            测试</t>
  </si>
  <si>
    <t>N1-5.4.3</t>
  </si>
  <si>
    <t xml:space="preserve">            编写测试报告</t>
  </si>
  <si>
    <t>N1-5.4.4</t>
  </si>
  <si>
    <t xml:space="preserve">      系统交付</t>
  </si>
  <si>
    <t>26 个工作日?</t>
  </si>
  <si>
    <t>N1-6</t>
  </si>
  <si>
    <t xml:space="preserve">         系统安装</t>
  </si>
  <si>
    <t>N1-6.1</t>
  </si>
  <si>
    <t xml:space="preserve">         培训</t>
  </si>
  <si>
    <t>9 个工作日?</t>
  </si>
  <si>
    <t>N1-6.2</t>
  </si>
  <si>
    <t xml:space="preserve">            最终用户培训</t>
  </si>
  <si>
    <t>N1-6.2.1</t>
  </si>
  <si>
    <t xml:space="preserve">            系统管理员培训</t>
  </si>
  <si>
    <t>9 个工作日</t>
  </si>
  <si>
    <t>N1-6.2.2</t>
  </si>
  <si>
    <t xml:space="preserve">         试运行</t>
  </si>
  <si>
    <t>10 个工作日</t>
  </si>
  <si>
    <t>N1-6.3</t>
  </si>
  <si>
    <t xml:space="preserve">         系统切换</t>
  </si>
  <si>
    <t>9.43 个工作日?</t>
  </si>
  <si>
    <t>N1-6.4</t>
  </si>
  <si>
    <t xml:space="preserve">            切换方案确定</t>
  </si>
  <si>
    <t>N1-6.4.1</t>
  </si>
  <si>
    <t>N1-6.4.2</t>
  </si>
  <si>
    <t xml:space="preserve">            切换到成产系统</t>
  </si>
  <si>
    <t>N1-6.4.3</t>
  </si>
  <si>
    <t xml:space="preserve">         验收</t>
  </si>
  <si>
    <t>N1-6.5</t>
  </si>
  <si>
    <t xml:space="preserve">      系统试运行</t>
  </si>
  <si>
    <t>46.14 个工作日?</t>
  </si>
  <si>
    <t>N1-7</t>
  </si>
  <si>
    <t xml:space="preserve">         日常操作</t>
  </si>
  <si>
    <t>23.29 个工作日?</t>
  </si>
  <si>
    <t>N1-7.1</t>
  </si>
  <si>
    <t xml:space="preserve">         运行检查</t>
  </si>
  <si>
    <t>21.71 个工作日?</t>
  </si>
  <si>
    <t>N1-7.2</t>
  </si>
  <si>
    <t xml:space="preserve">            运行程序以检查状况</t>
  </si>
  <si>
    <t>10 个工作日?</t>
  </si>
  <si>
    <t>N1-7.2.1</t>
  </si>
  <si>
    <t xml:space="preserve">            检查运行情况</t>
  </si>
  <si>
    <t>11 个工作日?</t>
  </si>
  <si>
    <t>N1-7.2.2</t>
  </si>
  <si>
    <t xml:space="preserve">         系统审计</t>
  </si>
  <si>
    <t>N1-7.3</t>
  </si>
  <si>
    <t>工期（计算）</t>
    <phoneticPr fontId="5" type="noConversion"/>
  </si>
  <si>
    <t>工时</t>
    <phoneticPr fontId="5" type="noConversion"/>
  </si>
  <si>
    <t>时薪</t>
    <phoneticPr fontId="5" type="noConversion"/>
  </si>
  <si>
    <t>小计</t>
    <phoneticPr fontId="5" type="noConversion"/>
  </si>
  <si>
    <t>L2</t>
    <phoneticPr fontId="5" type="noConversion"/>
  </si>
  <si>
    <t>占比</t>
    <phoneticPr fontId="5" type="noConversion"/>
  </si>
  <si>
    <t xml:space="preserve">   安宠居</t>
    <phoneticPr fontId="5" type="noConversion"/>
  </si>
  <si>
    <t>L3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</si>
</sst>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color rgb="FF363636"/>
      <name val="宋体"/>
      <family val="3"/>
      <charset val="134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31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31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31" fontId="4" fillId="3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B41" workbookViewId="0">
      <selection activeCell="I78" sqref="I78"/>
    </sheetView>
  </sheetViews>
  <sheetFormatPr defaultRowHeight="14.25" x14ac:dyDescent="0.2"/>
  <cols>
    <col min="1" max="1" width="42.125" customWidth="1"/>
    <col min="2" max="5" width="20.5" customWidth="1"/>
    <col min="6" max="6" width="29.75" customWidth="1"/>
    <col min="7" max="7" width="12.5" customWidth="1"/>
    <col min="8" max="8" width="10.5" customWidth="1"/>
    <col min="11" max="11" width="9.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177</v>
      </c>
      <c r="H1" s="8" t="s">
        <v>178</v>
      </c>
      <c r="I1" s="8" t="s">
        <v>179</v>
      </c>
      <c r="J1" s="8" t="s">
        <v>180</v>
      </c>
      <c r="K1" s="8" t="s">
        <v>181</v>
      </c>
      <c r="L1" s="8" t="s">
        <v>184</v>
      </c>
      <c r="M1" s="8" t="s">
        <v>182</v>
      </c>
    </row>
    <row r="2" spans="1:13" x14ac:dyDescent="0.2">
      <c r="A2" s="2" t="s">
        <v>5</v>
      </c>
      <c r="B2" s="2" t="s">
        <v>6</v>
      </c>
      <c r="C2" s="3">
        <v>44879</v>
      </c>
      <c r="D2" s="3">
        <v>45083</v>
      </c>
      <c r="E2" s="2" t="s">
        <v>7</v>
      </c>
    </row>
    <row r="3" spans="1:13" x14ac:dyDescent="0.2">
      <c r="A3" s="4" t="s">
        <v>183</v>
      </c>
      <c r="B3" s="4" t="s">
        <v>8</v>
      </c>
      <c r="C3" s="5">
        <v>44879</v>
      </c>
      <c r="D3" s="5">
        <v>45083</v>
      </c>
      <c r="E3" s="4" t="s">
        <v>9</v>
      </c>
      <c r="L3">
        <f>SUM(L4:L69)</f>
        <v>1687920</v>
      </c>
    </row>
    <row r="4" spans="1:13" x14ac:dyDescent="0.2">
      <c r="A4" s="4" t="s">
        <v>10</v>
      </c>
      <c r="B4" s="4" t="s">
        <v>11</v>
      </c>
      <c r="C4" s="5">
        <v>44879</v>
      </c>
      <c r="D4" s="5">
        <v>45082</v>
      </c>
      <c r="E4" s="4" t="s">
        <v>12</v>
      </c>
      <c r="F4" t="str">
        <f>E4&amp;A4</f>
        <v>N1-1      进度协调会</v>
      </c>
      <c r="G4">
        <f t="shared" ref="G4:G33" si="0">D4-C4+1</f>
        <v>204</v>
      </c>
      <c r="H4">
        <f t="shared" ref="H4:H65" si="1">G4*8</f>
        <v>1632</v>
      </c>
      <c r="I4">
        <v>500</v>
      </c>
      <c r="L4">
        <f>H4*I4</f>
        <v>816000</v>
      </c>
      <c r="M4">
        <f>L4/L$3</f>
        <v>0.48343523389734111</v>
      </c>
    </row>
    <row r="5" spans="1:13" x14ac:dyDescent="0.2">
      <c r="A5" s="4" t="s">
        <v>13</v>
      </c>
      <c r="B5" s="4" t="s">
        <v>14</v>
      </c>
      <c r="C5" s="5">
        <v>44879</v>
      </c>
      <c r="D5" s="5">
        <v>45052</v>
      </c>
      <c r="E5" s="4" t="s">
        <v>15</v>
      </c>
      <c r="F5" t="str">
        <f t="shared" ref="F5:F68" si="2">E5&amp;A5</f>
        <v>N1-2      项目管理</v>
      </c>
      <c r="L5">
        <f>SUM(K6:K17)</f>
        <v>661600</v>
      </c>
      <c r="M5">
        <f t="shared" ref="M5:M64" si="3">L5/L$3</f>
        <v>0.39196170434617755</v>
      </c>
    </row>
    <row r="6" spans="1:13" x14ac:dyDescent="0.2">
      <c r="A6" s="6" t="s">
        <v>16</v>
      </c>
      <c r="B6" s="6" t="s">
        <v>17</v>
      </c>
      <c r="C6" s="7">
        <v>44879</v>
      </c>
      <c r="D6" s="7">
        <v>44881</v>
      </c>
      <c r="E6" s="6" t="s">
        <v>18</v>
      </c>
      <c r="F6" t="str">
        <f t="shared" si="2"/>
        <v>N1-2.1         项目启动</v>
      </c>
      <c r="G6">
        <f t="shared" si="0"/>
        <v>3</v>
      </c>
      <c r="H6">
        <f t="shared" si="1"/>
        <v>24</v>
      </c>
      <c r="I6">
        <v>500</v>
      </c>
      <c r="K6">
        <f t="shared" ref="K6:K65" si="4">H6*I6</f>
        <v>12000</v>
      </c>
      <c r="M6">
        <f t="shared" ref="M6:M17" si="5">K6/L$3</f>
        <v>7.1093416749608987E-3</v>
      </c>
    </row>
    <row r="7" spans="1:13" x14ac:dyDescent="0.2">
      <c r="A7" s="6" t="s">
        <v>19</v>
      </c>
      <c r="B7" s="6" t="s">
        <v>17</v>
      </c>
      <c r="C7" s="7">
        <v>44882</v>
      </c>
      <c r="D7" s="7">
        <v>44884</v>
      </c>
      <c r="E7" s="6" t="s">
        <v>20</v>
      </c>
      <c r="F7" t="str">
        <f t="shared" si="2"/>
        <v>N1-2.2         项目开工会议</v>
      </c>
      <c r="G7">
        <f t="shared" si="0"/>
        <v>3</v>
      </c>
      <c r="H7">
        <f t="shared" si="1"/>
        <v>24</v>
      </c>
      <c r="I7">
        <v>500</v>
      </c>
      <c r="K7">
        <f t="shared" si="4"/>
        <v>12000</v>
      </c>
      <c r="M7">
        <f t="shared" si="5"/>
        <v>7.1093416749608987E-3</v>
      </c>
    </row>
    <row r="8" spans="1:13" x14ac:dyDescent="0.2">
      <c r="A8" s="4" t="s">
        <v>21</v>
      </c>
      <c r="B8" s="4" t="s">
        <v>22</v>
      </c>
      <c r="C8" s="5">
        <v>44886</v>
      </c>
      <c r="D8" s="5">
        <v>44893</v>
      </c>
      <c r="E8" s="4" t="s">
        <v>23</v>
      </c>
      <c r="F8" t="str">
        <f t="shared" si="2"/>
        <v>N1-2.3         项目计划</v>
      </c>
      <c r="K8">
        <f>SUM(J9:J13)</f>
        <v>9600</v>
      </c>
      <c r="M8">
        <f t="shared" si="5"/>
        <v>5.6874733399687192E-3</v>
      </c>
    </row>
    <row r="9" spans="1:13" x14ac:dyDescent="0.2">
      <c r="A9" s="6" t="s">
        <v>24</v>
      </c>
      <c r="B9" s="6" t="s">
        <v>25</v>
      </c>
      <c r="C9" s="7">
        <v>44886</v>
      </c>
      <c r="D9" s="7">
        <v>44887</v>
      </c>
      <c r="E9" s="6" t="s">
        <v>26</v>
      </c>
      <c r="F9" t="str">
        <f t="shared" si="2"/>
        <v>N1-2.3.1            范围计划</v>
      </c>
      <c r="G9">
        <f t="shared" si="0"/>
        <v>2</v>
      </c>
      <c r="H9">
        <f t="shared" si="1"/>
        <v>16</v>
      </c>
      <c r="I9">
        <v>100</v>
      </c>
      <c r="J9">
        <f>H9*I9</f>
        <v>1600</v>
      </c>
      <c r="M9">
        <f t="shared" ref="M9:M13" si="6">J9/L$3</f>
        <v>9.4791222332811986E-4</v>
      </c>
    </row>
    <row r="10" spans="1:13" x14ac:dyDescent="0.2">
      <c r="A10" s="6" t="s">
        <v>27</v>
      </c>
      <c r="B10" s="6" t="s">
        <v>25</v>
      </c>
      <c r="C10" s="7">
        <v>44887</v>
      </c>
      <c r="D10" s="7">
        <v>44888</v>
      </c>
      <c r="E10" s="6" t="s">
        <v>28</v>
      </c>
      <c r="F10" t="str">
        <f t="shared" si="2"/>
        <v>N1-2.3.2            任务/活动定义</v>
      </c>
      <c r="G10">
        <f t="shared" si="0"/>
        <v>2</v>
      </c>
      <c r="H10">
        <f t="shared" si="1"/>
        <v>16</v>
      </c>
      <c r="I10">
        <v>100</v>
      </c>
      <c r="J10">
        <f t="shared" ref="J10:J13" si="7">H10*I10</f>
        <v>1600</v>
      </c>
      <c r="M10">
        <f t="shared" si="6"/>
        <v>9.4791222332811986E-4</v>
      </c>
    </row>
    <row r="11" spans="1:13" x14ac:dyDescent="0.2">
      <c r="A11" s="6" t="s">
        <v>29</v>
      </c>
      <c r="B11" s="6" t="s">
        <v>25</v>
      </c>
      <c r="C11" s="7">
        <v>44889</v>
      </c>
      <c r="D11" s="7">
        <v>44890</v>
      </c>
      <c r="E11" s="6" t="s">
        <v>30</v>
      </c>
      <c r="F11" t="str">
        <f t="shared" si="2"/>
        <v>N1-2.3.3            项目进度表</v>
      </c>
      <c r="G11">
        <f t="shared" si="0"/>
        <v>2</v>
      </c>
      <c r="H11">
        <f t="shared" si="1"/>
        <v>16</v>
      </c>
      <c r="I11">
        <v>100</v>
      </c>
      <c r="J11">
        <f t="shared" si="7"/>
        <v>1600</v>
      </c>
      <c r="M11">
        <f t="shared" si="6"/>
        <v>9.4791222332811986E-4</v>
      </c>
    </row>
    <row r="12" spans="1:13" x14ac:dyDescent="0.2">
      <c r="A12" s="6" t="s">
        <v>31</v>
      </c>
      <c r="B12" s="6" t="s">
        <v>25</v>
      </c>
      <c r="C12" s="7">
        <v>44891</v>
      </c>
      <c r="D12" s="7">
        <v>44893</v>
      </c>
      <c r="E12" s="6" t="s">
        <v>32</v>
      </c>
      <c r="F12" t="str">
        <f t="shared" si="2"/>
        <v>N1-2.3.4            工作分解结构</v>
      </c>
      <c r="G12">
        <f t="shared" si="0"/>
        <v>3</v>
      </c>
      <c r="H12">
        <f t="shared" si="1"/>
        <v>24</v>
      </c>
      <c r="I12">
        <v>100</v>
      </c>
      <c r="J12">
        <f t="shared" si="7"/>
        <v>2400</v>
      </c>
      <c r="M12">
        <f t="shared" si="6"/>
        <v>1.4218683349921798E-3</v>
      </c>
    </row>
    <row r="13" spans="1:13" x14ac:dyDescent="0.2">
      <c r="A13" s="6" t="s">
        <v>33</v>
      </c>
      <c r="B13" s="6" t="s">
        <v>25</v>
      </c>
      <c r="C13" s="7">
        <v>44891</v>
      </c>
      <c r="D13" s="7">
        <v>44893</v>
      </c>
      <c r="E13" s="6" t="s">
        <v>34</v>
      </c>
      <c r="F13" t="str">
        <f t="shared" si="2"/>
        <v>N1-2.3.5            质量计划</v>
      </c>
      <c r="G13">
        <f t="shared" si="0"/>
        <v>3</v>
      </c>
      <c r="H13">
        <f t="shared" si="1"/>
        <v>24</v>
      </c>
      <c r="I13">
        <v>100</v>
      </c>
      <c r="J13">
        <f t="shared" si="7"/>
        <v>2400</v>
      </c>
      <c r="M13">
        <f t="shared" si="6"/>
        <v>1.4218683349921798E-3</v>
      </c>
    </row>
    <row r="14" spans="1:13" x14ac:dyDescent="0.2">
      <c r="A14" s="6" t="s">
        <v>35</v>
      </c>
      <c r="B14" s="6" t="s">
        <v>36</v>
      </c>
      <c r="C14" s="7">
        <v>44894</v>
      </c>
      <c r="D14" s="7">
        <v>44898</v>
      </c>
      <c r="E14" s="6" t="s">
        <v>37</v>
      </c>
      <c r="F14" t="str">
        <f t="shared" si="2"/>
        <v>N1-2.4         项目沟通</v>
      </c>
      <c r="G14">
        <f t="shared" si="0"/>
        <v>5</v>
      </c>
      <c r="H14">
        <f t="shared" si="1"/>
        <v>40</v>
      </c>
      <c r="I14">
        <v>500</v>
      </c>
      <c r="K14">
        <f t="shared" si="4"/>
        <v>20000</v>
      </c>
      <c r="M14">
        <f t="shared" si="5"/>
        <v>1.1848902791601498E-2</v>
      </c>
    </row>
    <row r="15" spans="1:13" x14ac:dyDescent="0.2">
      <c r="A15" s="6" t="s">
        <v>38</v>
      </c>
      <c r="B15" s="6" t="s">
        <v>39</v>
      </c>
      <c r="C15" s="7">
        <v>44900</v>
      </c>
      <c r="D15" s="7">
        <v>44902</v>
      </c>
      <c r="E15" s="6" t="s">
        <v>40</v>
      </c>
      <c r="F15" t="str">
        <f t="shared" si="2"/>
        <v>N1-2.5         项目团队建议</v>
      </c>
      <c r="G15">
        <f t="shared" si="0"/>
        <v>3</v>
      </c>
      <c r="H15">
        <f t="shared" si="1"/>
        <v>24</v>
      </c>
      <c r="I15">
        <v>500</v>
      </c>
      <c r="K15">
        <f t="shared" si="4"/>
        <v>12000</v>
      </c>
      <c r="M15">
        <f t="shared" si="5"/>
        <v>7.1093416749608987E-3</v>
      </c>
    </row>
    <row r="16" spans="1:13" x14ac:dyDescent="0.2">
      <c r="A16" s="6" t="s">
        <v>41</v>
      </c>
      <c r="B16" s="6" t="s">
        <v>42</v>
      </c>
      <c r="C16" s="7">
        <v>44903</v>
      </c>
      <c r="D16" s="7">
        <v>45045</v>
      </c>
      <c r="E16" s="6" t="s">
        <v>43</v>
      </c>
      <c r="F16" t="str">
        <f t="shared" si="2"/>
        <v>N1-2.6         项目风险监控</v>
      </c>
      <c r="G16">
        <f t="shared" si="0"/>
        <v>143</v>
      </c>
      <c r="H16">
        <f t="shared" si="1"/>
        <v>1144</v>
      </c>
      <c r="I16">
        <v>500</v>
      </c>
      <c r="K16">
        <f t="shared" si="4"/>
        <v>572000</v>
      </c>
      <c r="M16">
        <f t="shared" si="5"/>
        <v>0.33887861983980283</v>
      </c>
    </row>
    <row r="17" spans="1:13" x14ac:dyDescent="0.2">
      <c r="A17" s="6" t="s">
        <v>44</v>
      </c>
      <c r="B17" s="6" t="s">
        <v>45</v>
      </c>
      <c r="C17" s="7">
        <v>45047</v>
      </c>
      <c r="D17" s="7">
        <v>45052</v>
      </c>
      <c r="E17" s="6" t="s">
        <v>46</v>
      </c>
      <c r="F17" t="str">
        <f t="shared" si="2"/>
        <v>N1-2.7         项目收尾总结</v>
      </c>
      <c r="G17">
        <f t="shared" si="0"/>
        <v>6</v>
      </c>
      <c r="H17">
        <f t="shared" si="1"/>
        <v>48</v>
      </c>
      <c r="I17">
        <v>500</v>
      </c>
      <c r="K17">
        <f t="shared" si="4"/>
        <v>24000</v>
      </c>
      <c r="M17">
        <f t="shared" si="5"/>
        <v>1.4218683349921797E-2</v>
      </c>
    </row>
    <row r="18" spans="1:13" x14ac:dyDescent="0.2">
      <c r="A18" s="4" t="s">
        <v>47</v>
      </c>
      <c r="B18" s="4" t="s">
        <v>48</v>
      </c>
      <c r="C18" s="5">
        <v>44904</v>
      </c>
      <c r="D18" s="5">
        <v>44919</v>
      </c>
      <c r="E18" s="4" t="s">
        <v>49</v>
      </c>
      <c r="F18" t="str">
        <f t="shared" si="2"/>
        <v>N1-3      系统定义</v>
      </c>
      <c r="L18">
        <f>SUM(K19:K27)</f>
        <v>20000</v>
      </c>
      <c r="M18">
        <f t="shared" si="3"/>
        <v>1.1848902791601498E-2</v>
      </c>
    </row>
    <row r="19" spans="1:13" x14ac:dyDescent="0.2">
      <c r="A19" s="4" t="s">
        <v>50</v>
      </c>
      <c r="B19" s="4" t="s">
        <v>45</v>
      </c>
      <c r="C19" s="5">
        <v>44904</v>
      </c>
      <c r="D19" s="5">
        <v>44910</v>
      </c>
      <c r="E19" s="4" t="s">
        <v>51</v>
      </c>
      <c r="F19" t="str">
        <f t="shared" si="2"/>
        <v>N1-3.1         定义目标</v>
      </c>
      <c r="K19">
        <f>SUM(J20:J22)</f>
        <v>12800</v>
      </c>
      <c r="M19">
        <f t="shared" ref="M19:M27" si="8">K19/L$3</f>
        <v>7.5832977866249589E-3</v>
      </c>
    </row>
    <row r="20" spans="1:13" x14ac:dyDescent="0.2">
      <c r="A20" s="6" t="s">
        <v>52</v>
      </c>
      <c r="B20" s="6" t="s">
        <v>53</v>
      </c>
      <c r="C20" s="7">
        <v>44904</v>
      </c>
      <c r="D20" s="7">
        <v>44905</v>
      </c>
      <c r="E20" s="6" t="s">
        <v>54</v>
      </c>
      <c r="F20" t="str">
        <f t="shared" si="2"/>
        <v>N1-3.1.1            系统总体目标</v>
      </c>
      <c r="G20">
        <f t="shared" si="0"/>
        <v>2</v>
      </c>
      <c r="H20">
        <f t="shared" si="1"/>
        <v>16</v>
      </c>
      <c r="I20">
        <v>200</v>
      </c>
      <c r="J20">
        <f t="shared" ref="J20:J68" si="9">H20*I20</f>
        <v>3200</v>
      </c>
      <c r="M20">
        <f t="shared" ref="M20:M22" si="10">J20/L$3</f>
        <v>1.8958244466562397E-3</v>
      </c>
    </row>
    <row r="21" spans="1:13" x14ac:dyDescent="0.2">
      <c r="A21" s="6" t="s">
        <v>55</v>
      </c>
      <c r="B21" s="6" t="s">
        <v>56</v>
      </c>
      <c r="C21" s="7">
        <v>44907</v>
      </c>
      <c r="D21" s="7">
        <v>44908</v>
      </c>
      <c r="E21" s="6" t="s">
        <v>57</v>
      </c>
      <c r="F21" t="str">
        <f t="shared" si="2"/>
        <v>N1-3.1.2            确定各子目标</v>
      </c>
      <c r="G21">
        <f t="shared" si="0"/>
        <v>2</v>
      </c>
      <c r="H21">
        <f t="shared" si="1"/>
        <v>16</v>
      </c>
      <c r="I21">
        <v>500</v>
      </c>
      <c r="J21">
        <f t="shared" si="9"/>
        <v>8000</v>
      </c>
      <c r="M21">
        <f t="shared" si="10"/>
        <v>4.7395611166405989E-3</v>
      </c>
    </row>
    <row r="22" spans="1:13" x14ac:dyDescent="0.2">
      <c r="A22" s="6" t="s">
        <v>58</v>
      </c>
      <c r="B22" s="6" t="s">
        <v>56</v>
      </c>
      <c r="C22" s="7">
        <v>44909</v>
      </c>
      <c r="D22" s="7">
        <v>44910</v>
      </c>
      <c r="E22" s="6" t="s">
        <v>59</v>
      </c>
      <c r="F22" t="str">
        <f t="shared" si="2"/>
        <v>N1-3.1.3            明确关键事件</v>
      </c>
      <c r="G22">
        <f t="shared" si="0"/>
        <v>2</v>
      </c>
      <c r="H22">
        <f t="shared" si="1"/>
        <v>16</v>
      </c>
      <c r="I22">
        <v>100</v>
      </c>
      <c r="J22">
        <f t="shared" si="9"/>
        <v>1600</v>
      </c>
      <c r="M22">
        <f t="shared" si="10"/>
        <v>9.4791222332811986E-4</v>
      </c>
    </row>
    <row r="23" spans="1:13" x14ac:dyDescent="0.2">
      <c r="A23" s="4" t="s">
        <v>60</v>
      </c>
      <c r="B23" s="4" t="s">
        <v>61</v>
      </c>
      <c r="C23" s="5">
        <v>44911</v>
      </c>
      <c r="D23" s="5">
        <v>44916</v>
      </c>
      <c r="E23" s="4" t="s">
        <v>62</v>
      </c>
      <c r="F23" t="str">
        <f t="shared" si="2"/>
        <v>N1-3.2         定义需求</v>
      </c>
      <c r="K23">
        <f>SUM(J24:J25)</f>
        <v>4000</v>
      </c>
      <c r="M23">
        <f t="shared" si="8"/>
        <v>2.3697805583202994E-3</v>
      </c>
    </row>
    <row r="24" spans="1:13" x14ac:dyDescent="0.2">
      <c r="A24" s="6" t="s">
        <v>63</v>
      </c>
      <c r="B24" s="6" t="s">
        <v>53</v>
      </c>
      <c r="C24" s="7">
        <v>44911</v>
      </c>
      <c r="D24" s="7">
        <v>44912</v>
      </c>
      <c r="E24" s="6" t="s">
        <v>64</v>
      </c>
      <c r="F24" t="str">
        <f t="shared" si="2"/>
        <v>N1-3.2.1            获得既定需求</v>
      </c>
      <c r="G24">
        <f t="shared" si="0"/>
        <v>2</v>
      </c>
      <c r="H24">
        <f t="shared" si="1"/>
        <v>16</v>
      </c>
      <c r="I24">
        <v>100</v>
      </c>
      <c r="J24">
        <f t="shared" si="9"/>
        <v>1600</v>
      </c>
      <c r="M24">
        <f t="shared" ref="M24:M25" si="11">J24/L$3</f>
        <v>9.4791222332811986E-4</v>
      </c>
    </row>
    <row r="25" spans="1:13" x14ac:dyDescent="0.2">
      <c r="A25" s="6" t="s">
        <v>65</v>
      </c>
      <c r="B25" s="6" t="s">
        <v>66</v>
      </c>
      <c r="C25" s="7">
        <v>44914</v>
      </c>
      <c r="D25" s="7">
        <v>44916</v>
      </c>
      <c r="E25" s="6" t="s">
        <v>67</v>
      </c>
      <c r="F25" t="str">
        <f t="shared" si="2"/>
        <v>N1-3.2.2            定义新需求</v>
      </c>
      <c r="G25">
        <f t="shared" si="0"/>
        <v>3</v>
      </c>
      <c r="H25">
        <f t="shared" si="1"/>
        <v>24</v>
      </c>
      <c r="I25">
        <v>100</v>
      </c>
      <c r="J25">
        <f t="shared" si="9"/>
        <v>2400</v>
      </c>
      <c r="M25">
        <f t="shared" si="11"/>
        <v>1.4218683349921798E-3</v>
      </c>
    </row>
    <row r="26" spans="1:13" x14ac:dyDescent="0.2">
      <c r="A26" s="6" t="s">
        <v>68</v>
      </c>
      <c r="B26" s="6" t="s">
        <v>69</v>
      </c>
      <c r="C26" s="7">
        <v>44917</v>
      </c>
      <c r="D26" s="7">
        <v>44918</v>
      </c>
      <c r="E26" s="6" t="s">
        <v>70</v>
      </c>
      <c r="F26" t="str">
        <f t="shared" si="2"/>
        <v>N1-3.3         选择系统开发方法</v>
      </c>
      <c r="G26">
        <f t="shared" si="0"/>
        <v>2</v>
      </c>
      <c r="H26">
        <f t="shared" si="1"/>
        <v>16</v>
      </c>
      <c r="I26">
        <v>100</v>
      </c>
      <c r="K26">
        <f t="shared" si="4"/>
        <v>1600</v>
      </c>
      <c r="M26">
        <f t="shared" si="8"/>
        <v>9.4791222332811986E-4</v>
      </c>
    </row>
    <row r="27" spans="1:13" x14ac:dyDescent="0.2">
      <c r="A27" s="6" t="s">
        <v>71</v>
      </c>
      <c r="B27" s="6" t="s">
        <v>72</v>
      </c>
      <c r="C27" s="7">
        <v>44919</v>
      </c>
      <c r="D27" s="7">
        <v>44919</v>
      </c>
      <c r="E27" s="6" t="s">
        <v>73</v>
      </c>
      <c r="F27" t="str">
        <f t="shared" si="2"/>
        <v>N1-3.4         审批</v>
      </c>
      <c r="G27">
        <f t="shared" si="0"/>
        <v>1</v>
      </c>
      <c r="H27">
        <f t="shared" si="1"/>
        <v>8</v>
      </c>
      <c r="I27">
        <v>200</v>
      </c>
      <c r="K27">
        <f t="shared" si="4"/>
        <v>1600</v>
      </c>
      <c r="M27">
        <f t="shared" si="8"/>
        <v>9.4791222332811986E-4</v>
      </c>
    </row>
    <row r="28" spans="1:13" x14ac:dyDescent="0.2">
      <c r="A28" s="4" t="s">
        <v>74</v>
      </c>
      <c r="B28" s="4" t="s">
        <v>75</v>
      </c>
      <c r="C28" s="5">
        <v>44921</v>
      </c>
      <c r="D28" s="5">
        <v>44954</v>
      </c>
      <c r="E28" s="4" t="s">
        <v>76</v>
      </c>
      <c r="F28" t="str">
        <f t="shared" si="2"/>
        <v>N1-4      系统设计</v>
      </c>
      <c r="L28">
        <f>SUM(K29:K39)</f>
        <v>38400</v>
      </c>
      <c r="M28">
        <f t="shared" si="3"/>
        <v>2.2749893359874877E-2</v>
      </c>
    </row>
    <row r="29" spans="1:13" x14ac:dyDescent="0.2">
      <c r="A29" s="4" t="s">
        <v>77</v>
      </c>
      <c r="B29" s="4" t="s">
        <v>78</v>
      </c>
      <c r="C29" s="5">
        <v>44921</v>
      </c>
      <c r="D29" s="5">
        <v>44935</v>
      </c>
      <c r="E29" s="4" t="s">
        <v>79</v>
      </c>
      <c r="F29" t="str">
        <f t="shared" si="2"/>
        <v>N1-4.1         系统功能</v>
      </c>
      <c r="K29">
        <f>SUM(J30:J33)</f>
        <v>24000</v>
      </c>
      <c r="M29">
        <f t="shared" ref="M29:M34" si="12">K29/L$3</f>
        <v>1.4218683349921797E-2</v>
      </c>
    </row>
    <row r="30" spans="1:13" x14ac:dyDescent="0.2">
      <c r="A30" s="6" t="s">
        <v>80</v>
      </c>
      <c r="B30" s="6" t="s">
        <v>56</v>
      </c>
      <c r="C30" s="7">
        <v>44921</v>
      </c>
      <c r="D30" s="7">
        <v>44922</v>
      </c>
      <c r="E30" s="6" t="s">
        <v>81</v>
      </c>
      <c r="F30" t="str">
        <f t="shared" si="2"/>
        <v>N1-4.1.1            定义系统接口</v>
      </c>
      <c r="G30">
        <f t="shared" si="0"/>
        <v>2</v>
      </c>
      <c r="H30">
        <f t="shared" si="1"/>
        <v>16</v>
      </c>
      <c r="I30">
        <v>200</v>
      </c>
      <c r="J30">
        <f t="shared" si="9"/>
        <v>3200</v>
      </c>
      <c r="M30">
        <f t="shared" ref="M30:M33" si="13">J30/L$3</f>
        <v>1.8958244466562397E-3</v>
      </c>
    </row>
    <row r="31" spans="1:13" x14ac:dyDescent="0.2">
      <c r="A31" s="6" t="s">
        <v>82</v>
      </c>
      <c r="B31" s="6" t="s">
        <v>56</v>
      </c>
      <c r="C31" s="7">
        <v>44923</v>
      </c>
      <c r="D31" s="7">
        <v>44924</v>
      </c>
      <c r="E31" s="6" t="s">
        <v>83</v>
      </c>
      <c r="F31" t="str">
        <f t="shared" si="2"/>
        <v>N1-4.1.2            IO设计</v>
      </c>
      <c r="G31">
        <f t="shared" si="0"/>
        <v>2</v>
      </c>
      <c r="H31">
        <f t="shared" si="1"/>
        <v>16</v>
      </c>
      <c r="I31">
        <v>200</v>
      </c>
      <c r="J31">
        <f t="shared" si="9"/>
        <v>3200</v>
      </c>
      <c r="M31">
        <f t="shared" si="13"/>
        <v>1.8958244466562397E-3</v>
      </c>
    </row>
    <row r="32" spans="1:13" x14ac:dyDescent="0.2">
      <c r="A32" s="6" t="s">
        <v>84</v>
      </c>
      <c r="B32" s="6" t="s">
        <v>85</v>
      </c>
      <c r="C32" s="7">
        <v>44925</v>
      </c>
      <c r="D32" s="7">
        <v>44929</v>
      </c>
      <c r="E32" s="6" t="s">
        <v>86</v>
      </c>
      <c r="F32" t="str">
        <f t="shared" si="2"/>
        <v>N1-4.1.3            系统审计/控制</v>
      </c>
      <c r="G32">
        <f t="shared" si="0"/>
        <v>5</v>
      </c>
      <c r="H32">
        <f t="shared" si="1"/>
        <v>40</v>
      </c>
      <c r="I32">
        <v>200</v>
      </c>
      <c r="J32">
        <f t="shared" si="9"/>
        <v>8000</v>
      </c>
      <c r="M32">
        <f t="shared" si="13"/>
        <v>4.7395611166405989E-3</v>
      </c>
    </row>
    <row r="33" spans="1:13" x14ac:dyDescent="0.2">
      <c r="A33" s="6" t="s">
        <v>87</v>
      </c>
      <c r="B33" s="6" t="s">
        <v>61</v>
      </c>
      <c r="C33" s="7">
        <v>44930</v>
      </c>
      <c r="D33" s="7">
        <v>44935</v>
      </c>
      <c r="E33" s="6" t="s">
        <v>88</v>
      </c>
      <c r="F33" t="str">
        <f t="shared" si="2"/>
        <v>N1-4.1.4            功能计划确认</v>
      </c>
      <c r="G33">
        <f t="shared" si="0"/>
        <v>6</v>
      </c>
      <c r="H33">
        <f t="shared" si="1"/>
        <v>48</v>
      </c>
      <c r="I33">
        <v>200</v>
      </c>
      <c r="J33">
        <f t="shared" si="9"/>
        <v>9600</v>
      </c>
      <c r="M33">
        <f t="shared" si="13"/>
        <v>5.6874733399687192E-3</v>
      </c>
    </row>
    <row r="34" spans="1:13" x14ac:dyDescent="0.2">
      <c r="A34" s="4" t="s">
        <v>89</v>
      </c>
      <c r="B34" s="4" t="s">
        <v>90</v>
      </c>
      <c r="C34" s="5">
        <v>44936</v>
      </c>
      <c r="D34" s="5">
        <v>44954</v>
      </c>
      <c r="E34" s="4" t="s">
        <v>91</v>
      </c>
      <c r="F34" t="str">
        <f t="shared" si="2"/>
        <v>N1-4.2         系统技术</v>
      </c>
      <c r="K34">
        <f>SUM(J35:J39)</f>
        <v>14400</v>
      </c>
      <c r="M34">
        <f t="shared" si="12"/>
        <v>8.5312100099530792E-3</v>
      </c>
    </row>
    <row r="35" spans="1:13" x14ac:dyDescent="0.2">
      <c r="A35" s="6" t="s">
        <v>92</v>
      </c>
      <c r="B35" s="6" t="s">
        <v>85</v>
      </c>
      <c r="C35" s="7">
        <v>44936</v>
      </c>
      <c r="D35" s="7">
        <v>44939</v>
      </c>
      <c r="E35" s="6" t="s">
        <v>93</v>
      </c>
      <c r="F35" t="str">
        <f t="shared" si="2"/>
        <v>N1-4.2.1            模块说明</v>
      </c>
      <c r="G35">
        <f t="shared" ref="G35:G69" si="14">D35-C35+1</f>
        <v>4</v>
      </c>
      <c r="H35">
        <f t="shared" si="1"/>
        <v>32</v>
      </c>
      <c r="I35">
        <v>100</v>
      </c>
      <c r="J35">
        <f t="shared" si="9"/>
        <v>3200</v>
      </c>
      <c r="M35">
        <f t="shared" ref="M35:M39" si="15">J35/L$3</f>
        <v>1.8958244466562397E-3</v>
      </c>
    </row>
    <row r="36" spans="1:13" x14ac:dyDescent="0.2">
      <c r="A36" s="6" t="s">
        <v>94</v>
      </c>
      <c r="B36" s="6" t="s">
        <v>95</v>
      </c>
      <c r="C36" s="7">
        <v>44940</v>
      </c>
      <c r="D36" s="7">
        <v>44943</v>
      </c>
      <c r="E36" s="6" t="s">
        <v>96</v>
      </c>
      <c r="F36" t="str">
        <f t="shared" si="2"/>
        <v>N1-4.2.2            系统流程</v>
      </c>
      <c r="G36">
        <f t="shared" si="14"/>
        <v>4</v>
      </c>
      <c r="H36">
        <f t="shared" si="1"/>
        <v>32</v>
      </c>
      <c r="I36">
        <v>100</v>
      </c>
      <c r="J36">
        <f t="shared" si="9"/>
        <v>3200</v>
      </c>
      <c r="M36">
        <f t="shared" si="15"/>
        <v>1.8958244466562397E-3</v>
      </c>
    </row>
    <row r="37" spans="1:13" x14ac:dyDescent="0.2">
      <c r="A37" s="6" t="s">
        <v>97</v>
      </c>
      <c r="B37" s="6" t="s">
        <v>98</v>
      </c>
      <c r="C37" s="7">
        <v>44944</v>
      </c>
      <c r="D37" s="7">
        <v>44947</v>
      </c>
      <c r="E37" s="6" t="s">
        <v>99</v>
      </c>
      <c r="F37" t="str">
        <f t="shared" si="2"/>
        <v>N1-4.2.3            数据转换</v>
      </c>
      <c r="G37">
        <f t="shared" si="14"/>
        <v>4</v>
      </c>
      <c r="H37">
        <f t="shared" si="1"/>
        <v>32</v>
      </c>
      <c r="I37">
        <v>100</v>
      </c>
      <c r="J37">
        <f t="shared" si="9"/>
        <v>3200</v>
      </c>
      <c r="M37">
        <f t="shared" si="15"/>
        <v>1.8958244466562397E-3</v>
      </c>
    </row>
    <row r="38" spans="1:13" x14ac:dyDescent="0.2">
      <c r="A38" s="6" t="s">
        <v>100</v>
      </c>
      <c r="B38" s="6" t="s">
        <v>85</v>
      </c>
      <c r="C38" s="7">
        <v>44949</v>
      </c>
      <c r="D38" s="7">
        <v>44952</v>
      </c>
      <c r="E38" s="6" t="s">
        <v>101</v>
      </c>
      <c r="F38" t="str">
        <f t="shared" si="2"/>
        <v>N1-4.2.4            集成测试计划</v>
      </c>
      <c r="G38">
        <f t="shared" si="14"/>
        <v>4</v>
      </c>
      <c r="H38">
        <f t="shared" si="1"/>
        <v>32</v>
      </c>
      <c r="I38">
        <v>100</v>
      </c>
      <c r="J38">
        <f t="shared" si="9"/>
        <v>3200</v>
      </c>
      <c r="M38">
        <f t="shared" si="15"/>
        <v>1.8958244466562397E-3</v>
      </c>
    </row>
    <row r="39" spans="1:13" x14ac:dyDescent="0.2">
      <c r="A39" s="6" t="s">
        <v>102</v>
      </c>
      <c r="B39" s="6" t="s">
        <v>53</v>
      </c>
      <c r="C39" s="7">
        <v>44953</v>
      </c>
      <c r="D39" s="7">
        <v>44954</v>
      </c>
      <c r="E39" s="6" t="s">
        <v>103</v>
      </c>
      <c r="F39" t="str">
        <f t="shared" si="2"/>
        <v>N1-4.2.5            审批</v>
      </c>
      <c r="G39">
        <f t="shared" si="14"/>
        <v>2</v>
      </c>
      <c r="H39">
        <f t="shared" si="1"/>
        <v>16</v>
      </c>
      <c r="I39">
        <v>100</v>
      </c>
      <c r="J39">
        <f t="shared" si="9"/>
        <v>1600</v>
      </c>
      <c r="M39">
        <f t="shared" si="15"/>
        <v>9.4791222332811986E-4</v>
      </c>
    </row>
    <row r="40" spans="1:13" x14ac:dyDescent="0.2">
      <c r="A40" s="4" t="s">
        <v>104</v>
      </c>
      <c r="B40" s="4" t="s">
        <v>105</v>
      </c>
      <c r="C40" s="5">
        <v>44956</v>
      </c>
      <c r="D40" s="5">
        <v>45012</v>
      </c>
      <c r="E40" s="4" t="s">
        <v>106</v>
      </c>
      <c r="F40" t="str">
        <f t="shared" si="2"/>
        <v>N1-5      系统实现</v>
      </c>
      <c r="L40">
        <f>SUM(K41:K52)</f>
        <v>89520</v>
      </c>
      <c r="M40">
        <f t="shared" si="3"/>
        <v>5.3035688895208301E-2</v>
      </c>
    </row>
    <row r="41" spans="1:13" x14ac:dyDescent="0.2">
      <c r="A41" s="4" t="s">
        <v>107</v>
      </c>
      <c r="B41" s="4" t="s">
        <v>108</v>
      </c>
      <c r="C41" s="5">
        <v>44956</v>
      </c>
      <c r="D41" s="5">
        <v>44968</v>
      </c>
      <c r="E41" s="4" t="s">
        <v>109</v>
      </c>
      <c r="F41" t="str">
        <f t="shared" si="2"/>
        <v>N1-5.1         程序编码</v>
      </c>
      <c r="K41">
        <f>SUM(J42:J43)</f>
        <v>13760</v>
      </c>
      <c r="M41">
        <f t="shared" ref="M41:M48" si="16">K41/L$3</f>
        <v>8.1520451206218304E-3</v>
      </c>
    </row>
    <row r="42" spans="1:13" x14ac:dyDescent="0.2">
      <c r="A42" s="6" t="s">
        <v>110</v>
      </c>
      <c r="B42" s="6" t="s">
        <v>108</v>
      </c>
      <c r="C42" s="7">
        <v>44956</v>
      </c>
      <c r="D42" s="7">
        <v>44968</v>
      </c>
      <c r="E42" s="6" t="s">
        <v>111</v>
      </c>
      <c r="F42" t="str">
        <f t="shared" si="2"/>
        <v>N1-5.1.1            编码</v>
      </c>
      <c r="G42">
        <f t="shared" si="14"/>
        <v>13</v>
      </c>
      <c r="H42">
        <f t="shared" si="1"/>
        <v>104</v>
      </c>
      <c r="I42">
        <v>100</v>
      </c>
      <c r="J42">
        <f t="shared" si="9"/>
        <v>10400</v>
      </c>
      <c r="M42">
        <f t="shared" ref="M42:M43" si="17">J42/L$3</f>
        <v>6.1614294516327784E-3</v>
      </c>
    </row>
    <row r="43" spans="1:13" x14ac:dyDescent="0.2">
      <c r="A43" s="6" t="s">
        <v>112</v>
      </c>
      <c r="B43" s="6" t="s">
        <v>45</v>
      </c>
      <c r="C43" s="7">
        <v>44963</v>
      </c>
      <c r="D43" s="7">
        <v>44968</v>
      </c>
      <c r="E43" s="6" t="s">
        <v>113</v>
      </c>
      <c r="F43" t="str">
        <f t="shared" si="2"/>
        <v>N1-5.1.2            单元测试</v>
      </c>
      <c r="G43">
        <f t="shared" si="14"/>
        <v>6</v>
      </c>
      <c r="H43">
        <f t="shared" si="1"/>
        <v>48</v>
      </c>
      <c r="I43">
        <v>70</v>
      </c>
      <c r="J43">
        <f t="shared" si="9"/>
        <v>3360</v>
      </c>
      <c r="M43">
        <f t="shared" si="17"/>
        <v>1.9906156689890515E-3</v>
      </c>
    </row>
    <row r="44" spans="1:13" x14ac:dyDescent="0.2">
      <c r="A44" s="4" t="s">
        <v>114</v>
      </c>
      <c r="B44" s="4" t="s">
        <v>108</v>
      </c>
      <c r="C44" s="5">
        <v>44970</v>
      </c>
      <c r="D44" s="5">
        <v>44982</v>
      </c>
      <c r="E44" s="4" t="s">
        <v>115</v>
      </c>
      <c r="F44" t="str">
        <f t="shared" si="2"/>
        <v>N1-5.2         JCL</v>
      </c>
      <c r="K44">
        <f>SUM(J45:J46)</f>
        <v>10640</v>
      </c>
      <c r="M44">
        <f t="shared" si="16"/>
        <v>6.3036162851319967E-3</v>
      </c>
    </row>
    <row r="45" spans="1:13" x14ac:dyDescent="0.2">
      <c r="A45" s="6" t="s">
        <v>116</v>
      </c>
      <c r="B45" s="6" t="s">
        <v>108</v>
      </c>
      <c r="C45" s="7">
        <v>44970</v>
      </c>
      <c r="D45" s="7">
        <v>44982</v>
      </c>
      <c r="E45" s="6" t="s">
        <v>117</v>
      </c>
      <c r="F45" t="str">
        <f t="shared" si="2"/>
        <v>N1-5.2.1            JCL编码</v>
      </c>
      <c r="G45">
        <f t="shared" si="14"/>
        <v>13</v>
      </c>
      <c r="H45">
        <f t="shared" si="1"/>
        <v>104</v>
      </c>
      <c r="I45">
        <v>70</v>
      </c>
      <c r="J45">
        <f t="shared" si="9"/>
        <v>7280</v>
      </c>
      <c r="M45">
        <f t="shared" ref="M45:M46" si="18">J45/L$3</f>
        <v>4.3130006161429448E-3</v>
      </c>
    </row>
    <row r="46" spans="1:13" x14ac:dyDescent="0.2">
      <c r="A46" s="6" t="s">
        <v>112</v>
      </c>
      <c r="B46" s="6" t="s">
        <v>45</v>
      </c>
      <c r="C46" s="7">
        <v>44977</v>
      </c>
      <c r="D46" s="7">
        <v>44982</v>
      </c>
      <c r="E46" s="6" t="s">
        <v>118</v>
      </c>
      <c r="F46" t="str">
        <f t="shared" si="2"/>
        <v>N1-5.2.2            单元测试</v>
      </c>
      <c r="G46">
        <f t="shared" si="14"/>
        <v>6</v>
      </c>
      <c r="H46">
        <f t="shared" si="1"/>
        <v>48</v>
      </c>
      <c r="I46">
        <v>70</v>
      </c>
      <c r="J46">
        <f t="shared" si="9"/>
        <v>3360</v>
      </c>
      <c r="M46">
        <f t="shared" si="18"/>
        <v>1.9906156689890515E-3</v>
      </c>
    </row>
    <row r="47" spans="1:13" x14ac:dyDescent="0.2">
      <c r="A47" s="6" t="s">
        <v>119</v>
      </c>
      <c r="B47" s="6" t="s">
        <v>56</v>
      </c>
      <c r="C47" s="7">
        <v>44984</v>
      </c>
      <c r="D47" s="7">
        <v>44985</v>
      </c>
      <c r="E47" s="6" t="s">
        <v>120</v>
      </c>
      <c r="F47" t="str">
        <f t="shared" si="2"/>
        <v>N1-5.3         文档编写</v>
      </c>
      <c r="G47">
        <f t="shared" si="14"/>
        <v>2</v>
      </c>
      <c r="H47">
        <f t="shared" si="1"/>
        <v>16</v>
      </c>
      <c r="I47">
        <v>70</v>
      </c>
      <c r="K47">
        <f t="shared" si="4"/>
        <v>1120</v>
      </c>
      <c r="M47">
        <f t="shared" si="16"/>
        <v>6.635385563296839E-4</v>
      </c>
    </row>
    <row r="48" spans="1:13" x14ac:dyDescent="0.2">
      <c r="A48" s="4" t="s">
        <v>121</v>
      </c>
      <c r="B48" s="4" t="s">
        <v>122</v>
      </c>
      <c r="C48" s="5">
        <v>44956</v>
      </c>
      <c r="D48" s="5">
        <v>45012</v>
      </c>
      <c r="E48" s="4" t="s">
        <v>123</v>
      </c>
      <c r="F48" t="str">
        <f t="shared" si="2"/>
        <v>N1-5.4         集成测试</v>
      </c>
      <c r="K48">
        <f>SUM(J49:J52)</f>
        <v>64000</v>
      </c>
      <c r="M48">
        <f t="shared" si="16"/>
        <v>3.7916488933124791E-2</v>
      </c>
    </row>
    <row r="49" spans="1:13" x14ac:dyDescent="0.2">
      <c r="A49" s="6" t="s">
        <v>124</v>
      </c>
      <c r="B49" s="6" t="s">
        <v>125</v>
      </c>
      <c r="C49" s="7">
        <v>44956</v>
      </c>
      <c r="D49" s="7">
        <v>44982</v>
      </c>
      <c r="E49" s="6" t="s">
        <v>126</v>
      </c>
      <c r="F49" t="str">
        <f t="shared" si="2"/>
        <v>N1-5.4.1            测试方案定制</v>
      </c>
      <c r="G49">
        <f t="shared" si="14"/>
        <v>27</v>
      </c>
      <c r="H49">
        <f t="shared" si="1"/>
        <v>216</v>
      </c>
      <c r="I49">
        <v>100</v>
      </c>
      <c r="J49">
        <f t="shared" si="9"/>
        <v>21600</v>
      </c>
      <c r="M49">
        <f t="shared" ref="M49:M52" si="19">J49/L$3</f>
        <v>1.2796815014929618E-2</v>
      </c>
    </row>
    <row r="50" spans="1:13" x14ac:dyDescent="0.2">
      <c r="A50" s="6" t="s">
        <v>127</v>
      </c>
      <c r="B50" s="6" t="s">
        <v>128</v>
      </c>
      <c r="C50" s="7">
        <v>44956</v>
      </c>
      <c r="D50" s="7">
        <v>44996</v>
      </c>
      <c r="E50" s="6" t="s">
        <v>129</v>
      </c>
      <c r="F50" t="str">
        <f t="shared" si="2"/>
        <v>N1-5.4.2            设计测试用例</v>
      </c>
      <c r="G50">
        <f t="shared" si="14"/>
        <v>41</v>
      </c>
      <c r="H50">
        <f t="shared" si="1"/>
        <v>328</v>
      </c>
      <c r="I50">
        <v>100</v>
      </c>
      <c r="J50">
        <f t="shared" si="9"/>
        <v>32800</v>
      </c>
      <c r="M50">
        <f t="shared" si="19"/>
        <v>1.9432200578226456E-2</v>
      </c>
    </row>
    <row r="51" spans="1:13" x14ac:dyDescent="0.2">
      <c r="A51" s="6" t="s">
        <v>130</v>
      </c>
      <c r="B51" s="6" t="s">
        <v>45</v>
      </c>
      <c r="C51" s="7">
        <v>44998</v>
      </c>
      <c r="D51" s="7">
        <v>45003</v>
      </c>
      <c r="E51" s="6" t="s">
        <v>131</v>
      </c>
      <c r="F51" t="str">
        <f t="shared" si="2"/>
        <v>N1-5.4.3            测试</v>
      </c>
      <c r="G51">
        <f t="shared" si="14"/>
        <v>6</v>
      </c>
      <c r="H51">
        <f t="shared" si="1"/>
        <v>48</v>
      </c>
      <c r="I51">
        <v>100</v>
      </c>
      <c r="J51">
        <f t="shared" si="9"/>
        <v>4800</v>
      </c>
      <c r="M51">
        <f t="shared" si="19"/>
        <v>2.8437366699843596E-3</v>
      </c>
    </row>
    <row r="52" spans="1:13" x14ac:dyDescent="0.2">
      <c r="A52" s="6" t="s">
        <v>132</v>
      </c>
      <c r="B52" s="6" t="s">
        <v>45</v>
      </c>
      <c r="C52" s="7">
        <v>45005</v>
      </c>
      <c r="D52" s="7">
        <v>45010</v>
      </c>
      <c r="E52" s="6" t="s">
        <v>133</v>
      </c>
      <c r="F52" t="str">
        <f t="shared" si="2"/>
        <v>N1-5.4.4            编写测试报告</v>
      </c>
      <c r="G52">
        <f t="shared" si="14"/>
        <v>6</v>
      </c>
      <c r="H52">
        <f t="shared" si="1"/>
        <v>48</v>
      </c>
      <c r="I52">
        <v>100</v>
      </c>
      <c r="J52">
        <f t="shared" si="9"/>
        <v>4800</v>
      </c>
      <c r="M52">
        <f t="shared" si="19"/>
        <v>2.8437366699843596E-3</v>
      </c>
    </row>
    <row r="53" spans="1:13" x14ac:dyDescent="0.2">
      <c r="A53" s="4" t="s">
        <v>134</v>
      </c>
      <c r="B53" s="4" t="s">
        <v>135</v>
      </c>
      <c r="C53" s="5">
        <v>45012</v>
      </c>
      <c r="D53" s="5">
        <v>45037</v>
      </c>
      <c r="E53" s="4" t="s">
        <v>136</v>
      </c>
      <c r="F53" t="str">
        <f t="shared" si="2"/>
        <v>N1-6      系统交付</v>
      </c>
      <c r="L53">
        <f>SUM(K54:K63)</f>
        <v>29360</v>
      </c>
      <c r="M53">
        <f t="shared" si="3"/>
        <v>1.7394189298070999E-2</v>
      </c>
    </row>
    <row r="54" spans="1:13" x14ac:dyDescent="0.2">
      <c r="A54" s="6" t="s">
        <v>137</v>
      </c>
      <c r="B54" s="6" t="s">
        <v>56</v>
      </c>
      <c r="C54" s="7">
        <v>45012</v>
      </c>
      <c r="D54" s="7">
        <v>45014</v>
      </c>
      <c r="E54" s="6" t="s">
        <v>138</v>
      </c>
      <c r="F54" t="str">
        <f t="shared" si="2"/>
        <v>N1-6.1         系统安装</v>
      </c>
      <c r="G54">
        <f t="shared" si="14"/>
        <v>3</v>
      </c>
      <c r="H54">
        <f t="shared" si="1"/>
        <v>24</v>
      </c>
      <c r="I54">
        <v>70</v>
      </c>
      <c r="K54">
        <f t="shared" si="4"/>
        <v>1680</v>
      </c>
      <c r="M54">
        <f t="shared" ref="M54:M63" si="20">K54/L$3</f>
        <v>9.9530783449452574E-4</v>
      </c>
    </row>
    <row r="55" spans="1:13" x14ac:dyDescent="0.2">
      <c r="A55" s="4" t="s">
        <v>139</v>
      </c>
      <c r="B55" s="4" t="s">
        <v>140</v>
      </c>
      <c r="C55" s="5">
        <v>45015</v>
      </c>
      <c r="D55" s="5">
        <v>45023</v>
      </c>
      <c r="E55" s="4" t="s">
        <v>141</v>
      </c>
      <c r="F55" t="str">
        <f t="shared" si="2"/>
        <v>N1-6.2         培训</v>
      </c>
      <c r="K55">
        <f>SUM(J56:J57)</f>
        <v>10080</v>
      </c>
      <c r="M55">
        <f t="shared" si="20"/>
        <v>5.9718470069671549E-3</v>
      </c>
    </row>
    <row r="56" spans="1:13" x14ac:dyDescent="0.2">
      <c r="A56" s="6" t="s">
        <v>142</v>
      </c>
      <c r="B56" s="6" t="s">
        <v>140</v>
      </c>
      <c r="C56" s="7">
        <v>45015</v>
      </c>
      <c r="D56" s="7">
        <v>45023</v>
      </c>
      <c r="E56" s="6" t="s">
        <v>143</v>
      </c>
      <c r="F56" t="str">
        <f t="shared" si="2"/>
        <v>N1-6.2.1            最终用户培训</v>
      </c>
      <c r="G56">
        <f t="shared" si="14"/>
        <v>9</v>
      </c>
      <c r="H56">
        <f t="shared" si="1"/>
        <v>72</v>
      </c>
      <c r="I56">
        <v>70</v>
      </c>
      <c r="J56">
        <f t="shared" si="9"/>
        <v>5040</v>
      </c>
      <c r="M56">
        <f t="shared" ref="M56:M57" si="21">J56/L$3</f>
        <v>2.9859235034835774E-3</v>
      </c>
    </row>
    <row r="57" spans="1:13" x14ac:dyDescent="0.2">
      <c r="A57" s="6" t="s">
        <v>144</v>
      </c>
      <c r="B57" s="6" t="s">
        <v>145</v>
      </c>
      <c r="C57" s="7">
        <v>45015</v>
      </c>
      <c r="D57" s="7">
        <v>45023</v>
      </c>
      <c r="E57" s="6" t="s">
        <v>146</v>
      </c>
      <c r="F57" t="str">
        <f t="shared" si="2"/>
        <v>N1-6.2.2            系统管理员培训</v>
      </c>
      <c r="G57">
        <f t="shared" si="14"/>
        <v>9</v>
      </c>
      <c r="H57">
        <f t="shared" si="1"/>
        <v>72</v>
      </c>
      <c r="I57">
        <v>70</v>
      </c>
      <c r="J57">
        <f t="shared" si="9"/>
        <v>5040</v>
      </c>
      <c r="M57">
        <f t="shared" si="21"/>
        <v>2.9859235034835774E-3</v>
      </c>
    </row>
    <row r="58" spans="1:13" x14ac:dyDescent="0.2">
      <c r="A58" s="6" t="s">
        <v>147</v>
      </c>
      <c r="B58" s="6" t="s">
        <v>148</v>
      </c>
      <c r="C58" s="7">
        <v>45014</v>
      </c>
      <c r="D58" s="7">
        <v>45023</v>
      </c>
      <c r="E58" s="6" t="s">
        <v>149</v>
      </c>
      <c r="F58" t="str">
        <f t="shared" si="2"/>
        <v>N1-6.3         试运行</v>
      </c>
      <c r="G58">
        <f t="shared" si="14"/>
        <v>10</v>
      </c>
      <c r="H58">
        <f t="shared" si="1"/>
        <v>80</v>
      </c>
      <c r="I58">
        <v>70</v>
      </c>
      <c r="K58">
        <f t="shared" si="4"/>
        <v>5600</v>
      </c>
      <c r="M58">
        <f t="shared" si="20"/>
        <v>3.3176927816484193E-3</v>
      </c>
    </row>
    <row r="59" spans="1:13" x14ac:dyDescent="0.2">
      <c r="A59" s="4" t="s">
        <v>150</v>
      </c>
      <c r="B59" s="4" t="s">
        <v>151</v>
      </c>
      <c r="C59" s="5">
        <v>45024</v>
      </c>
      <c r="D59" s="5">
        <v>45033</v>
      </c>
      <c r="E59" s="4" t="s">
        <v>152</v>
      </c>
      <c r="F59" t="str">
        <f t="shared" si="2"/>
        <v>N1-6.4         系统切换</v>
      </c>
      <c r="K59">
        <f>SUM(J60:J62)</f>
        <v>8000</v>
      </c>
      <c r="M59">
        <f t="shared" si="20"/>
        <v>4.7395611166405989E-3</v>
      </c>
    </row>
    <row r="60" spans="1:13" x14ac:dyDescent="0.2">
      <c r="A60" s="6" t="s">
        <v>153</v>
      </c>
      <c r="B60" s="6" t="s">
        <v>53</v>
      </c>
      <c r="C60" s="7">
        <v>45024</v>
      </c>
      <c r="D60" s="7">
        <v>45026</v>
      </c>
      <c r="E60" s="6" t="s">
        <v>154</v>
      </c>
      <c r="F60" t="str">
        <f t="shared" si="2"/>
        <v>N1-6.4.1            切换方案确定</v>
      </c>
      <c r="G60">
        <f t="shared" si="14"/>
        <v>3</v>
      </c>
      <c r="H60">
        <f t="shared" si="1"/>
        <v>24</v>
      </c>
      <c r="I60">
        <v>100</v>
      </c>
      <c r="J60">
        <f t="shared" si="9"/>
        <v>2400</v>
      </c>
      <c r="M60">
        <f t="shared" ref="M60:M62" si="22">J60/L$3</f>
        <v>1.4218683349921798E-3</v>
      </c>
    </row>
    <row r="61" spans="1:13" x14ac:dyDescent="0.2">
      <c r="A61" s="6" t="s">
        <v>97</v>
      </c>
      <c r="B61" s="6" t="s">
        <v>85</v>
      </c>
      <c r="C61" s="7">
        <v>45027</v>
      </c>
      <c r="D61" s="7">
        <v>45030</v>
      </c>
      <c r="E61" s="6" t="s">
        <v>155</v>
      </c>
      <c r="F61" t="str">
        <f t="shared" si="2"/>
        <v>N1-6.4.2            数据转换</v>
      </c>
      <c r="G61">
        <f t="shared" si="14"/>
        <v>4</v>
      </c>
      <c r="H61">
        <f t="shared" si="1"/>
        <v>32</v>
      </c>
      <c r="I61">
        <v>100</v>
      </c>
      <c r="J61">
        <f t="shared" si="9"/>
        <v>3200</v>
      </c>
      <c r="M61">
        <f t="shared" si="22"/>
        <v>1.8958244466562397E-3</v>
      </c>
    </row>
    <row r="62" spans="1:13" x14ac:dyDescent="0.2">
      <c r="A62" s="6" t="s">
        <v>156</v>
      </c>
      <c r="B62" s="6" t="s">
        <v>53</v>
      </c>
      <c r="C62" s="7">
        <v>45031</v>
      </c>
      <c r="D62" s="7">
        <v>45033</v>
      </c>
      <c r="E62" s="6" t="s">
        <v>157</v>
      </c>
      <c r="F62" t="str">
        <f t="shared" si="2"/>
        <v>N1-6.4.3            切换到成产系统</v>
      </c>
      <c r="G62">
        <f t="shared" si="14"/>
        <v>3</v>
      </c>
      <c r="H62">
        <f t="shared" si="1"/>
        <v>24</v>
      </c>
      <c r="I62">
        <v>100</v>
      </c>
      <c r="J62">
        <f t="shared" si="9"/>
        <v>2400</v>
      </c>
      <c r="M62">
        <f t="shared" si="22"/>
        <v>1.4218683349921798E-3</v>
      </c>
    </row>
    <row r="63" spans="1:13" x14ac:dyDescent="0.2">
      <c r="A63" s="6" t="s">
        <v>158</v>
      </c>
      <c r="B63" s="6" t="s">
        <v>36</v>
      </c>
      <c r="C63" s="7">
        <v>45033</v>
      </c>
      <c r="D63" s="7">
        <v>45037</v>
      </c>
      <c r="E63" s="6" t="s">
        <v>159</v>
      </c>
      <c r="F63" t="str">
        <f t="shared" si="2"/>
        <v>N1-6.5         验收</v>
      </c>
      <c r="G63">
        <f t="shared" si="14"/>
        <v>5</v>
      </c>
      <c r="H63">
        <f t="shared" si="1"/>
        <v>40</v>
      </c>
      <c r="I63">
        <v>100</v>
      </c>
      <c r="K63">
        <f t="shared" si="4"/>
        <v>4000</v>
      </c>
      <c r="M63">
        <f t="shared" si="20"/>
        <v>2.3697805583202994E-3</v>
      </c>
    </row>
    <row r="64" spans="1:13" x14ac:dyDescent="0.2">
      <c r="A64" s="4" t="s">
        <v>160</v>
      </c>
      <c r="B64" s="4" t="s">
        <v>161</v>
      </c>
      <c r="C64" s="5">
        <v>45037</v>
      </c>
      <c r="D64" s="5">
        <v>45083</v>
      </c>
      <c r="E64" s="4" t="s">
        <v>162</v>
      </c>
      <c r="F64" t="str">
        <f t="shared" si="2"/>
        <v>N1-7      系统试运行</v>
      </c>
      <c r="L64">
        <f>SUM(K65:K69)</f>
        <v>33040</v>
      </c>
      <c r="M64">
        <f t="shared" si="3"/>
        <v>1.9574387411725673E-2</v>
      </c>
    </row>
    <row r="65" spans="1:13" x14ac:dyDescent="0.2">
      <c r="A65" s="6" t="s">
        <v>163</v>
      </c>
      <c r="B65" s="6" t="s">
        <v>164</v>
      </c>
      <c r="C65" s="7">
        <v>45037</v>
      </c>
      <c r="D65" s="7">
        <v>45061</v>
      </c>
      <c r="E65" s="6" t="s">
        <v>165</v>
      </c>
      <c r="F65" t="str">
        <f t="shared" si="2"/>
        <v>N1-7.1         日常操作</v>
      </c>
      <c r="G65">
        <f t="shared" si="14"/>
        <v>25</v>
      </c>
      <c r="H65">
        <f t="shared" si="1"/>
        <v>200</v>
      </c>
      <c r="I65">
        <v>70</v>
      </c>
      <c r="K65">
        <f t="shared" si="4"/>
        <v>14000</v>
      </c>
      <c r="M65">
        <f t="shared" ref="M65:M69" si="23">K65/L$3</f>
        <v>8.2942319541210487E-3</v>
      </c>
    </row>
    <row r="66" spans="1:13" x14ac:dyDescent="0.2">
      <c r="A66" s="4" t="s">
        <v>166</v>
      </c>
      <c r="B66" s="4" t="s">
        <v>167</v>
      </c>
      <c r="C66" s="5">
        <v>45062</v>
      </c>
      <c r="D66" s="5">
        <v>45083</v>
      </c>
      <c r="E66" s="4" t="s">
        <v>168</v>
      </c>
      <c r="F66" t="str">
        <f t="shared" si="2"/>
        <v>N1-7.2         运行检查</v>
      </c>
      <c r="K66">
        <f>SUM(J67:J68)</f>
        <v>12320</v>
      </c>
      <c r="M66">
        <f t="shared" si="23"/>
        <v>7.2989241196265223E-3</v>
      </c>
    </row>
    <row r="67" spans="1:13" x14ac:dyDescent="0.2">
      <c r="A67" s="6" t="s">
        <v>169</v>
      </c>
      <c r="B67" s="6" t="s">
        <v>170</v>
      </c>
      <c r="C67" s="7">
        <v>45062</v>
      </c>
      <c r="D67" s="7">
        <v>45071</v>
      </c>
      <c r="E67" s="6" t="s">
        <v>171</v>
      </c>
      <c r="F67" t="str">
        <f t="shared" si="2"/>
        <v>N1-7.2.1            运行程序以检查状况</v>
      </c>
      <c r="G67">
        <f t="shared" si="14"/>
        <v>10</v>
      </c>
      <c r="H67">
        <f t="shared" ref="H67:H69" si="24">G67*8</f>
        <v>80</v>
      </c>
      <c r="I67">
        <v>70</v>
      </c>
      <c r="J67">
        <f t="shared" si="9"/>
        <v>5600</v>
      </c>
      <c r="M67">
        <f t="shared" ref="M67:M68" si="25">J67/L$3</f>
        <v>3.3176927816484193E-3</v>
      </c>
    </row>
    <row r="68" spans="1:13" x14ac:dyDescent="0.2">
      <c r="A68" s="6" t="s">
        <v>172</v>
      </c>
      <c r="B68" s="6" t="s">
        <v>173</v>
      </c>
      <c r="C68" s="7">
        <v>45072</v>
      </c>
      <c r="D68" s="7">
        <v>45083</v>
      </c>
      <c r="E68" s="6" t="s">
        <v>174</v>
      </c>
      <c r="F68" t="str">
        <f t="shared" si="2"/>
        <v>N1-7.2.2            检查运行情况</v>
      </c>
      <c r="G68">
        <f t="shared" si="14"/>
        <v>12</v>
      </c>
      <c r="H68">
        <f t="shared" si="24"/>
        <v>96</v>
      </c>
      <c r="I68">
        <v>70</v>
      </c>
      <c r="J68">
        <f t="shared" si="9"/>
        <v>6720</v>
      </c>
      <c r="M68">
        <f t="shared" si="25"/>
        <v>3.981231337978103E-3</v>
      </c>
    </row>
    <row r="69" spans="1:13" x14ac:dyDescent="0.2">
      <c r="A69" s="6" t="s">
        <v>175</v>
      </c>
      <c r="B69" s="6" t="s">
        <v>173</v>
      </c>
      <c r="C69" s="7">
        <v>45072</v>
      </c>
      <c r="D69" s="7">
        <v>45083</v>
      </c>
      <c r="E69" s="6" t="s">
        <v>176</v>
      </c>
      <c r="F69" t="str">
        <f t="shared" ref="F69" si="26">E69&amp;A69</f>
        <v>N1-7.3         系统审计</v>
      </c>
      <c r="G69">
        <f t="shared" si="14"/>
        <v>12</v>
      </c>
      <c r="H69">
        <f t="shared" si="24"/>
        <v>96</v>
      </c>
      <c r="I69">
        <v>70</v>
      </c>
      <c r="K69">
        <f t="shared" ref="K69" si="27">H69*I69</f>
        <v>6720</v>
      </c>
      <c r="M69">
        <f t="shared" si="23"/>
        <v>3.981231337978103E-3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陈罗星</dc:creator>
  <cp:lastModifiedBy>李小刚</cp:lastModifiedBy>
  <dcterms:created xsi:type="dcterms:W3CDTF">2015-06-05T18:19:34Z</dcterms:created>
  <dcterms:modified xsi:type="dcterms:W3CDTF">2022-11-24T16:20:16Z</dcterms:modified>
</cp:coreProperties>
</file>