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105" windowWidth="14805" windowHeight="8010"/>
  </bookViews>
  <sheets>
    <sheet name="设计" sheetId="8" r:id="rId1"/>
    <sheet name="配方-双合金1批次" sheetId="14" r:id="rId2"/>
  </sheets>
  <calcPr calcId="145621"/>
</workbook>
</file>

<file path=xl/calcChain.xml><?xml version="1.0" encoding="utf-8"?>
<calcChain xmlns="http://schemas.openxmlformats.org/spreadsheetml/2006/main">
  <c r="U24" i="14" l="1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B24" i="14"/>
  <c r="B29" i="14" s="1"/>
  <c r="P21" i="14"/>
  <c r="O21" i="14"/>
  <c r="N21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C13" i="14"/>
  <c r="C14" i="14" s="1"/>
  <c r="C24" i="14" s="1"/>
  <c r="C29" i="14" s="1"/>
  <c r="B13" i="14"/>
  <c r="B14" i="14" s="1"/>
  <c r="C12" i="14"/>
  <c r="B12" i="14"/>
  <c r="C11" i="14"/>
  <c r="B11" i="14"/>
  <c r="E8" i="14"/>
  <c r="C18" i="14" s="1"/>
  <c r="C21" i="14" s="1"/>
  <c r="D8" i="14"/>
  <c r="B18" i="14" s="1"/>
  <c r="B21" i="14" s="1"/>
  <c r="S5" i="14"/>
  <c r="S8" i="14" s="1"/>
  <c r="Q5" i="14"/>
  <c r="P5" i="14"/>
  <c r="P8" i="14" s="1"/>
  <c r="O5" i="14"/>
  <c r="O8" i="14" s="1"/>
  <c r="N5" i="14"/>
  <c r="N8" i="14" s="1"/>
  <c r="M5" i="14"/>
  <c r="M8" i="14" s="1"/>
  <c r="L5" i="14"/>
  <c r="L8" i="14" s="1"/>
  <c r="K5" i="14"/>
  <c r="K8" i="14" s="1"/>
  <c r="J5" i="14"/>
  <c r="J8" i="14" s="1"/>
  <c r="I5" i="14"/>
  <c r="I8" i="14" s="1"/>
  <c r="H5" i="14"/>
  <c r="G5" i="14"/>
  <c r="G8" i="14" s="1"/>
  <c r="F5" i="14"/>
  <c r="F8" i="14" s="1"/>
  <c r="R4" i="14"/>
  <c r="R3" i="14"/>
  <c r="E24" i="14" l="1"/>
  <c r="R21" i="14" s="1"/>
  <c r="F24" i="14"/>
  <c r="R5" i="14"/>
  <c r="D24" i="14"/>
  <c r="Q21" i="14" s="1"/>
  <c r="H8" i="14"/>
  <c r="G24" i="14"/>
  <c r="Q8" i="14"/>
  <c r="R8" i="14" l="1"/>
</calcChain>
</file>

<file path=xl/comments1.xml><?xml version="1.0" encoding="utf-8"?>
<comments xmlns="http://schemas.openxmlformats.org/spreadsheetml/2006/main">
  <authors>
    <author>刘峰</author>
  </authors>
  <commentList>
    <comment ref="I2" authorId="0">
      <text>
        <r>
          <rPr>
            <b/>
            <sz val="9"/>
            <color indexed="81"/>
            <rFont val="宋体"/>
            <family val="3"/>
            <charset val="134"/>
          </rPr>
          <t>按75:25的PrNd</t>
        </r>
      </text>
    </comment>
  </commentList>
</comments>
</file>

<file path=xl/sharedStrings.xml><?xml version="1.0" encoding="utf-8"?>
<sst xmlns="http://schemas.openxmlformats.org/spreadsheetml/2006/main" count="200" uniqueCount="138">
  <si>
    <t>牌号</t>
  </si>
  <si>
    <t>搅拌批次</t>
  </si>
  <si>
    <t>Br</t>
    <phoneticPr fontId="1" type="noConversion"/>
  </si>
  <si>
    <t>Hcj</t>
    <phoneticPr fontId="1" type="noConversion"/>
  </si>
  <si>
    <t>Q</t>
    <phoneticPr fontId="1" type="noConversion"/>
  </si>
  <si>
    <t xml:space="preserve"> 生产批号</t>
  </si>
  <si>
    <t>B(%)</t>
  </si>
  <si>
    <t>Dy(%)</t>
  </si>
  <si>
    <t>Nd(%)</t>
  </si>
  <si>
    <t>Pr(%)</t>
  </si>
  <si>
    <t>Tb(%)</t>
  </si>
  <si>
    <t>Al(%)</t>
  </si>
  <si>
    <t>Co(%)</t>
  </si>
  <si>
    <t>Cu(%)</t>
  </si>
  <si>
    <t>Ga(%)</t>
  </si>
  <si>
    <t>稀土总量</t>
  </si>
  <si>
    <t>Zr(%)</t>
  </si>
  <si>
    <t>状态</t>
  </si>
  <si>
    <t>测试日期</t>
  </si>
  <si>
    <t>Gd(%)</t>
  </si>
  <si>
    <t>Nb(%)</t>
  </si>
  <si>
    <t>Ho(%)</t>
  </si>
  <si>
    <t>文档号：</t>
    <phoneticPr fontId="4" type="noConversion"/>
  </si>
  <si>
    <t>实验编号：</t>
    <phoneticPr fontId="4" type="noConversion"/>
  </si>
  <si>
    <r>
      <t>页</t>
    </r>
    <r>
      <rPr>
        <sz val="10.5"/>
        <rFont val="Arial"/>
        <family val="2"/>
      </rPr>
      <t xml:space="preserve">       </t>
    </r>
    <r>
      <rPr>
        <sz val="10.5"/>
        <rFont val="宋体"/>
        <family val="3"/>
        <charset val="134"/>
      </rPr>
      <t>号：第</t>
    </r>
    <r>
      <rPr>
        <sz val="10.5"/>
        <rFont val="Arial"/>
        <family val="2"/>
      </rPr>
      <t xml:space="preserve">     </t>
    </r>
    <r>
      <rPr>
        <sz val="10.5"/>
        <rFont val="宋体"/>
        <family val="3"/>
        <charset val="134"/>
      </rPr>
      <t>页</t>
    </r>
    <r>
      <rPr>
        <sz val="10.5"/>
        <rFont val="Arial"/>
        <family val="2"/>
      </rPr>
      <t>/</t>
    </r>
    <r>
      <rPr>
        <sz val="10.5"/>
        <rFont val="宋体"/>
        <family val="3"/>
        <charset val="134"/>
      </rPr>
      <t>共</t>
    </r>
    <r>
      <rPr>
        <sz val="10.5"/>
        <rFont val="Arial"/>
        <family val="2"/>
      </rPr>
      <t xml:space="preserve">     </t>
    </r>
    <r>
      <rPr>
        <sz val="10.5"/>
        <rFont val="宋体"/>
        <family val="3"/>
        <charset val="134"/>
      </rPr>
      <t>页</t>
    </r>
    <phoneticPr fontId="4" type="noConversion"/>
  </si>
  <si>
    <t>实验目的</t>
  </si>
  <si>
    <t>技术要求</t>
    <phoneticPr fontId="4" type="noConversion"/>
  </si>
  <si>
    <t>实验内容</t>
  </si>
  <si>
    <t>相关情报与信息</t>
    <phoneticPr fontId="6" type="noConversion"/>
  </si>
  <si>
    <t>研发订单编号</t>
  </si>
  <si>
    <t>项目号</t>
    <phoneticPr fontId="4" type="noConversion"/>
  </si>
  <si>
    <t>实验周期</t>
    <phoneticPr fontId="4" type="noConversion"/>
  </si>
  <si>
    <t>实验设计负责人</t>
    <phoneticPr fontId="4" type="noConversion"/>
  </si>
  <si>
    <t>部门</t>
    <phoneticPr fontId="4" type="noConversion"/>
  </si>
  <si>
    <t>意见</t>
    <phoneticPr fontId="4" type="noConversion"/>
  </si>
  <si>
    <t>签字</t>
    <phoneticPr fontId="4" type="noConversion"/>
  </si>
  <si>
    <t>Nd(%)</t>
    <phoneticPr fontId="1" type="noConversion"/>
  </si>
  <si>
    <t>PrNd(%)</t>
    <phoneticPr fontId="1" type="noConversion"/>
  </si>
  <si>
    <t>辅相</t>
    <phoneticPr fontId="1" type="noConversion"/>
  </si>
  <si>
    <t>牌号</t>
    <phoneticPr fontId="1" type="noConversion"/>
  </si>
  <si>
    <t>比例</t>
    <phoneticPr fontId="1" type="noConversion"/>
  </si>
  <si>
    <t>配方设计</t>
    <phoneticPr fontId="1" type="noConversion"/>
  </si>
  <si>
    <t>理论成分</t>
    <phoneticPr fontId="1" type="noConversion"/>
  </si>
  <si>
    <t>Pr(%)</t>
    <phoneticPr fontId="1" type="noConversion"/>
  </si>
  <si>
    <t>组合</t>
    <phoneticPr fontId="1" type="noConversion"/>
  </si>
  <si>
    <t>ICP</t>
    <phoneticPr fontId="1" type="noConversion"/>
  </si>
  <si>
    <t>以上选取铸片、粉料、坯料的实测成分拷贝。</t>
    <phoneticPr fontId="1" type="noConversion"/>
  </si>
  <si>
    <t>计划批次</t>
    <phoneticPr fontId="1" type="noConversion"/>
  </si>
  <si>
    <t>日期</t>
    <phoneticPr fontId="4" type="noConversion"/>
  </si>
  <si>
    <t>搅拌批次</t>
    <phoneticPr fontId="4" type="noConversion"/>
  </si>
  <si>
    <t xml:space="preserve"> </t>
    <phoneticPr fontId="4" type="noConversion"/>
  </si>
  <si>
    <t>毛坯规格/实测尺寸</t>
    <phoneticPr fontId="4" type="noConversion"/>
  </si>
  <si>
    <t>单模
重量</t>
    <phoneticPr fontId="4" type="noConversion"/>
  </si>
  <si>
    <t>数量</t>
    <phoneticPr fontId="4" type="noConversion"/>
  </si>
  <si>
    <t>重量</t>
    <phoneticPr fontId="4" type="noConversion"/>
  </si>
  <si>
    <t>炉号</t>
    <phoneticPr fontId="4" type="noConversion"/>
  </si>
  <si>
    <t>断面
情况</t>
    <phoneticPr fontId="4" type="noConversion"/>
  </si>
  <si>
    <t>出炉
实际
重量</t>
    <phoneticPr fontId="4" type="noConversion"/>
  </si>
  <si>
    <t>工号</t>
    <phoneticPr fontId="4" type="noConversion"/>
  </si>
  <si>
    <t>压机
号</t>
    <phoneticPr fontId="4" type="noConversion"/>
  </si>
  <si>
    <t>试样
数量</t>
    <phoneticPr fontId="4" type="noConversion"/>
  </si>
  <si>
    <t>判定</t>
    <phoneticPr fontId="4" type="noConversion"/>
  </si>
  <si>
    <t>光坯</t>
    <phoneticPr fontId="4" type="noConversion"/>
  </si>
  <si>
    <t>切
样柱</t>
    <phoneticPr fontId="4" type="noConversion"/>
  </si>
  <si>
    <t>衰减
及极
性片</t>
    <phoneticPr fontId="4" type="noConversion"/>
  </si>
  <si>
    <t>切片片数</t>
    <phoneticPr fontId="4" type="noConversion"/>
  </si>
  <si>
    <t>理化
分析</t>
    <phoneticPr fontId="4" type="noConversion"/>
  </si>
  <si>
    <t>剩余毛坯</t>
    <phoneticPr fontId="4" type="noConversion"/>
  </si>
  <si>
    <t>Br实测值</t>
    <phoneticPr fontId="4" type="noConversion"/>
  </si>
  <si>
    <t>Hcj实测值</t>
    <phoneticPr fontId="4" type="noConversion"/>
  </si>
  <si>
    <t>Hcb</t>
    <phoneticPr fontId="4" type="noConversion"/>
  </si>
  <si>
    <t>(BH)max实测值</t>
    <phoneticPr fontId="4" type="noConversion"/>
  </si>
  <si>
    <t>方形度实测值</t>
    <phoneticPr fontId="4" type="noConversion"/>
  </si>
  <si>
    <t>密度实测值</t>
    <phoneticPr fontId="4" type="noConversion"/>
  </si>
  <si>
    <t>密度</t>
    <phoneticPr fontId="1" type="noConversion"/>
  </si>
  <si>
    <t>断面</t>
    <phoneticPr fontId="1" type="noConversion"/>
  </si>
  <si>
    <t>粉料</t>
  </si>
  <si>
    <t>坯料</t>
  </si>
  <si>
    <t>成分设计试验</t>
  </si>
  <si>
    <t>磁性能结果</t>
    <phoneticPr fontId="1" type="noConversion"/>
  </si>
  <si>
    <t>Br</t>
    <phoneticPr fontId="1" type="noConversion"/>
  </si>
  <si>
    <t>Hcj</t>
    <phoneticPr fontId="1" type="noConversion"/>
  </si>
  <si>
    <t>Q</t>
  </si>
  <si>
    <t>新配方开发</t>
    <phoneticPr fontId="4" type="noConversion"/>
  </si>
  <si>
    <t>配方设计性能牌号：</t>
    <phoneticPr fontId="4" type="noConversion"/>
  </si>
  <si>
    <t>2.过程设计要求：</t>
    <phoneticPr fontId="1" type="noConversion"/>
  </si>
  <si>
    <t>3.检测项目要求：</t>
    <phoneticPr fontId="1" type="noConversion"/>
  </si>
  <si>
    <t>技术部</t>
    <phoneticPr fontId="1" type="noConversion"/>
  </si>
  <si>
    <t>总经室</t>
    <phoneticPr fontId="1" type="noConversion"/>
  </si>
  <si>
    <t>部门会签</t>
    <phoneticPr fontId="4" type="noConversion"/>
  </si>
  <si>
    <t>4.其他要求：</t>
    <phoneticPr fontId="1" type="noConversion"/>
  </si>
  <si>
    <t>会签1</t>
    <phoneticPr fontId="1" type="noConversion"/>
  </si>
  <si>
    <t>会签2</t>
    <phoneticPr fontId="1" type="noConversion"/>
  </si>
  <si>
    <t>负责人</t>
    <phoneticPr fontId="1" type="noConversion"/>
  </si>
  <si>
    <t>期望：</t>
    <phoneticPr fontId="1" type="noConversion"/>
  </si>
  <si>
    <t>1.配方表：见电子档设计；</t>
    <phoneticPr fontId="1" type="noConversion"/>
  </si>
  <si>
    <t>以上选取性能报表的实测数据拷贝后自动计算。</t>
    <phoneticPr fontId="1" type="noConversion"/>
  </si>
  <si>
    <t>常温</t>
    <phoneticPr fontId="1" type="noConversion"/>
  </si>
  <si>
    <t>高温温度</t>
    <phoneticPr fontId="1" type="noConversion"/>
  </si>
  <si>
    <t>数据分析</t>
    <phoneticPr fontId="1" type="noConversion"/>
  </si>
  <si>
    <t>分析</t>
    <phoneticPr fontId="1" type="noConversion"/>
  </si>
  <si>
    <t>氧含量</t>
    <phoneticPr fontId="1" type="noConversion"/>
  </si>
  <si>
    <t>粒度</t>
    <phoneticPr fontId="1" type="noConversion"/>
  </si>
  <si>
    <t>Br系数</t>
    <phoneticPr fontId="1" type="noConversion"/>
  </si>
  <si>
    <t>Hcj系数</t>
    <phoneticPr fontId="1" type="noConversion"/>
  </si>
  <si>
    <t>Spe. No.</t>
  </si>
  <si>
    <t>Test No.</t>
  </si>
  <si>
    <t>(kGs)</t>
  </si>
  <si>
    <t>(kOe)</t>
  </si>
  <si>
    <t xml:space="preserve">(MGOe) </t>
  </si>
  <si>
    <t xml:space="preserve"> (kOe)</t>
  </si>
  <si>
    <t>（％）</t>
  </si>
  <si>
    <t>Date</t>
  </si>
  <si>
    <t>(℃)</t>
  </si>
  <si>
    <t>Grade</t>
  </si>
  <si>
    <t>(mm)</t>
  </si>
  <si>
    <t>总结</t>
    <phoneticPr fontId="1" type="noConversion"/>
  </si>
  <si>
    <t>主相</t>
    <phoneticPr fontId="1" type="noConversion"/>
  </si>
  <si>
    <t>主相铸片</t>
    <phoneticPr fontId="1" type="noConversion"/>
  </si>
  <si>
    <t>辅相铸片</t>
    <phoneticPr fontId="1" type="noConversion"/>
  </si>
  <si>
    <t>常温检测</t>
    <phoneticPr fontId="1" type="noConversion"/>
  </si>
  <si>
    <t>高温检测</t>
    <phoneticPr fontId="1" type="noConversion"/>
  </si>
  <si>
    <t>电镜</t>
    <phoneticPr fontId="1" type="noConversion"/>
  </si>
  <si>
    <t>位置</t>
    <phoneticPr fontId="1" type="noConversion"/>
  </si>
  <si>
    <t>辅助数据</t>
    <phoneticPr fontId="1" type="noConversion"/>
  </si>
  <si>
    <t>高温2</t>
    <phoneticPr fontId="1" type="noConversion"/>
  </si>
  <si>
    <t>高温1</t>
    <phoneticPr fontId="1" type="noConversion"/>
  </si>
  <si>
    <t xml:space="preserve">开发新配方，降低成本（ √ ）
配方性能改善        （  ）
配方变更            （  ）
其他（   ）：
</t>
    <phoneticPr fontId="1" type="noConversion"/>
  </si>
  <si>
    <t>45UH主相</t>
    <phoneticPr fontId="1" type="noConversion"/>
  </si>
  <si>
    <t>45UH辅相</t>
    <phoneticPr fontId="1" type="noConversion"/>
  </si>
  <si>
    <r>
      <t xml:space="preserve">1) </t>
    </r>
    <r>
      <rPr>
        <sz val="11"/>
        <rFont val="宋体"/>
        <family val="3"/>
        <charset val="134"/>
      </rPr>
      <t>正常熔炼、氢碎</t>
    </r>
    <phoneticPr fontId="1" type="noConversion"/>
  </si>
  <si>
    <r>
      <t>4)</t>
    </r>
    <r>
      <rPr>
        <sz val="11"/>
        <rFont val="宋体"/>
        <family val="3"/>
        <charset val="134"/>
      </rPr>
      <t>成型磁场要求大于</t>
    </r>
    <r>
      <rPr>
        <sz val="11"/>
        <rFont val="Arial"/>
        <family val="2"/>
      </rPr>
      <t>2T</t>
    </r>
    <r>
      <rPr>
        <sz val="11"/>
        <rFont val="宋体"/>
        <family val="3"/>
        <charset val="134"/>
      </rPr>
      <t>。</t>
    </r>
    <phoneticPr fontId="1" type="noConversion"/>
  </si>
  <si>
    <r>
      <t xml:space="preserve">5) </t>
    </r>
    <r>
      <rPr>
        <sz val="11"/>
        <rFont val="宋体"/>
        <family val="3"/>
        <charset val="134"/>
      </rPr>
      <t>烧结工艺：</t>
    </r>
    <r>
      <rPr>
        <sz val="11"/>
        <rFont val="Arial"/>
        <family val="2"/>
      </rPr>
      <t>1035*3h+900*3h+485*3.5h</t>
    </r>
    <phoneticPr fontId="1" type="noConversion"/>
  </si>
  <si>
    <t>测试样柱磁性能，变温120℃、150℃；在超高矫顽力仪器测试1段；测试电镜、成分、氧含量</t>
    <phoneticPr fontId="1" type="noConversion"/>
  </si>
  <si>
    <t>、碳含量、氮含量。</t>
    <phoneticPr fontId="1" type="noConversion"/>
  </si>
  <si>
    <r>
      <t xml:space="preserve">     </t>
    </r>
    <r>
      <rPr>
        <sz val="11"/>
        <rFont val="宋体"/>
        <family val="3"/>
        <charset val="134"/>
      </rPr>
      <t>对混后的</t>
    </r>
    <r>
      <rPr>
        <sz val="11"/>
        <rFont val="Arial"/>
        <family val="2"/>
      </rPr>
      <t>Dy</t>
    </r>
    <r>
      <rPr>
        <sz val="11"/>
        <rFont val="宋体"/>
        <family val="3"/>
        <charset val="134"/>
      </rPr>
      <t>含量为</t>
    </r>
    <r>
      <rPr>
        <sz val="11"/>
        <rFont val="Arial"/>
        <family val="2"/>
      </rPr>
      <t>0.25%</t>
    </r>
    <r>
      <rPr>
        <sz val="11"/>
        <rFont val="宋体"/>
        <family val="3"/>
        <charset val="134"/>
      </rPr>
      <t>。</t>
    </r>
    <phoneticPr fontId="1" type="noConversion"/>
  </si>
  <si>
    <r>
      <t xml:space="preserve">3) </t>
    </r>
    <r>
      <rPr>
        <sz val="11"/>
        <rFont val="宋体"/>
        <family val="3"/>
        <charset val="134"/>
      </rPr>
      <t>细粉加入</t>
    </r>
    <r>
      <rPr>
        <sz val="11"/>
        <rFont val="Arial"/>
        <family val="2"/>
      </rPr>
      <t>1.0g/kg</t>
    </r>
    <r>
      <rPr>
        <sz val="11"/>
        <rFont val="宋体"/>
        <family val="3"/>
        <charset val="134"/>
      </rPr>
      <t>粗粉剂，搅拌</t>
    </r>
    <r>
      <rPr>
        <sz val="11"/>
        <rFont val="Arial"/>
        <family val="2"/>
      </rPr>
      <t>180</t>
    </r>
    <r>
      <rPr>
        <sz val="11"/>
        <rFont val="宋体"/>
        <family val="3"/>
        <charset val="134"/>
      </rPr>
      <t>分钟。</t>
    </r>
    <phoneticPr fontId="1" type="noConversion"/>
  </si>
  <si>
    <r>
      <t xml:space="preserve">2) </t>
    </r>
    <r>
      <rPr>
        <sz val="11"/>
        <rFont val="宋体"/>
        <family val="3"/>
        <charset val="134"/>
      </rPr>
      <t>主相磨粉粒度</t>
    </r>
    <r>
      <rPr>
        <sz val="11"/>
        <rFont val="Arial"/>
        <family val="2"/>
      </rPr>
      <t>3.8μm</t>
    </r>
    <r>
      <rPr>
        <sz val="11"/>
        <rFont val="宋体"/>
        <family val="3"/>
        <charset val="134"/>
      </rPr>
      <t>，辅相磨粉粒度</t>
    </r>
    <r>
      <rPr>
        <sz val="11"/>
        <rFont val="Arial"/>
        <family val="2"/>
      </rPr>
      <t>2.5-3.0μm</t>
    </r>
    <r>
      <rPr>
        <sz val="11"/>
        <rFont val="宋体"/>
        <family val="3"/>
        <charset val="134"/>
      </rPr>
      <t>，主相与辅相的对混比例为</t>
    </r>
    <r>
      <rPr>
        <sz val="11"/>
        <rFont val="Arial"/>
        <family val="2"/>
      </rPr>
      <t>86:14</t>
    </r>
    <r>
      <rPr>
        <sz val="11"/>
        <rFont val="宋体"/>
        <family val="3"/>
        <charset val="134"/>
      </rPr>
      <t>，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</si>
</sst>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0_);[Red]\(0.000\)"/>
    <numFmt numFmtId="177" formatCode="yyyy/m/d\ h:mm;@"/>
    <numFmt numFmtId="178" formatCode="0.00_);[Red]\(0.00\)"/>
    <numFmt numFmtId="179" formatCode="0_);[Red]\(0\)"/>
    <numFmt numFmtId="180" formatCode="0.00_ "/>
  </numFmts>
  <fonts count="2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0.5"/>
      <name val="宋体"/>
      <family val="3"/>
      <charset val="134"/>
    </font>
    <font>
      <sz val="10.5"/>
      <name val="Arial"/>
      <family val="2"/>
    </font>
    <font>
      <b/>
      <sz val="10"/>
      <color theme="1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sz val="10.5"/>
      <color theme="1"/>
      <name val="Arial"/>
      <family val="2"/>
    </font>
    <font>
      <b/>
      <sz val="9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22"/>
      <color theme="1"/>
      <name val="宋体"/>
      <family val="3"/>
      <charset val="134"/>
      <scheme val="minor"/>
    </font>
    <font>
      <sz val="11"/>
      <color theme="0" tint="-4.9989318521683403E-2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color theme="0" tint="-4.9989318521683403E-2"/>
      <name val="宋体"/>
      <family val="3"/>
      <charset val="134"/>
    </font>
    <font>
      <b/>
      <sz val="12"/>
      <color theme="0" tint="-4.9989318521683403E-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>
      <alignment vertical="center"/>
    </xf>
  </cellStyleXfs>
  <cellXfs count="194">
    <xf numFmtId="0" fontId="0" fillId="0" borderId="0" xfId="0"/>
    <xf numFmtId="0" fontId="0" fillId="2" borderId="0" xfId="0" applyFill="1"/>
    <xf numFmtId="0" fontId="12" fillId="2" borderId="28" xfId="2" applyFont="1" applyFill="1" applyBorder="1" applyAlignment="1">
      <alignment horizontal="center" vertical="center" wrapText="1"/>
    </xf>
    <xf numFmtId="0" fontId="12" fillId="2" borderId="26" xfId="2" applyFont="1" applyFill="1" applyBorder="1" applyAlignment="1">
      <alignment horizontal="center" vertical="center" wrapText="1"/>
    </xf>
    <xf numFmtId="0" fontId="13" fillId="2" borderId="0" xfId="2" applyFont="1" applyFill="1" applyBorder="1" applyAlignment="1">
      <alignment vertical="center" wrapText="1"/>
    </xf>
    <xf numFmtId="0" fontId="13" fillId="2" borderId="5" xfId="2" applyFont="1" applyFill="1" applyBorder="1" applyAlignment="1">
      <alignment vertical="center" wrapText="1"/>
    </xf>
    <xf numFmtId="0" fontId="14" fillId="2" borderId="4" xfId="2" applyFont="1" applyFill="1" applyBorder="1" applyAlignment="1">
      <alignment vertical="center"/>
    </xf>
    <xf numFmtId="0" fontId="15" fillId="2" borderId="28" xfId="2" applyFont="1" applyFill="1" applyBorder="1" applyAlignment="1">
      <alignment horizontal="center" vertical="center" wrapText="1"/>
    </xf>
    <xf numFmtId="0" fontId="15" fillId="2" borderId="26" xfId="2" applyFont="1" applyFill="1" applyBorder="1" applyAlignment="1">
      <alignment horizontal="center" vertical="center" wrapText="1"/>
    </xf>
    <xf numFmtId="0" fontId="19" fillId="2" borderId="28" xfId="2" applyFont="1" applyFill="1" applyBorder="1" applyAlignment="1">
      <alignment horizontal="center" vertical="center"/>
    </xf>
    <xf numFmtId="0" fontId="7" fillId="2" borderId="28" xfId="2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6" xfId="0" applyFill="1" applyBorder="1" applyAlignment="1">
      <alignment horizontal="center"/>
    </xf>
    <xf numFmtId="0" fontId="0" fillId="0" borderId="6" xfId="0" applyFill="1" applyBorder="1"/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0" fontId="0" fillId="2" borderId="19" xfId="0" applyFill="1" applyBorder="1" applyAlignment="1">
      <alignment vertical="center"/>
    </xf>
    <xf numFmtId="0" fontId="0" fillId="2" borderId="19" xfId="0" applyFill="1" applyBorder="1" applyAlignment="1"/>
    <xf numFmtId="0" fontId="0" fillId="2" borderId="19" xfId="0" applyFill="1" applyBorder="1" applyAlignment="1">
      <alignment horizontal="center" vertical="center"/>
    </xf>
    <xf numFmtId="0" fontId="0" fillId="3" borderId="0" xfId="0" applyFill="1" applyBorder="1"/>
    <xf numFmtId="0" fontId="0" fillId="0" borderId="0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22" fillId="3" borderId="0" xfId="0" applyFont="1" applyFill="1" applyBorder="1"/>
    <xf numFmtId="0" fontId="22" fillId="3" borderId="5" xfId="0" applyFont="1" applyFill="1" applyBorder="1"/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/>
    <xf numFmtId="0" fontId="19" fillId="0" borderId="13" xfId="0" applyFont="1" applyBorder="1" applyAlignment="1">
      <alignment horizontal="center" vertical="center"/>
    </xf>
    <xf numFmtId="49" fontId="25" fillId="3" borderId="0" xfId="0" applyNumberFormat="1" applyFont="1" applyFill="1" applyBorder="1" applyAlignment="1">
      <alignment horizontal="center" vertical="center"/>
    </xf>
    <xf numFmtId="0" fontId="25" fillId="3" borderId="0" xfId="0" applyFont="1" applyFill="1" applyBorder="1" applyAlignment="1">
      <alignment horizontal="left" vertical="center"/>
    </xf>
    <xf numFmtId="0" fontId="25" fillId="3" borderId="0" xfId="0" applyFont="1" applyFill="1" applyBorder="1" applyAlignment="1">
      <alignment horizontal="center" vertical="center"/>
    </xf>
    <xf numFmtId="178" fontId="25" fillId="3" borderId="0" xfId="0" applyNumberFormat="1" applyFont="1" applyFill="1" applyBorder="1" applyAlignment="1">
      <alignment horizontal="center" vertical="center"/>
    </xf>
    <xf numFmtId="179" fontId="25" fillId="3" borderId="0" xfId="0" applyNumberFormat="1" applyFont="1" applyFill="1" applyBorder="1" applyAlignment="1">
      <alignment horizontal="center" vertical="center"/>
    </xf>
    <xf numFmtId="49" fontId="22" fillId="3" borderId="0" xfId="0" applyNumberFormat="1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176" fontId="25" fillId="3" borderId="0" xfId="0" applyNumberFormat="1" applyFont="1" applyFill="1" applyBorder="1" applyAlignment="1">
      <alignment horizontal="center" vertical="center"/>
    </xf>
    <xf numFmtId="0" fontId="25" fillId="3" borderId="0" xfId="0" applyNumberFormat="1" applyFont="1" applyFill="1" applyBorder="1" applyAlignment="1">
      <alignment horizontal="center" vertical="center"/>
    </xf>
    <xf numFmtId="180" fontId="25" fillId="3" borderId="0" xfId="0" applyNumberFormat="1" applyFont="1" applyFill="1" applyBorder="1" applyAlignment="1">
      <alignment horizontal="center" vertical="center"/>
    </xf>
    <xf numFmtId="176" fontId="25" fillId="3" borderId="5" xfId="0" applyNumberFormat="1" applyFont="1" applyFill="1" applyBorder="1" applyAlignment="1">
      <alignment horizontal="center" vertical="center"/>
    </xf>
    <xf numFmtId="49" fontId="23" fillId="0" borderId="22" xfId="0" applyNumberFormat="1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left" vertical="center"/>
    </xf>
    <xf numFmtId="177" fontId="23" fillId="0" borderId="23" xfId="0" applyNumberFormat="1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 wrapText="1"/>
    </xf>
    <xf numFmtId="0" fontId="23" fillId="0" borderId="23" xfId="0" applyFont="1" applyFill="1" applyBorder="1" applyAlignment="1">
      <alignment horizontal="center" vertical="center"/>
    </xf>
    <xf numFmtId="178" fontId="23" fillId="0" borderId="23" xfId="0" applyNumberFormat="1" applyFont="1" applyFill="1" applyBorder="1" applyAlignment="1">
      <alignment horizontal="center" vertical="center"/>
    </xf>
    <xf numFmtId="179" fontId="23" fillId="0" borderId="23" xfId="0" applyNumberFormat="1" applyFont="1" applyFill="1" applyBorder="1" applyAlignment="1">
      <alignment horizontal="center" vertical="center"/>
    </xf>
    <xf numFmtId="49" fontId="23" fillId="0" borderId="23" xfId="0" applyNumberFormat="1" applyFont="1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/>
    </xf>
    <xf numFmtId="49" fontId="24" fillId="0" borderId="23" xfId="0" applyNumberFormat="1" applyFont="1" applyFill="1" applyBorder="1" applyAlignment="1">
      <alignment horizontal="center" vertical="center" wrapText="1"/>
    </xf>
    <xf numFmtId="0" fontId="23" fillId="4" borderId="23" xfId="0" applyNumberFormat="1" applyFont="1" applyFill="1" applyBorder="1" applyAlignment="1">
      <alignment horizontal="center" vertical="center" wrapText="1"/>
    </xf>
    <xf numFmtId="180" fontId="23" fillId="5" borderId="23" xfId="0" applyNumberFormat="1" applyFont="1" applyFill="1" applyBorder="1" applyAlignment="1">
      <alignment horizontal="center" vertical="center"/>
    </xf>
    <xf numFmtId="180" fontId="23" fillId="6" borderId="23" xfId="0" applyNumberFormat="1" applyFont="1" applyFill="1" applyBorder="1" applyAlignment="1">
      <alignment horizontal="center" vertical="center" wrapText="1"/>
    </xf>
    <xf numFmtId="0" fontId="23" fillId="7" borderId="23" xfId="0" applyNumberFormat="1" applyFont="1" applyFill="1" applyBorder="1" applyAlignment="1">
      <alignment horizontal="center" vertical="center"/>
    </xf>
    <xf numFmtId="0" fontId="23" fillId="4" borderId="23" xfId="0" applyNumberFormat="1" applyFont="1" applyFill="1" applyBorder="1" applyAlignment="1">
      <alignment horizontal="center" vertical="center"/>
    </xf>
    <xf numFmtId="176" fontId="23" fillId="8" borderId="23" xfId="0" applyNumberFormat="1" applyFont="1" applyFill="1" applyBorder="1" applyAlignment="1">
      <alignment horizontal="center" vertical="center"/>
    </xf>
    <xf numFmtId="176" fontId="23" fillId="8" borderId="24" xfId="0" applyNumberFormat="1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176" fontId="0" fillId="3" borderId="6" xfId="0" applyNumberFormat="1" applyFill="1" applyBorder="1"/>
    <xf numFmtId="180" fontId="0" fillId="3" borderId="6" xfId="0" applyNumberFormat="1" applyFill="1" applyBorder="1"/>
    <xf numFmtId="178" fontId="0" fillId="3" borderId="6" xfId="0" applyNumberFormat="1" applyFill="1" applyBorder="1"/>
    <xf numFmtId="0" fontId="19" fillId="2" borderId="22" xfId="2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3" fillId="2" borderId="0" xfId="2" applyFont="1" applyFill="1" applyBorder="1" applyAlignment="1">
      <alignment horizontal="center" vertical="center" wrapText="1"/>
    </xf>
    <xf numFmtId="0" fontId="13" fillId="2" borderId="5" xfId="2" applyFont="1" applyFill="1" applyBorder="1" applyAlignment="1">
      <alignment horizontal="center" vertical="center" wrapText="1"/>
    </xf>
    <xf numFmtId="0" fontId="14" fillId="2" borderId="4" xfId="2" applyFont="1" applyFill="1" applyBorder="1" applyAlignment="1">
      <alignment horizontal="left" vertical="center"/>
    </xf>
    <xf numFmtId="0" fontId="14" fillId="2" borderId="0" xfId="2" applyFont="1" applyFill="1" applyBorder="1" applyAlignment="1">
      <alignment horizontal="left" vertical="center"/>
    </xf>
    <xf numFmtId="0" fontId="14" fillId="2" borderId="5" xfId="2" applyFont="1" applyFill="1" applyBorder="1" applyAlignment="1">
      <alignment horizontal="left" vertical="center"/>
    </xf>
    <xf numFmtId="0" fontId="13" fillId="2" borderId="4" xfId="2" applyFont="1" applyFill="1" applyBorder="1" applyAlignment="1">
      <alignment horizontal="center" vertical="center"/>
    </xf>
    <xf numFmtId="49" fontId="11" fillId="2" borderId="23" xfId="2" applyNumberFormat="1" applyFont="1" applyFill="1" applyBorder="1" applyAlignment="1">
      <alignment vertical="center" wrapText="1"/>
    </xf>
    <xf numFmtId="49" fontId="11" fillId="2" borderId="24" xfId="2" applyNumberFormat="1" applyFont="1" applyFill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/>
    </xf>
    <xf numFmtId="176" fontId="0" fillId="0" borderId="6" xfId="0" applyNumberFormat="1" applyFill="1" applyBorder="1"/>
    <xf numFmtId="176" fontId="0" fillId="2" borderId="6" xfId="0" applyNumberFormat="1" applyFill="1" applyBorder="1"/>
    <xf numFmtId="180" fontId="0" fillId="2" borderId="6" xfId="0" applyNumberFormat="1" applyFill="1" applyBorder="1"/>
    <xf numFmtId="178" fontId="0" fillId="2" borderId="6" xfId="0" applyNumberFormat="1" applyFill="1" applyBorder="1"/>
    <xf numFmtId="176" fontId="0" fillId="2" borderId="17" xfId="0" applyNumberFormat="1" applyFill="1" applyBorder="1"/>
    <xf numFmtId="0" fontId="0" fillId="2" borderId="13" xfId="0" applyFill="1" applyBorder="1" applyAlignment="1">
      <alignment horizontal="center" vertical="center"/>
    </xf>
    <xf numFmtId="0" fontId="0" fillId="0" borderId="0" xfId="0" applyBorder="1" applyAlignment="1"/>
    <xf numFmtId="0" fontId="0" fillId="3" borderId="31" xfId="0" applyFill="1" applyBorder="1"/>
    <xf numFmtId="176" fontId="0" fillId="0" borderId="31" xfId="0" applyNumberFormat="1" applyFill="1" applyBorder="1"/>
    <xf numFmtId="178" fontId="0" fillId="3" borderId="17" xfId="0" applyNumberFormat="1" applyFill="1" applyBorder="1"/>
    <xf numFmtId="0" fontId="19" fillId="0" borderId="31" xfId="0" applyFont="1" applyBorder="1" applyAlignment="1">
      <alignment horizontal="center" vertical="center"/>
    </xf>
    <xf numFmtId="0" fontId="19" fillId="0" borderId="1" xfId="0" applyFont="1" applyBorder="1"/>
    <xf numFmtId="0" fontId="19" fillId="0" borderId="2" xfId="0" applyFont="1" applyBorder="1"/>
    <xf numFmtId="0" fontId="19" fillId="0" borderId="3" xfId="0" applyFont="1" applyBorder="1"/>
    <xf numFmtId="0" fontId="0" fillId="0" borderId="4" xfId="0" applyBorder="1"/>
    <xf numFmtId="0" fontId="0" fillId="0" borderId="9" xfId="0" applyBorder="1"/>
    <xf numFmtId="0" fontId="3" fillId="2" borderId="15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30" xfId="0" applyFill="1" applyBorder="1" applyAlignment="1">
      <alignment horizontal="left" vertical="center"/>
    </xf>
    <xf numFmtId="0" fontId="13" fillId="2" borderId="4" xfId="2" applyFont="1" applyFill="1" applyBorder="1" applyAlignment="1">
      <alignment horizontal="left" vertical="center"/>
    </xf>
    <xf numFmtId="0" fontId="18" fillId="2" borderId="28" xfId="2" applyFont="1" applyFill="1" applyBorder="1" applyAlignment="1">
      <alignment horizontal="center" vertical="center" wrapText="1"/>
    </xf>
    <xf numFmtId="0" fontId="18" fillId="2" borderId="28" xfId="2" applyFont="1" applyFill="1" applyBorder="1" applyAlignment="1">
      <alignment horizontal="center" vertical="center"/>
    </xf>
    <xf numFmtId="0" fontId="7" fillId="2" borderId="22" xfId="2" applyFill="1" applyBorder="1" applyAlignment="1">
      <alignment horizontal="center" vertical="center"/>
    </xf>
    <xf numFmtId="0" fontId="7" fillId="2" borderId="24" xfId="2" applyFill="1" applyBorder="1" applyAlignment="1">
      <alignment horizontal="center" vertical="center"/>
    </xf>
    <xf numFmtId="0" fontId="7" fillId="2" borderId="23" xfId="2" applyFill="1" applyBorder="1" applyAlignment="1">
      <alignment horizontal="center" vertical="center"/>
    </xf>
    <xf numFmtId="0" fontId="10" fillId="2" borderId="1" xfId="2" applyFont="1" applyFill="1" applyBorder="1" applyAlignment="1">
      <alignment horizontal="left" vertical="center" wrapText="1"/>
    </xf>
    <xf numFmtId="0" fontId="10" fillId="2" borderId="2" xfId="2" applyFont="1" applyFill="1" applyBorder="1" applyAlignment="1">
      <alignment horizontal="left" vertical="center" wrapText="1"/>
    </xf>
    <xf numFmtId="0" fontId="10" fillId="2" borderId="3" xfId="2" applyFont="1" applyFill="1" applyBorder="1" applyAlignment="1">
      <alignment horizontal="left" vertical="center" wrapText="1"/>
    </xf>
    <xf numFmtId="0" fontId="16" fillId="2" borderId="0" xfId="2" applyFont="1" applyFill="1" applyBorder="1" applyAlignment="1">
      <alignment horizontal="justify" vertical="center" wrapText="1"/>
    </xf>
    <xf numFmtId="0" fontId="16" fillId="2" borderId="5" xfId="2" applyFont="1" applyFill="1" applyBorder="1" applyAlignment="1">
      <alignment horizontal="justify" vertical="center" wrapText="1"/>
    </xf>
    <xf numFmtId="0" fontId="19" fillId="2" borderId="26" xfId="2" applyFont="1" applyFill="1" applyBorder="1" applyAlignment="1">
      <alignment horizontal="center" vertical="center"/>
    </xf>
    <xf numFmtId="0" fontId="19" fillId="2" borderId="27" xfId="2" applyFont="1" applyFill="1" applyBorder="1" applyAlignment="1">
      <alignment horizontal="center" vertical="center"/>
    </xf>
    <xf numFmtId="0" fontId="19" fillId="2" borderId="29" xfId="2" applyFont="1" applyFill="1" applyBorder="1" applyAlignment="1">
      <alignment horizontal="center" vertical="center"/>
    </xf>
    <xf numFmtId="0" fontId="17" fillId="2" borderId="22" xfId="2" applyFont="1" applyFill="1" applyBorder="1" applyAlignment="1">
      <alignment horizontal="left" vertical="center"/>
    </xf>
    <xf numFmtId="0" fontId="17" fillId="2" borderId="23" xfId="2" applyFont="1" applyFill="1" applyBorder="1" applyAlignment="1">
      <alignment horizontal="left" vertical="center"/>
    </xf>
    <xf numFmtId="0" fontId="17" fillId="2" borderId="24" xfId="2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left" vertical="center"/>
    </xf>
    <xf numFmtId="0" fontId="10" fillId="2" borderId="3" xfId="2" applyFont="1" applyFill="1" applyBorder="1" applyAlignment="1">
      <alignment horizontal="left" vertical="center"/>
    </xf>
    <xf numFmtId="0" fontId="10" fillId="2" borderId="4" xfId="2" applyFont="1" applyFill="1" applyBorder="1" applyAlignment="1">
      <alignment horizontal="left" vertical="center"/>
    </xf>
    <xf numFmtId="0" fontId="10" fillId="2" borderId="5" xfId="2" applyFont="1" applyFill="1" applyBorder="1" applyAlignment="1">
      <alignment horizontal="left" vertical="center"/>
    </xf>
    <xf numFmtId="0" fontId="10" fillId="2" borderId="9" xfId="2" applyFont="1" applyFill="1" applyBorder="1" applyAlignment="1">
      <alignment horizontal="center" vertical="center"/>
    </xf>
    <xf numFmtId="0" fontId="10" fillId="2" borderId="11" xfId="2" applyFont="1" applyFill="1" applyBorder="1" applyAlignment="1">
      <alignment horizontal="center" vertical="center"/>
    </xf>
    <xf numFmtId="0" fontId="19" fillId="2" borderId="22" xfId="2" applyFont="1" applyFill="1" applyBorder="1" applyAlignment="1">
      <alignment horizontal="center" vertical="center"/>
    </xf>
    <xf numFmtId="0" fontId="19" fillId="2" borderId="23" xfId="2" applyFont="1" applyFill="1" applyBorder="1" applyAlignment="1">
      <alignment horizontal="center" vertical="center"/>
    </xf>
    <xf numFmtId="0" fontId="19" fillId="2" borderId="24" xfId="2" applyFont="1" applyFill="1" applyBorder="1" applyAlignment="1">
      <alignment horizontal="center" vertical="center"/>
    </xf>
    <xf numFmtId="0" fontId="14" fillId="2" borderId="1" xfId="2" applyFont="1" applyFill="1" applyBorder="1" applyAlignment="1">
      <alignment horizontal="left" vertical="center" wrapText="1"/>
    </xf>
    <xf numFmtId="0" fontId="14" fillId="2" borderId="2" xfId="2" applyFont="1" applyFill="1" applyBorder="1" applyAlignment="1">
      <alignment horizontal="left" vertical="center" wrapText="1"/>
    </xf>
    <xf numFmtId="0" fontId="14" fillId="2" borderId="3" xfId="2" applyFont="1" applyFill="1" applyBorder="1" applyAlignment="1">
      <alignment horizontal="left" vertical="center" wrapText="1"/>
    </xf>
    <xf numFmtId="0" fontId="14" fillId="2" borderId="4" xfId="2" applyFont="1" applyFill="1" applyBorder="1" applyAlignment="1">
      <alignment horizontal="left" vertical="center"/>
    </xf>
    <xf numFmtId="0" fontId="14" fillId="2" borderId="0" xfId="2" applyFont="1" applyFill="1" applyBorder="1" applyAlignment="1">
      <alignment horizontal="left" vertical="center"/>
    </xf>
    <xf numFmtId="0" fontId="14" fillId="2" borderId="5" xfId="2" applyFont="1" applyFill="1" applyBorder="1" applyAlignment="1">
      <alignment horizontal="left" vertical="center"/>
    </xf>
    <xf numFmtId="49" fontId="11" fillId="2" borderId="22" xfId="2" applyNumberFormat="1" applyFont="1" applyFill="1" applyBorder="1" applyAlignment="1">
      <alignment horizontal="center" vertical="center" wrapText="1"/>
    </xf>
    <xf numFmtId="49" fontId="11" fillId="2" borderId="23" xfId="2" applyNumberFormat="1" applyFont="1" applyFill="1" applyBorder="1" applyAlignment="1">
      <alignment horizontal="center" vertical="center" wrapText="1"/>
    </xf>
    <xf numFmtId="0" fontId="7" fillId="2" borderId="26" xfId="2" applyFill="1" applyBorder="1" applyAlignment="1">
      <alignment horizontal="center" vertical="center"/>
    </xf>
    <xf numFmtId="0" fontId="7" fillId="2" borderId="27" xfId="2" applyFill="1" applyBorder="1" applyAlignment="1">
      <alignment horizontal="center" vertical="center"/>
    </xf>
    <xf numFmtId="0" fontId="7" fillId="2" borderId="29" xfId="2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9" fillId="2" borderId="3" xfId="2" applyFont="1" applyFill="1" applyBorder="1" applyAlignment="1">
      <alignment horizontal="center" vertical="center" wrapText="1"/>
    </xf>
    <xf numFmtId="0" fontId="9" fillId="2" borderId="4" xfId="2" applyFont="1" applyFill="1" applyBorder="1" applyAlignment="1">
      <alignment horizontal="center" vertical="center" wrapText="1"/>
    </xf>
    <xf numFmtId="0" fontId="9" fillId="2" borderId="0" xfId="2" applyFont="1" applyFill="1" applyBorder="1" applyAlignment="1">
      <alignment horizontal="center" vertical="center" wrapText="1"/>
    </xf>
    <xf numFmtId="0" fontId="9" fillId="2" borderId="5" xfId="2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9" fillId="2" borderId="10" xfId="2" applyFont="1" applyFill="1" applyBorder="1" applyAlignment="1">
      <alignment horizontal="center" vertical="center" wrapText="1"/>
    </xf>
    <xf numFmtId="0" fontId="9" fillId="2" borderId="11" xfId="2" applyFont="1" applyFill="1" applyBorder="1" applyAlignment="1">
      <alignment horizontal="center" vertical="center" wrapText="1"/>
    </xf>
    <xf numFmtId="0" fontId="10" fillId="2" borderId="23" xfId="2" applyFont="1" applyFill="1" applyBorder="1" applyAlignment="1">
      <alignment horizontal="justify" vertical="center" wrapText="1"/>
    </xf>
    <xf numFmtId="0" fontId="11" fillId="2" borderId="23" xfId="2" applyFont="1" applyFill="1" applyBorder="1" applyAlignment="1">
      <alignment horizontal="justify" vertical="center" wrapText="1"/>
    </xf>
    <xf numFmtId="0" fontId="11" fillId="2" borderId="24" xfId="2" applyFont="1" applyFill="1" applyBorder="1" applyAlignment="1">
      <alignment horizontal="justify" vertical="center" wrapText="1"/>
    </xf>
    <xf numFmtId="0" fontId="10" fillId="2" borderId="22" xfId="2" applyFont="1" applyFill="1" applyBorder="1" applyAlignment="1">
      <alignment horizontal="left" vertical="center" wrapText="1"/>
    </xf>
    <xf numFmtId="0" fontId="10" fillId="2" borderId="23" xfId="2" applyFont="1" applyFill="1" applyBorder="1" applyAlignment="1">
      <alignment horizontal="left" vertical="center" wrapText="1"/>
    </xf>
    <xf numFmtId="0" fontId="11" fillId="2" borderId="23" xfId="2" applyFont="1" applyFill="1" applyBorder="1" applyAlignment="1">
      <alignment horizontal="left" vertical="center" wrapText="1"/>
    </xf>
    <xf numFmtId="0" fontId="11" fillId="2" borderId="24" xfId="2" applyFont="1" applyFill="1" applyBorder="1" applyAlignment="1">
      <alignment horizontal="left" vertical="center" wrapText="1"/>
    </xf>
    <xf numFmtId="0" fontId="12" fillId="2" borderId="26" xfId="2" applyFont="1" applyFill="1" applyBorder="1" applyAlignment="1">
      <alignment horizontal="center" vertical="center" wrapText="1"/>
    </xf>
    <xf numFmtId="0" fontId="12" fillId="2" borderId="27" xfId="2" applyFont="1" applyFill="1" applyBorder="1" applyAlignment="1">
      <alignment horizontal="center" vertical="center" wrapText="1"/>
    </xf>
    <xf numFmtId="0" fontId="21" fillId="0" borderId="34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19" fillId="0" borderId="19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0" fillId="0" borderId="20" xfId="0" applyFill="1" applyBorder="1" applyAlignment="1">
      <alignment horizontal="center"/>
    </xf>
    <xf numFmtId="0" fontId="0" fillId="0" borderId="33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21" fillId="0" borderId="9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19" fillId="0" borderId="7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1" fillId="0" borderId="1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7" fillId="0" borderId="38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19" fillId="0" borderId="3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</cellXfs>
  <cellStyles count="3">
    <cellStyle name="常规" xfId="0" builtinId="0"/>
    <cellStyle name="常规 2" xfId="2"/>
    <cellStyle name="常规 2 2 2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</xdr:colOff>
      <xdr:row>0</xdr:row>
      <xdr:rowOff>0</xdr:rowOff>
    </xdr:from>
    <xdr:to>
      <xdr:col>0</xdr:col>
      <xdr:colOff>1028700</xdr:colOff>
      <xdr:row>2</xdr:row>
      <xdr:rowOff>228600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385" y="0"/>
          <a:ext cx="996315" cy="742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1"/>
  <sheetViews>
    <sheetView tabSelected="1" zoomScaleNormal="100" workbookViewId="0">
      <selection activeCell="J13" sqref="J13"/>
    </sheetView>
  </sheetViews>
  <sheetFormatPr defaultRowHeight="13.5"/>
  <cols>
    <col min="1" max="1" width="10.25" style="1" bestFit="1" customWidth="1"/>
    <col min="2" max="2" width="11.5" style="1" customWidth="1"/>
    <col min="3" max="3" width="8.25" style="1" customWidth="1"/>
    <col min="4" max="4" width="32.625" style="1" customWidth="1"/>
    <col min="5" max="5" width="8.25" style="1" customWidth="1"/>
    <col min="6" max="6" width="17" style="1" customWidth="1"/>
    <col min="7" max="16384" width="9" style="1"/>
  </cols>
  <sheetData>
    <row r="1" spans="1:6">
      <c r="A1" s="136"/>
      <c r="B1" s="139" t="s">
        <v>83</v>
      </c>
      <c r="C1" s="140"/>
      <c r="D1" s="141"/>
      <c r="E1" s="119" t="s">
        <v>22</v>
      </c>
      <c r="F1" s="120"/>
    </row>
    <row r="2" spans="1:6">
      <c r="A2" s="137"/>
      <c r="B2" s="142"/>
      <c r="C2" s="143"/>
      <c r="D2" s="144"/>
      <c r="E2" s="121" t="s">
        <v>23</v>
      </c>
      <c r="F2" s="122"/>
    </row>
    <row r="3" spans="1:6" ht="15" customHeight="1" thickBot="1">
      <c r="A3" s="138"/>
      <c r="B3" s="145"/>
      <c r="C3" s="146"/>
      <c r="D3" s="147"/>
      <c r="E3" s="123" t="s">
        <v>24</v>
      </c>
      <c r="F3" s="124"/>
    </row>
    <row r="4" spans="1:6" ht="62.25" customHeight="1" thickBot="1">
      <c r="A4" s="2" t="s">
        <v>25</v>
      </c>
      <c r="B4" s="148" t="s">
        <v>127</v>
      </c>
      <c r="C4" s="148"/>
      <c r="D4" s="149"/>
      <c r="E4" s="149"/>
      <c r="F4" s="150"/>
    </row>
    <row r="5" spans="1:6" ht="21.75" customHeight="1" thickBot="1">
      <c r="A5" s="3" t="s">
        <v>26</v>
      </c>
      <c r="B5" s="151" t="s">
        <v>84</v>
      </c>
      <c r="C5" s="152"/>
      <c r="D5" s="153"/>
      <c r="E5" s="153"/>
      <c r="F5" s="154"/>
    </row>
    <row r="6" spans="1:6" ht="17.25" customHeight="1">
      <c r="A6" s="155" t="s">
        <v>27</v>
      </c>
      <c r="B6" s="128" t="s">
        <v>95</v>
      </c>
      <c r="C6" s="129"/>
      <c r="D6" s="129"/>
      <c r="E6" s="129"/>
      <c r="F6" s="130"/>
    </row>
    <row r="7" spans="1:6" ht="17.25" customHeight="1">
      <c r="A7" s="156"/>
      <c r="B7" s="131" t="s">
        <v>85</v>
      </c>
      <c r="C7" s="132"/>
      <c r="D7" s="132"/>
      <c r="E7" s="132"/>
      <c r="F7" s="133"/>
    </row>
    <row r="8" spans="1:6" ht="17.25" customHeight="1">
      <c r="A8" s="156"/>
      <c r="B8" s="102" t="s">
        <v>130</v>
      </c>
      <c r="C8" s="74"/>
      <c r="D8" s="74"/>
      <c r="E8" s="74"/>
      <c r="F8" s="75"/>
    </row>
    <row r="9" spans="1:6" ht="17.25" customHeight="1">
      <c r="A9" s="156"/>
      <c r="B9" s="102" t="s">
        <v>137</v>
      </c>
      <c r="C9" s="74"/>
      <c r="D9" s="74"/>
      <c r="E9" s="74"/>
      <c r="F9" s="75"/>
    </row>
    <row r="10" spans="1:6" ht="17.25" customHeight="1">
      <c r="A10" s="156"/>
      <c r="B10" s="102" t="s">
        <v>135</v>
      </c>
      <c r="C10" s="74"/>
      <c r="D10" s="74"/>
      <c r="E10" s="74"/>
      <c r="F10" s="75"/>
    </row>
    <row r="11" spans="1:6" ht="17.25" customHeight="1">
      <c r="A11" s="156"/>
      <c r="B11" s="102" t="s">
        <v>136</v>
      </c>
      <c r="C11" s="74"/>
      <c r="D11" s="74"/>
      <c r="E11" s="74"/>
      <c r="F11" s="75"/>
    </row>
    <row r="12" spans="1:6" ht="17.25" customHeight="1">
      <c r="A12" s="156"/>
      <c r="B12" s="102" t="s">
        <v>131</v>
      </c>
      <c r="C12" s="74"/>
      <c r="D12" s="74"/>
      <c r="E12" s="74"/>
      <c r="F12" s="75"/>
    </row>
    <row r="13" spans="1:6" ht="17.25" customHeight="1">
      <c r="A13" s="156"/>
      <c r="B13" s="102" t="s">
        <v>132</v>
      </c>
      <c r="C13" s="74"/>
      <c r="D13" s="74"/>
      <c r="E13" s="74"/>
      <c r="F13" s="75"/>
    </row>
    <row r="14" spans="1:6" ht="17.25" customHeight="1">
      <c r="A14" s="156"/>
      <c r="B14" s="79"/>
      <c r="C14" s="74"/>
      <c r="D14" s="74"/>
      <c r="E14" s="74"/>
      <c r="F14" s="75"/>
    </row>
    <row r="15" spans="1:6" ht="17.25" customHeight="1">
      <c r="A15" s="156"/>
      <c r="B15" s="131" t="s">
        <v>86</v>
      </c>
      <c r="C15" s="132"/>
      <c r="D15" s="132"/>
      <c r="E15" s="132"/>
      <c r="F15" s="133"/>
    </row>
    <row r="16" spans="1:6" ht="17.25" customHeight="1">
      <c r="A16" s="156"/>
      <c r="B16" s="76" t="s">
        <v>133</v>
      </c>
      <c r="C16" s="77"/>
      <c r="D16" s="77"/>
      <c r="E16" s="77"/>
      <c r="F16" s="78"/>
    </row>
    <row r="17" spans="1:6" ht="17.25" customHeight="1">
      <c r="A17" s="156"/>
      <c r="B17" s="76" t="s">
        <v>134</v>
      </c>
      <c r="C17" s="77"/>
      <c r="D17" s="77"/>
      <c r="E17" s="77"/>
      <c r="F17" s="78"/>
    </row>
    <row r="18" spans="1:6" ht="17.25" customHeight="1">
      <c r="A18" s="156"/>
      <c r="B18" s="79"/>
      <c r="C18" s="74"/>
      <c r="D18" s="74"/>
      <c r="E18" s="74"/>
      <c r="F18" s="75"/>
    </row>
    <row r="19" spans="1:6" ht="17.25" customHeight="1">
      <c r="A19" s="156"/>
      <c r="B19" s="79"/>
      <c r="C19" s="74"/>
      <c r="D19" s="74"/>
      <c r="E19" s="74"/>
      <c r="F19" s="75"/>
    </row>
    <row r="20" spans="1:6" ht="17.25" customHeight="1">
      <c r="A20" s="156"/>
      <c r="B20" s="6" t="s">
        <v>90</v>
      </c>
      <c r="C20" s="4"/>
      <c r="D20" s="4"/>
      <c r="E20" s="4"/>
      <c r="F20" s="5"/>
    </row>
    <row r="21" spans="1:6" ht="17.25" customHeight="1">
      <c r="A21" s="156"/>
      <c r="B21" s="79"/>
      <c r="C21" s="74"/>
      <c r="D21" s="74"/>
      <c r="E21" s="74"/>
      <c r="F21" s="75"/>
    </row>
    <row r="22" spans="1:6" ht="17.25" customHeight="1" thickBot="1">
      <c r="A22" s="156"/>
      <c r="B22" s="79"/>
      <c r="C22" s="74"/>
      <c r="D22" s="74"/>
      <c r="E22" s="74"/>
      <c r="F22" s="75"/>
    </row>
    <row r="23" spans="1:6" ht="33" customHeight="1" thickBot="1">
      <c r="A23" s="3" t="s">
        <v>28</v>
      </c>
      <c r="B23" s="108"/>
      <c r="C23" s="109"/>
      <c r="D23" s="109"/>
      <c r="E23" s="109"/>
      <c r="F23" s="110"/>
    </row>
    <row r="24" spans="1:6" ht="24.75" thickBot="1">
      <c r="A24" s="7" t="s">
        <v>29</v>
      </c>
      <c r="B24" s="134"/>
      <c r="C24" s="135"/>
      <c r="D24" s="7" t="s">
        <v>30</v>
      </c>
      <c r="E24" s="80"/>
      <c r="F24" s="81"/>
    </row>
    <row r="25" spans="1:6" ht="14.25" thickBot="1">
      <c r="A25" s="8" t="s">
        <v>31</v>
      </c>
      <c r="B25" s="111"/>
      <c r="C25" s="111"/>
      <c r="D25" s="111"/>
      <c r="E25" s="111"/>
      <c r="F25" s="112"/>
    </row>
    <row r="26" spans="1:6" ht="24.75" thickBot="1">
      <c r="A26" s="7" t="s">
        <v>32</v>
      </c>
      <c r="B26" s="105"/>
      <c r="C26" s="106"/>
      <c r="D26" s="116" t="s">
        <v>94</v>
      </c>
      <c r="E26" s="117"/>
      <c r="F26" s="118"/>
    </row>
    <row r="27" spans="1:6" ht="23.25" customHeight="1" thickBot="1">
      <c r="A27" s="103" t="s">
        <v>89</v>
      </c>
      <c r="B27" s="9" t="s">
        <v>33</v>
      </c>
      <c r="C27" s="125" t="s">
        <v>34</v>
      </c>
      <c r="D27" s="126"/>
      <c r="E27" s="127"/>
      <c r="F27" s="9" t="s">
        <v>35</v>
      </c>
    </row>
    <row r="28" spans="1:6" ht="27.75" customHeight="1" thickBot="1">
      <c r="A28" s="104"/>
      <c r="B28" s="113" t="s">
        <v>87</v>
      </c>
      <c r="C28" s="72" t="s">
        <v>91</v>
      </c>
      <c r="D28" s="105"/>
      <c r="E28" s="106"/>
      <c r="F28" s="10"/>
    </row>
    <row r="29" spans="1:6" ht="27.75" customHeight="1" thickBot="1">
      <c r="A29" s="104"/>
      <c r="B29" s="114"/>
      <c r="C29" s="72" t="s">
        <v>92</v>
      </c>
      <c r="D29" s="105"/>
      <c r="E29" s="106"/>
      <c r="F29" s="10"/>
    </row>
    <row r="30" spans="1:6" ht="27.75" customHeight="1" thickBot="1">
      <c r="A30" s="104"/>
      <c r="B30" s="115"/>
      <c r="C30" s="73" t="s">
        <v>93</v>
      </c>
      <c r="D30" s="105"/>
      <c r="E30" s="106"/>
      <c r="F30" s="10"/>
    </row>
    <row r="31" spans="1:6" ht="32.25" customHeight="1" thickBot="1">
      <c r="A31" s="104"/>
      <c r="B31" s="10" t="s">
        <v>88</v>
      </c>
      <c r="C31" s="105"/>
      <c r="D31" s="107"/>
      <c r="E31" s="106"/>
      <c r="F31" s="10"/>
    </row>
  </sheetData>
  <mergeCells count="23">
    <mergeCell ref="A1:A3"/>
    <mergeCell ref="B1:D3"/>
    <mergeCell ref="B4:F4"/>
    <mergeCell ref="B5:F5"/>
    <mergeCell ref="A6:A22"/>
    <mergeCell ref="E1:F1"/>
    <mergeCell ref="E2:F2"/>
    <mergeCell ref="E3:F3"/>
    <mergeCell ref="D28:E28"/>
    <mergeCell ref="C27:E27"/>
    <mergeCell ref="B6:F6"/>
    <mergeCell ref="B7:F7"/>
    <mergeCell ref="B15:F15"/>
    <mergeCell ref="B24:C24"/>
    <mergeCell ref="A27:A31"/>
    <mergeCell ref="D30:E30"/>
    <mergeCell ref="C31:E31"/>
    <mergeCell ref="B23:F23"/>
    <mergeCell ref="B25:F25"/>
    <mergeCell ref="B26:C26"/>
    <mergeCell ref="B28:B30"/>
    <mergeCell ref="D26:F26"/>
    <mergeCell ref="D29:E29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Y29"/>
  <sheetViews>
    <sheetView zoomScaleNormal="100" workbookViewId="0">
      <selection activeCell="D4" sqref="D4"/>
    </sheetView>
  </sheetViews>
  <sheetFormatPr defaultRowHeight="13.5"/>
  <cols>
    <col min="1" max="1" width="5.625" customWidth="1"/>
    <col min="2" max="2" width="8.75" customWidth="1"/>
    <col min="3" max="3" width="11.625" customWidth="1"/>
    <col min="4" max="4" width="10.25" customWidth="1"/>
    <col min="5" max="5" width="9.625" customWidth="1"/>
  </cols>
  <sheetData>
    <row r="1" spans="1:77" ht="27" customHeight="1">
      <c r="A1" s="157" t="s">
        <v>78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</row>
    <row r="2" spans="1:77" ht="13.5" customHeight="1">
      <c r="A2" s="158" t="s">
        <v>41</v>
      </c>
      <c r="B2" s="22"/>
      <c r="C2" s="17" t="s">
        <v>47</v>
      </c>
      <c r="D2" s="16" t="s">
        <v>39</v>
      </c>
      <c r="E2" s="15" t="s">
        <v>40</v>
      </c>
      <c r="F2" s="15" t="s">
        <v>6</v>
      </c>
      <c r="G2" s="15" t="s">
        <v>7</v>
      </c>
      <c r="H2" s="15" t="s">
        <v>36</v>
      </c>
      <c r="I2" s="15" t="s">
        <v>37</v>
      </c>
      <c r="J2" s="15" t="s">
        <v>10</v>
      </c>
      <c r="K2" s="15" t="s">
        <v>11</v>
      </c>
      <c r="L2" s="15" t="s">
        <v>12</v>
      </c>
      <c r="M2" s="15" t="s">
        <v>13</v>
      </c>
      <c r="N2" s="15" t="s">
        <v>14</v>
      </c>
      <c r="O2" s="15" t="s">
        <v>19</v>
      </c>
      <c r="P2" s="15" t="s">
        <v>20</v>
      </c>
      <c r="Q2" s="15" t="s">
        <v>21</v>
      </c>
      <c r="R2" s="15" t="s">
        <v>15</v>
      </c>
      <c r="S2" s="15" t="s">
        <v>16</v>
      </c>
    </row>
    <row r="3" spans="1:77" ht="13.5" customHeight="1">
      <c r="A3" s="158"/>
      <c r="B3" s="13" t="s">
        <v>117</v>
      </c>
      <c r="C3" s="18"/>
      <c r="D3" s="19" t="s">
        <v>128</v>
      </c>
      <c r="E3" s="20">
        <v>86</v>
      </c>
      <c r="F3" s="20">
        <v>0.98</v>
      </c>
      <c r="G3" s="20">
        <v>3</v>
      </c>
      <c r="H3" s="20">
        <v>0</v>
      </c>
      <c r="I3" s="20">
        <v>27</v>
      </c>
      <c r="J3" s="20">
        <v>0</v>
      </c>
      <c r="K3" s="20">
        <v>0.2</v>
      </c>
      <c r="L3" s="20">
        <v>1</v>
      </c>
      <c r="M3" s="20">
        <v>0.2</v>
      </c>
      <c r="N3" s="20">
        <v>0.2</v>
      </c>
      <c r="O3" s="20">
        <v>0</v>
      </c>
      <c r="P3" s="20">
        <v>0</v>
      </c>
      <c r="Q3" s="20">
        <v>0</v>
      </c>
      <c r="R3" s="23">
        <f t="shared" ref="R3:R5" si="0">Q3+O3+J3+I3+H3+G3</f>
        <v>30</v>
      </c>
      <c r="S3" s="20">
        <v>0.15</v>
      </c>
    </row>
    <row r="4" spans="1:77">
      <c r="A4" s="158"/>
      <c r="B4" s="13" t="s">
        <v>38</v>
      </c>
      <c r="C4" s="18"/>
      <c r="D4" s="19" t="s">
        <v>129</v>
      </c>
      <c r="E4" s="20">
        <v>14</v>
      </c>
      <c r="F4" s="20">
        <v>0.8</v>
      </c>
      <c r="G4" s="20">
        <v>25</v>
      </c>
      <c r="H4" s="20">
        <v>0</v>
      </c>
      <c r="I4" s="20">
        <v>15</v>
      </c>
      <c r="J4" s="20">
        <v>0</v>
      </c>
      <c r="K4" s="20">
        <v>0</v>
      </c>
      <c r="L4" s="20">
        <v>0</v>
      </c>
      <c r="M4" s="20">
        <v>0.5</v>
      </c>
      <c r="N4" s="20">
        <v>0.5</v>
      </c>
      <c r="O4" s="20">
        <v>0</v>
      </c>
      <c r="P4" s="20">
        <v>0</v>
      </c>
      <c r="Q4" s="20">
        <v>0</v>
      </c>
      <c r="R4" s="23">
        <f>Q4+O4+J4+I4+H4+G4</f>
        <v>40</v>
      </c>
      <c r="S4" s="20">
        <v>0</v>
      </c>
    </row>
    <row r="5" spans="1:77">
      <c r="A5" s="158"/>
      <c r="B5" s="15" t="s">
        <v>44</v>
      </c>
      <c r="C5" s="18"/>
      <c r="D5" s="21"/>
      <c r="E5" s="25"/>
      <c r="F5" s="26">
        <f>(F3*$E$3+F4*$E$4)/100</f>
        <v>0.95480000000000009</v>
      </c>
      <c r="G5" s="26">
        <f t="shared" ref="G5:S5" si="1">(G3*$E$3+G4*$E$4)/100</f>
        <v>6.08</v>
      </c>
      <c r="H5" s="26">
        <f t="shared" si="1"/>
        <v>0</v>
      </c>
      <c r="I5" s="26">
        <f t="shared" si="1"/>
        <v>25.32</v>
      </c>
      <c r="J5" s="26">
        <f t="shared" si="1"/>
        <v>0</v>
      </c>
      <c r="K5" s="26">
        <f t="shared" si="1"/>
        <v>0.17199999999999999</v>
      </c>
      <c r="L5" s="26">
        <f t="shared" si="1"/>
        <v>0.86</v>
      </c>
      <c r="M5" s="26">
        <f t="shared" si="1"/>
        <v>0.24199999999999999</v>
      </c>
      <c r="N5" s="26">
        <f t="shared" si="1"/>
        <v>0.24199999999999999</v>
      </c>
      <c r="O5" s="26">
        <f t="shared" si="1"/>
        <v>0</v>
      </c>
      <c r="P5" s="26">
        <f t="shared" si="1"/>
        <v>0</v>
      </c>
      <c r="Q5" s="26">
        <f t="shared" si="1"/>
        <v>0</v>
      </c>
      <c r="R5" s="24">
        <f t="shared" si="0"/>
        <v>31.4</v>
      </c>
      <c r="S5" s="26">
        <f t="shared" si="1"/>
        <v>0.129</v>
      </c>
    </row>
    <row r="6" spans="1:77">
      <c r="A6" s="159"/>
      <c r="B6" s="160"/>
      <c r="C6" s="160"/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1"/>
    </row>
    <row r="7" spans="1:77" ht="13.5" customHeight="1">
      <c r="A7" s="162" t="s">
        <v>42</v>
      </c>
      <c r="B7" s="164"/>
      <c r="C7" s="165"/>
      <c r="D7" s="16" t="s">
        <v>39</v>
      </c>
      <c r="E7" s="17" t="s">
        <v>47</v>
      </c>
      <c r="F7" s="15" t="s">
        <v>6</v>
      </c>
      <c r="G7" s="15" t="s">
        <v>7</v>
      </c>
      <c r="H7" s="15" t="s">
        <v>36</v>
      </c>
      <c r="I7" s="15" t="s">
        <v>43</v>
      </c>
      <c r="J7" s="15" t="s">
        <v>10</v>
      </c>
      <c r="K7" s="15" t="s">
        <v>11</v>
      </c>
      <c r="L7" s="15" t="s">
        <v>12</v>
      </c>
      <c r="M7" s="15" t="s">
        <v>13</v>
      </c>
      <c r="N7" s="15" t="s">
        <v>14</v>
      </c>
      <c r="O7" s="15" t="s">
        <v>19</v>
      </c>
      <c r="P7" s="15" t="s">
        <v>20</v>
      </c>
      <c r="Q7" s="15" t="s">
        <v>21</v>
      </c>
      <c r="R7" s="15" t="s">
        <v>15</v>
      </c>
      <c r="S7" s="15" t="s">
        <v>16</v>
      </c>
    </row>
    <row r="8" spans="1:77" ht="13.5" customHeight="1">
      <c r="A8" s="163"/>
      <c r="B8" s="166"/>
      <c r="C8" s="167"/>
      <c r="D8" s="16">
        <f>D5</f>
        <v>0</v>
      </c>
      <c r="E8" s="16">
        <f>C5</f>
        <v>0</v>
      </c>
      <c r="F8" s="16">
        <f>F5</f>
        <v>0.95480000000000009</v>
      </c>
      <c r="G8" s="16">
        <f>G5</f>
        <v>6.08</v>
      </c>
      <c r="H8" s="16">
        <f>H5+I5*0.75</f>
        <v>18.990000000000002</v>
      </c>
      <c r="I8" s="16">
        <f>I5*0.25</f>
        <v>6.33</v>
      </c>
      <c r="J8" s="16">
        <f t="shared" ref="J8:Q8" si="2">J5</f>
        <v>0</v>
      </c>
      <c r="K8" s="16">
        <f t="shared" si="2"/>
        <v>0.17199999999999999</v>
      </c>
      <c r="L8" s="16">
        <f t="shared" si="2"/>
        <v>0.86</v>
      </c>
      <c r="M8" s="16">
        <f t="shared" si="2"/>
        <v>0.24199999999999999</v>
      </c>
      <c r="N8" s="16">
        <f t="shared" si="2"/>
        <v>0.24199999999999999</v>
      </c>
      <c r="O8" s="16">
        <f t="shared" si="2"/>
        <v>0</v>
      </c>
      <c r="P8" s="16">
        <f t="shared" si="2"/>
        <v>0</v>
      </c>
      <c r="Q8" s="16">
        <f t="shared" si="2"/>
        <v>0</v>
      </c>
      <c r="R8" s="16">
        <f>Q8+O8+J8+I8+H8+G8</f>
        <v>31.4</v>
      </c>
      <c r="S8" s="16">
        <f>S5</f>
        <v>0.129</v>
      </c>
    </row>
    <row r="9" spans="1:77">
      <c r="A9" s="171"/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3"/>
    </row>
    <row r="10" spans="1:77">
      <c r="A10" s="158" t="s">
        <v>45</v>
      </c>
      <c r="B10" s="15" t="s">
        <v>0</v>
      </c>
      <c r="C10" s="15" t="s">
        <v>5</v>
      </c>
      <c r="D10" s="15" t="s">
        <v>17</v>
      </c>
      <c r="E10" s="15" t="s">
        <v>18</v>
      </c>
      <c r="F10" s="15" t="s">
        <v>6</v>
      </c>
      <c r="G10" s="15" t="s">
        <v>7</v>
      </c>
      <c r="H10" s="15" t="s">
        <v>8</v>
      </c>
      <c r="I10" s="15" t="s">
        <v>9</v>
      </c>
      <c r="J10" s="15" t="s">
        <v>10</v>
      </c>
      <c r="K10" s="15" t="s">
        <v>11</v>
      </c>
      <c r="L10" s="15" t="s">
        <v>12</v>
      </c>
      <c r="M10" s="15" t="s">
        <v>13</v>
      </c>
      <c r="N10" s="15" t="s">
        <v>14</v>
      </c>
      <c r="O10" s="15" t="s">
        <v>19</v>
      </c>
      <c r="P10" s="15" t="s">
        <v>20</v>
      </c>
      <c r="Q10" s="15" t="s">
        <v>21</v>
      </c>
      <c r="R10" s="15" t="s">
        <v>15</v>
      </c>
      <c r="S10" s="15" t="s">
        <v>16</v>
      </c>
      <c r="T10" s="11"/>
    </row>
    <row r="11" spans="1:77">
      <c r="A11" s="158"/>
      <c r="B11" s="16" t="str">
        <f>D3</f>
        <v>45UH主相</v>
      </c>
      <c r="C11" s="16">
        <f>C3</f>
        <v>0</v>
      </c>
      <c r="D11" s="16" t="s">
        <v>118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1"/>
    </row>
    <row r="12" spans="1:77">
      <c r="A12" s="158"/>
      <c r="B12" s="16" t="str">
        <f>D4</f>
        <v>45UH辅相</v>
      </c>
      <c r="C12" s="16">
        <f>C4</f>
        <v>0</v>
      </c>
      <c r="D12" s="16" t="s">
        <v>119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1"/>
    </row>
    <row r="13" spans="1:77">
      <c r="A13" s="158"/>
      <c r="B13" s="16">
        <f>D5</f>
        <v>0</v>
      </c>
      <c r="C13" s="16">
        <f>C5</f>
        <v>0</v>
      </c>
      <c r="D13" s="16" t="s">
        <v>76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1"/>
    </row>
    <row r="14" spans="1:77">
      <c r="A14" s="158"/>
      <c r="B14" s="16">
        <f>B13</f>
        <v>0</v>
      </c>
      <c r="C14" s="16">
        <f>C13</f>
        <v>0</v>
      </c>
      <c r="D14" s="16" t="s">
        <v>77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1"/>
    </row>
    <row r="15" spans="1:77" ht="14.25" thickBot="1">
      <c r="A15" s="174" t="s">
        <v>46</v>
      </c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1"/>
    </row>
    <row r="16" spans="1:77" ht="24.75" customHeight="1" thickBot="1">
      <c r="A16" s="175" t="s">
        <v>79</v>
      </c>
      <c r="B16" s="176"/>
      <c r="C16" s="176"/>
      <c r="D16" s="176"/>
      <c r="E16" s="176"/>
      <c r="F16" s="176"/>
      <c r="G16" s="176"/>
      <c r="H16" s="176"/>
      <c r="I16" s="176"/>
      <c r="J16" s="176"/>
      <c r="K16" s="176"/>
      <c r="L16" s="176"/>
      <c r="M16" s="176"/>
      <c r="N16" s="176"/>
      <c r="O16" s="176"/>
      <c r="P16" s="177"/>
      <c r="Q16" s="175" t="s">
        <v>124</v>
      </c>
      <c r="R16" s="176"/>
      <c r="S16" s="177"/>
      <c r="T16" s="50" t="s">
        <v>48</v>
      </c>
      <c r="U16" s="51" t="s">
        <v>49</v>
      </c>
      <c r="V16" s="51" t="s">
        <v>50</v>
      </c>
      <c r="W16" s="52" t="s">
        <v>51</v>
      </c>
      <c r="X16" s="53" t="s">
        <v>52</v>
      </c>
      <c r="Y16" s="54" t="s">
        <v>53</v>
      </c>
      <c r="Z16" s="55" t="s">
        <v>54</v>
      </c>
      <c r="AA16" s="56" t="s">
        <v>55</v>
      </c>
      <c r="AB16" s="57" t="s">
        <v>56</v>
      </c>
      <c r="AC16" s="58" t="s">
        <v>57</v>
      </c>
      <c r="AD16" s="59" t="s">
        <v>58</v>
      </c>
      <c r="AE16" s="58" t="s">
        <v>59</v>
      </c>
      <c r="AF16" s="58" t="s">
        <v>60</v>
      </c>
      <c r="AG16" s="53" t="s">
        <v>61</v>
      </c>
      <c r="AH16" s="54" t="s">
        <v>62</v>
      </c>
      <c r="AI16" s="53" t="s">
        <v>63</v>
      </c>
      <c r="AJ16" s="53" t="s">
        <v>64</v>
      </c>
      <c r="AK16" s="53" t="s">
        <v>65</v>
      </c>
      <c r="AL16" s="60" t="s">
        <v>66</v>
      </c>
      <c r="AM16" s="60" t="s">
        <v>67</v>
      </c>
      <c r="AN16" s="61" t="s">
        <v>68</v>
      </c>
      <c r="AO16" s="61"/>
      <c r="AP16" s="61"/>
      <c r="AQ16" s="61"/>
      <c r="AR16" s="61"/>
      <c r="AS16" s="61"/>
      <c r="AT16" s="61"/>
      <c r="AU16" s="62" t="s">
        <v>69</v>
      </c>
      <c r="AV16" s="62"/>
      <c r="AW16" s="62"/>
      <c r="AX16" s="62"/>
      <c r="AY16" s="62"/>
      <c r="AZ16" s="62"/>
      <c r="BA16" s="62"/>
      <c r="BB16" s="63" t="s">
        <v>70</v>
      </c>
      <c r="BC16" s="63"/>
      <c r="BD16" s="63"/>
      <c r="BE16" s="63"/>
      <c r="BF16" s="63"/>
      <c r="BG16" s="63"/>
      <c r="BH16" s="63"/>
      <c r="BI16" s="64" t="s">
        <v>71</v>
      </c>
      <c r="BJ16" s="64"/>
      <c r="BK16" s="64"/>
      <c r="BL16" s="64"/>
      <c r="BM16" s="64"/>
      <c r="BN16" s="64"/>
      <c r="BO16" s="64"/>
      <c r="BP16" s="65" t="s">
        <v>72</v>
      </c>
      <c r="BQ16" s="65"/>
      <c r="BR16" s="65"/>
      <c r="BS16" s="65"/>
      <c r="BT16" s="65"/>
      <c r="BU16" s="65"/>
      <c r="BV16" s="65"/>
      <c r="BW16" s="66" t="s">
        <v>73</v>
      </c>
      <c r="BX16" s="66"/>
      <c r="BY16" s="67"/>
    </row>
    <row r="17" spans="1:77" ht="14.25">
      <c r="A17" s="178" t="s">
        <v>120</v>
      </c>
      <c r="B17" s="82" t="s">
        <v>0</v>
      </c>
      <c r="C17" s="82" t="s">
        <v>1</v>
      </c>
      <c r="D17" s="88" t="s">
        <v>97</v>
      </c>
      <c r="E17" s="180" t="s">
        <v>2</v>
      </c>
      <c r="F17" s="180"/>
      <c r="G17" s="180"/>
      <c r="H17" s="180" t="s">
        <v>3</v>
      </c>
      <c r="I17" s="180"/>
      <c r="J17" s="180"/>
      <c r="K17" s="180" t="s">
        <v>4</v>
      </c>
      <c r="L17" s="180"/>
      <c r="M17" s="180"/>
      <c r="N17" s="181" t="s">
        <v>74</v>
      </c>
      <c r="O17" s="182"/>
      <c r="P17" s="183"/>
      <c r="Q17" s="68" t="s">
        <v>101</v>
      </c>
      <c r="R17" s="68" t="s">
        <v>102</v>
      </c>
      <c r="S17" s="68" t="s">
        <v>75</v>
      </c>
      <c r="T17" s="38"/>
      <c r="U17" s="39"/>
      <c r="V17" s="39"/>
      <c r="W17" s="39"/>
      <c r="X17" s="40"/>
      <c r="Y17" s="40"/>
      <c r="Z17" s="41"/>
      <c r="AA17" s="42"/>
      <c r="AB17" s="43"/>
      <c r="AC17" s="40"/>
      <c r="AD17" s="40"/>
      <c r="AE17" s="40"/>
      <c r="AF17" s="40"/>
      <c r="AG17" s="44"/>
      <c r="AH17" s="45"/>
      <c r="AI17" s="45"/>
      <c r="AJ17" s="45"/>
      <c r="AK17" s="45"/>
      <c r="AL17" s="40"/>
      <c r="AM17" s="40"/>
      <c r="AN17" s="46"/>
      <c r="AO17" s="46"/>
      <c r="AP17" s="46"/>
      <c r="AQ17" s="47"/>
      <c r="AR17" s="47"/>
      <c r="AS17" s="47"/>
      <c r="AT17" s="47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7"/>
      <c r="BM17" s="47"/>
      <c r="BN17" s="47"/>
      <c r="BO17" s="47"/>
      <c r="BP17" s="41"/>
      <c r="BQ17" s="41"/>
      <c r="BR17" s="41">
        <v>0.98499999999999999</v>
      </c>
      <c r="BS17" s="47"/>
      <c r="BT17" s="47"/>
      <c r="BU17" s="47"/>
      <c r="BV17" s="47"/>
      <c r="BW17" s="46"/>
      <c r="BX17" s="46"/>
      <c r="BY17" s="49"/>
    </row>
    <row r="18" spans="1:77" ht="14.25" thickBot="1">
      <c r="A18" s="179"/>
      <c r="B18" s="14">
        <f>D8</f>
        <v>0</v>
      </c>
      <c r="C18" s="14">
        <f>E8</f>
        <v>0</v>
      </c>
      <c r="D18" s="28"/>
      <c r="E18" s="84">
        <f>AN17</f>
        <v>0</v>
      </c>
      <c r="F18" s="84">
        <f>AO17</f>
        <v>0</v>
      </c>
      <c r="G18" s="84">
        <f>AP17</f>
        <v>0</v>
      </c>
      <c r="H18" s="85">
        <f>AU17</f>
        <v>0</v>
      </c>
      <c r="I18" s="85">
        <f>AV17</f>
        <v>0</v>
      </c>
      <c r="J18" s="85">
        <f>AW17</f>
        <v>0</v>
      </c>
      <c r="K18" s="86">
        <f>BP17</f>
        <v>0</v>
      </c>
      <c r="L18" s="86">
        <f>BQ17</f>
        <v>0</v>
      </c>
      <c r="M18" s="86">
        <f>BR17</f>
        <v>0.98499999999999999</v>
      </c>
      <c r="N18" s="84">
        <f>BW17</f>
        <v>0</v>
      </c>
      <c r="O18" s="84">
        <f>BX17</f>
        <v>0</v>
      </c>
      <c r="P18" s="87">
        <f>BY17</f>
        <v>0</v>
      </c>
      <c r="Q18" s="90"/>
      <c r="R18" s="90"/>
      <c r="S18" s="90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  <c r="BY18" s="33"/>
    </row>
    <row r="19" spans="1:77" ht="14.25" thickBot="1">
      <c r="A19" s="184" t="s">
        <v>96</v>
      </c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W19" s="94" t="s">
        <v>105</v>
      </c>
      <c r="X19" s="95" t="s">
        <v>106</v>
      </c>
      <c r="Y19" s="95" t="s">
        <v>107</v>
      </c>
      <c r="Z19" s="95" t="s">
        <v>108</v>
      </c>
      <c r="AA19" s="95" t="s">
        <v>108</v>
      </c>
      <c r="AB19" s="95" t="s">
        <v>109</v>
      </c>
      <c r="AC19" s="95" t="s">
        <v>110</v>
      </c>
      <c r="AD19" s="95" t="s">
        <v>111</v>
      </c>
      <c r="AE19" s="95" t="s">
        <v>107</v>
      </c>
      <c r="AF19" s="95" t="s">
        <v>108</v>
      </c>
      <c r="AG19" s="95" t="s">
        <v>107</v>
      </c>
      <c r="AH19" s="95" t="s">
        <v>112</v>
      </c>
      <c r="AI19" s="95" t="s">
        <v>113</v>
      </c>
      <c r="AJ19" s="95" t="s">
        <v>114</v>
      </c>
      <c r="AK19" s="96" t="s">
        <v>115</v>
      </c>
    </row>
    <row r="20" spans="1:77">
      <c r="A20" s="178" t="s">
        <v>121</v>
      </c>
      <c r="B20" s="82" t="s">
        <v>0</v>
      </c>
      <c r="C20" s="82" t="s">
        <v>1</v>
      </c>
      <c r="D20" s="35" t="s">
        <v>98</v>
      </c>
      <c r="E20" s="180" t="s">
        <v>2</v>
      </c>
      <c r="F20" s="180"/>
      <c r="G20" s="180"/>
      <c r="H20" s="180" t="s">
        <v>3</v>
      </c>
      <c r="I20" s="180"/>
      <c r="J20" s="180"/>
      <c r="K20" s="180" t="s">
        <v>4</v>
      </c>
      <c r="L20" s="180"/>
      <c r="M20" s="186"/>
      <c r="N20" s="82" t="s">
        <v>80</v>
      </c>
      <c r="O20" s="82" t="s">
        <v>81</v>
      </c>
      <c r="P20" s="37" t="s">
        <v>82</v>
      </c>
      <c r="Q20" s="82" t="s">
        <v>103</v>
      </c>
      <c r="R20" s="99" t="s">
        <v>104</v>
      </c>
      <c r="S20" s="34"/>
      <c r="V20" t="s">
        <v>97</v>
      </c>
      <c r="W20" s="97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>
        <v>20</v>
      </c>
      <c r="AJ20" s="28"/>
      <c r="AK20" s="29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</row>
    <row r="21" spans="1:77">
      <c r="A21" s="179"/>
      <c r="B21" s="14">
        <f>B18</f>
        <v>0</v>
      </c>
      <c r="C21" s="14">
        <f>C18</f>
        <v>0</v>
      </c>
      <c r="D21" s="27"/>
      <c r="E21" s="69"/>
      <c r="F21" s="69"/>
      <c r="G21" s="69"/>
      <c r="H21" s="70"/>
      <c r="I21" s="70"/>
      <c r="J21" s="70"/>
      <c r="K21" s="71"/>
      <c r="L21" s="71"/>
      <c r="M21" s="92"/>
      <c r="N21" s="83" t="e">
        <f>AVERAGE(E21:G21)</f>
        <v>#DIV/0!</v>
      </c>
      <c r="O21" s="83" t="e">
        <f>AVERAGE(H21:J21)</f>
        <v>#DIV/0!</v>
      </c>
      <c r="P21" s="91" t="e">
        <f>AVERAGE(K21:M21)</f>
        <v>#DIV/0!</v>
      </c>
      <c r="Q21" s="12" t="e">
        <f>D24-N21/D24/($D21-20)</f>
        <v>#DIV/0!</v>
      </c>
      <c r="R21" s="36" t="e">
        <f>E24-O21/E24/($D21-20)</f>
        <v>#DIV/0!</v>
      </c>
      <c r="S21" s="34"/>
      <c r="V21" t="s">
        <v>97</v>
      </c>
      <c r="W21" s="97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>
        <v>20</v>
      </c>
      <c r="AJ21" s="28"/>
      <c r="AK21" s="29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</row>
    <row r="22" spans="1:77" ht="27.75" thickBot="1">
      <c r="A22" s="168" t="s">
        <v>99</v>
      </c>
      <c r="B22" s="169"/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70"/>
      <c r="Q22" s="89"/>
      <c r="R22" s="89"/>
      <c r="S22" s="89"/>
      <c r="V22" t="s">
        <v>126</v>
      </c>
      <c r="AB22" s="28"/>
      <c r="AC22" s="28"/>
      <c r="AD22" s="28"/>
      <c r="AE22" s="28"/>
      <c r="AF22" s="28"/>
      <c r="AG22" s="28"/>
      <c r="AH22" s="28"/>
      <c r="AI22" s="28"/>
      <c r="AJ22" s="28"/>
      <c r="AK22" s="29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</row>
    <row r="23" spans="1:77">
      <c r="A23" s="187" t="s">
        <v>100</v>
      </c>
      <c r="B23" s="68" t="s">
        <v>0</v>
      </c>
      <c r="C23" s="68" t="s">
        <v>1</v>
      </c>
      <c r="D23" s="68" t="s">
        <v>80</v>
      </c>
      <c r="E23" s="68" t="s">
        <v>81</v>
      </c>
      <c r="F23" s="93" t="s">
        <v>82</v>
      </c>
      <c r="G23" s="68" t="s">
        <v>74</v>
      </c>
      <c r="H23" s="15" t="s">
        <v>6</v>
      </c>
      <c r="I23" s="15" t="s">
        <v>7</v>
      </c>
      <c r="J23" s="15" t="s">
        <v>8</v>
      </c>
      <c r="K23" s="15" t="s">
        <v>9</v>
      </c>
      <c r="L23" s="15" t="s">
        <v>10</v>
      </c>
      <c r="M23" s="15" t="s">
        <v>11</v>
      </c>
      <c r="N23" s="15" t="s">
        <v>12</v>
      </c>
      <c r="O23" s="15" t="s">
        <v>13</v>
      </c>
      <c r="P23" s="15" t="s">
        <v>14</v>
      </c>
      <c r="Q23" s="15" t="s">
        <v>19</v>
      </c>
      <c r="R23" s="15" t="s">
        <v>20</v>
      </c>
      <c r="S23" s="15" t="s">
        <v>21</v>
      </c>
      <c r="T23" s="15" t="s">
        <v>15</v>
      </c>
      <c r="U23" s="15" t="s">
        <v>16</v>
      </c>
      <c r="V23" s="101" t="s">
        <v>125</v>
      </c>
      <c r="W23" s="97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9"/>
    </row>
    <row r="24" spans="1:77" ht="14.25" thickBot="1">
      <c r="A24" s="179"/>
      <c r="B24" s="14">
        <f>E14</f>
        <v>0</v>
      </c>
      <c r="C24" s="14">
        <f>C14</f>
        <v>0</v>
      </c>
      <c r="D24" s="83">
        <f>AVERAGE(E18:G18)</f>
        <v>0</v>
      </c>
      <c r="E24" s="83">
        <f>AVERAGE(H18:J18)</f>
        <v>0</v>
      </c>
      <c r="F24" s="91">
        <f>AVERAGE(K18:M18)</f>
        <v>0.32833333333333331</v>
      </c>
      <c r="G24" s="91">
        <f>AVERAGE(N18:P18)</f>
        <v>0</v>
      </c>
      <c r="H24">
        <f t="shared" ref="H24:U24" si="3">F14</f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 t="s">
        <v>125</v>
      </c>
      <c r="W24" s="98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1"/>
    </row>
    <row r="25" spans="1:77" ht="17.25" customHeight="1">
      <c r="A25" s="178" t="s">
        <v>116</v>
      </c>
      <c r="B25" s="189"/>
      <c r="C25" s="189"/>
      <c r="D25" s="189"/>
      <c r="E25" s="189"/>
      <c r="F25" s="189"/>
      <c r="G25" s="189"/>
      <c r="H25" s="189"/>
      <c r="I25" s="189"/>
      <c r="J25" s="189"/>
      <c r="K25" s="189"/>
      <c r="L25" s="189"/>
      <c r="M25" s="189"/>
      <c r="N25" s="189"/>
      <c r="O25" s="189"/>
      <c r="P25" s="189"/>
      <c r="Q25" s="189"/>
      <c r="R25" s="189"/>
      <c r="S25" s="190"/>
    </row>
    <row r="26" spans="1:77" ht="22.5" customHeight="1" thickBot="1">
      <c r="A26" s="188"/>
      <c r="B26" s="191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92"/>
      <c r="N26" s="192"/>
      <c r="O26" s="192"/>
      <c r="P26" s="192"/>
      <c r="Q26" s="192"/>
      <c r="R26" s="192"/>
      <c r="S26" s="193"/>
    </row>
    <row r="27" spans="1:77" ht="14.25" thickBot="1"/>
    <row r="28" spans="1:77">
      <c r="A28" s="178" t="s">
        <v>122</v>
      </c>
      <c r="B28" s="82" t="s">
        <v>0</v>
      </c>
      <c r="C28" s="82" t="s">
        <v>1</v>
      </c>
      <c r="D28" s="99" t="s">
        <v>123</v>
      </c>
    </row>
    <row r="29" spans="1:77">
      <c r="A29" s="179"/>
      <c r="B29" s="13">
        <f>B24</f>
        <v>0</v>
      </c>
      <c r="C29" s="13">
        <f>C24</f>
        <v>0</v>
      </c>
      <c r="D29" s="100">
        <v>1</v>
      </c>
    </row>
  </sheetData>
  <mergeCells count="26">
    <mergeCell ref="A23:A24"/>
    <mergeCell ref="A25:A26"/>
    <mergeCell ref="B25:S25"/>
    <mergeCell ref="B26:S26"/>
    <mergeCell ref="A28:A29"/>
    <mergeCell ref="A22:P22"/>
    <mergeCell ref="A9:S9"/>
    <mergeCell ref="A10:A14"/>
    <mergeCell ref="A15:S15"/>
    <mergeCell ref="A16:P16"/>
    <mergeCell ref="Q16:S16"/>
    <mergeCell ref="A17:A18"/>
    <mergeCell ref="E17:G17"/>
    <mergeCell ref="H17:J17"/>
    <mergeCell ref="K17:M17"/>
    <mergeCell ref="N17:P17"/>
    <mergeCell ref="A19:P19"/>
    <mergeCell ref="A20:A21"/>
    <mergeCell ref="E20:G20"/>
    <mergeCell ref="H20:J20"/>
    <mergeCell ref="K20:M20"/>
    <mergeCell ref="A1:S1"/>
    <mergeCell ref="A2:A5"/>
    <mergeCell ref="A6:S6"/>
    <mergeCell ref="A7:A8"/>
    <mergeCell ref="B7:C8"/>
  </mergeCells>
  <phoneticPr fontId="1" type="noConversion"/>
  <conditionalFormatting sqref="U16:U17">
    <cfRule type="duplicateValues" dxfId="0" priority="1" stopIfTrue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设计</vt:lpstr>
      <vt:lpstr>配方-双合金1批次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周艺</cp:lastModifiedBy>
  <cp:lastPrinted>2018-07-12T04:00:23Z</cp:lastPrinted>
  <dcterms:created xsi:type="dcterms:W3CDTF">2006-09-16T00:00:00Z</dcterms:created>
  <dcterms:modified xsi:type="dcterms:W3CDTF">2018-09-11T05:17:09Z</dcterms:modified>
</cp:coreProperties>
</file>