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8190"/>
  </bookViews>
  <sheets>
    <sheet name="8.1 Largest of Largest" sheetId="7" r:id="rId1"/>
    <sheet name="Paper Tables" sheetId="6" r:id="rId2"/>
    <sheet name="TTests" sheetId="5" r:id="rId3"/>
    <sheet name="Sheet1" sheetId="1" r:id="rId4"/>
    <sheet name="Compare Configs" sheetId="2" r:id="rId5"/>
    <sheet name="X config compare" sheetId="4" r:id="rId6"/>
  </sheets>
  <calcPr calcId="145621"/>
</workbook>
</file>

<file path=xl/calcChain.xml><?xml version="1.0" encoding="utf-8"?>
<calcChain xmlns="http://schemas.openxmlformats.org/spreadsheetml/2006/main">
  <c r="H52" i="7" l="1"/>
  <c r="G52" i="7"/>
  <c r="F52" i="7"/>
  <c r="E52" i="7"/>
  <c r="D52" i="7"/>
  <c r="C52" i="7"/>
  <c r="B52" i="7"/>
  <c r="H5" i="6" l="1"/>
  <c r="G5" i="6"/>
  <c r="F5" i="6"/>
  <c r="E5" i="6"/>
  <c r="D5" i="6"/>
  <c r="C5" i="6"/>
  <c r="B5" i="6"/>
  <c r="Q3" i="6"/>
  <c r="P3" i="6"/>
  <c r="O3" i="6"/>
  <c r="N3" i="6"/>
  <c r="M3" i="6"/>
  <c r="L3" i="6"/>
  <c r="K3" i="6"/>
  <c r="H81" i="5"/>
  <c r="G81" i="5"/>
  <c r="F81" i="5"/>
  <c r="E81" i="5"/>
  <c r="D81" i="5"/>
  <c r="C81" i="5"/>
  <c r="B81" i="5"/>
  <c r="H63" i="5"/>
  <c r="G63" i="5"/>
  <c r="F63" i="5"/>
  <c r="E63" i="5"/>
  <c r="D63" i="5"/>
  <c r="C63" i="5"/>
  <c r="B63" i="5"/>
  <c r="AC65" i="5" l="1"/>
  <c r="AD65" i="5"/>
  <c r="AE65" i="5"/>
  <c r="AF65" i="5"/>
  <c r="AG65" i="5"/>
  <c r="AH65" i="5"/>
  <c r="AB65" i="5"/>
  <c r="AC57" i="5"/>
  <c r="AD57" i="5"/>
  <c r="AE57" i="5"/>
  <c r="AF57" i="5"/>
  <c r="AG57" i="5"/>
  <c r="AH57" i="5"/>
  <c r="AB57" i="5"/>
  <c r="AC51" i="5" l="1"/>
  <c r="AD51" i="5"/>
  <c r="AE51" i="5"/>
  <c r="AF51" i="5"/>
  <c r="AG51" i="5"/>
  <c r="AH51" i="5"/>
  <c r="AB51" i="5"/>
  <c r="Q48" i="5" l="1"/>
  <c r="P48" i="5"/>
  <c r="O48" i="5"/>
  <c r="N48" i="5"/>
  <c r="M48" i="5"/>
  <c r="L48" i="5"/>
  <c r="K48" i="5"/>
  <c r="Q46" i="5"/>
  <c r="P46" i="5"/>
  <c r="O46" i="5"/>
  <c r="N46" i="5"/>
  <c r="M46" i="5"/>
  <c r="L46" i="5"/>
  <c r="K46" i="5"/>
  <c r="Q45" i="5"/>
  <c r="P45" i="5"/>
  <c r="O45" i="5"/>
  <c r="N45" i="5"/>
  <c r="M45" i="5"/>
  <c r="L45" i="5"/>
  <c r="K45" i="5"/>
  <c r="Q44" i="5"/>
  <c r="P44" i="5"/>
  <c r="O44" i="5"/>
  <c r="N44" i="5"/>
  <c r="M44" i="5"/>
  <c r="L44" i="5"/>
  <c r="K44" i="5"/>
  <c r="Q10" i="5"/>
  <c r="P10" i="5"/>
  <c r="O10" i="5"/>
  <c r="N10" i="5"/>
  <c r="M10" i="5"/>
  <c r="L10" i="5"/>
  <c r="K10" i="5"/>
  <c r="Q9" i="5"/>
  <c r="P9" i="5"/>
  <c r="O9" i="5"/>
  <c r="N9" i="5"/>
  <c r="M9" i="5"/>
  <c r="L9" i="5"/>
  <c r="K9" i="5"/>
  <c r="Q8" i="5"/>
  <c r="P8" i="5"/>
  <c r="O8" i="5"/>
  <c r="N8" i="5"/>
  <c r="M8" i="5"/>
  <c r="L8" i="5"/>
  <c r="K8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K5" i="5"/>
  <c r="K6" i="5"/>
  <c r="K4" i="5"/>
  <c r="AH55" i="5"/>
  <c r="AG55" i="5"/>
  <c r="AF55" i="5"/>
  <c r="AE55" i="5"/>
  <c r="AD55" i="5"/>
  <c r="AC55" i="5"/>
  <c r="AB55" i="5"/>
  <c r="AH54" i="5"/>
  <c r="AG54" i="5"/>
  <c r="AF54" i="5"/>
  <c r="AE54" i="5"/>
  <c r="AD54" i="5"/>
  <c r="AC54" i="5"/>
  <c r="AB54" i="5"/>
  <c r="AH41" i="5"/>
  <c r="AG41" i="5"/>
  <c r="AF41" i="5"/>
  <c r="AE41" i="5"/>
  <c r="AD41" i="5"/>
  <c r="AC41" i="5"/>
  <c r="AB41" i="5"/>
  <c r="AH40" i="5"/>
  <c r="AG40" i="5"/>
  <c r="AF40" i="5"/>
  <c r="AE40" i="5"/>
  <c r="AD40" i="5"/>
  <c r="AC40" i="5"/>
  <c r="AB40" i="5"/>
  <c r="AH29" i="5"/>
  <c r="AG29" i="5"/>
  <c r="AF29" i="5"/>
  <c r="AE29" i="5"/>
  <c r="AD29" i="5"/>
  <c r="AC29" i="5"/>
  <c r="AB29" i="5"/>
  <c r="AH28" i="5"/>
  <c r="AG28" i="5"/>
  <c r="AF28" i="5"/>
  <c r="AE28" i="5"/>
  <c r="AD28" i="5"/>
  <c r="AC28" i="5"/>
  <c r="AB28" i="5"/>
  <c r="AH27" i="5"/>
  <c r="AG27" i="5"/>
  <c r="AF27" i="5"/>
  <c r="AE27" i="5"/>
  <c r="AD27" i="5"/>
  <c r="AC27" i="5"/>
  <c r="AB27" i="5"/>
  <c r="AJ26" i="5"/>
  <c r="AJ25" i="5"/>
  <c r="AJ24" i="5"/>
  <c r="AJ22" i="5"/>
  <c r="AJ21" i="5"/>
  <c r="AJ20" i="5"/>
  <c r="AJ18" i="5"/>
  <c r="AJ17" i="5"/>
  <c r="AJ16" i="5"/>
  <c r="AJ14" i="5"/>
  <c r="AJ13" i="5"/>
  <c r="AJ12" i="5"/>
  <c r="AJ41" i="5" l="1"/>
  <c r="AJ40" i="5"/>
  <c r="AJ28" i="5"/>
  <c r="AJ29" i="5"/>
  <c r="AJ55" i="5"/>
  <c r="AJ27" i="5"/>
  <c r="AJ54" i="5"/>
  <c r="AK82" i="2"/>
  <c r="AK81" i="2"/>
  <c r="AK80" i="2"/>
  <c r="AK78" i="2"/>
  <c r="AK77" i="2"/>
  <c r="AK76" i="2"/>
  <c r="AK74" i="2"/>
  <c r="AK73" i="2"/>
  <c r="AK72" i="2"/>
  <c r="AK70" i="2"/>
  <c r="AK69" i="2"/>
  <c r="AK68" i="2"/>
  <c r="AD111" i="2"/>
  <c r="AE111" i="2"/>
  <c r="AF111" i="2"/>
  <c r="AG111" i="2"/>
  <c r="AH111" i="2"/>
  <c r="AI111" i="2"/>
  <c r="AC111" i="2"/>
  <c r="AD110" i="2"/>
  <c r="AE110" i="2"/>
  <c r="AF110" i="2"/>
  <c r="AG110" i="2"/>
  <c r="AH110" i="2"/>
  <c r="AI110" i="2"/>
  <c r="AC110" i="2"/>
  <c r="AD97" i="2"/>
  <c r="AE97" i="2"/>
  <c r="AF97" i="2"/>
  <c r="AG97" i="2"/>
  <c r="AH97" i="2"/>
  <c r="AI97" i="2"/>
  <c r="AC97" i="2"/>
  <c r="AD96" i="2"/>
  <c r="AE96" i="2"/>
  <c r="AF96" i="2"/>
  <c r="AG96" i="2"/>
  <c r="AH96" i="2"/>
  <c r="AI96" i="2"/>
  <c r="AC96" i="2"/>
  <c r="AD83" i="2"/>
  <c r="AE83" i="2"/>
  <c r="AF83" i="2"/>
  <c r="AG83" i="2"/>
  <c r="AH83" i="2"/>
  <c r="AI83" i="2"/>
  <c r="AD84" i="2"/>
  <c r="AE84" i="2"/>
  <c r="AF84" i="2"/>
  <c r="AG84" i="2"/>
  <c r="AH84" i="2"/>
  <c r="AI84" i="2"/>
  <c r="AD85" i="2"/>
  <c r="AE85" i="2"/>
  <c r="AF85" i="2"/>
  <c r="AG85" i="2"/>
  <c r="AH85" i="2"/>
  <c r="AI85" i="2"/>
  <c r="AC84" i="2"/>
  <c r="AC85" i="2"/>
  <c r="AC83" i="2"/>
  <c r="AK96" i="2" l="1"/>
  <c r="AK85" i="2"/>
  <c r="AK84" i="2"/>
  <c r="AK83" i="2"/>
  <c r="AK111" i="2"/>
  <c r="AK110" i="2"/>
  <c r="AK97" i="2"/>
  <c r="J84" i="2"/>
  <c r="K84" i="2"/>
  <c r="L84" i="2"/>
  <c r="M84" i="2"/>
  <c r="N84" i="2"/>
  <c r="O84" i="2"/>
  <c r="P84" i="2"/>
  <c r="J85" i="2"/>
  <c r="K85" i="2"/>
  <c r="L85" i="2"/>
  <c r="M85" i="2"/>
  <c r="N85" i="2"/>
  <c r="O85" i="2"/>
  <c r="P85" i="2"/>
  <c r="K83" i="2"/>
  <c r="L83" i="2"/>
  <c r="M83" i="2"/>
  <c r="N83" i="2"/>
  <c r="O83" i="2"/>
  <c r="P83" i="2"/>
  <c r="J83" i="2"/>
  <c r="O110" i="2"/>
  <c r="K111" i="2"/>
  <c r="L111" i="2"/>
  <c r="M111" i="2"/>
  <c r="N111" i="2"/>
  <c r="O111" i="2"/>
  <c r="P111" i="2"/>
  <c r="J111" i="2"/>
  <c r="K110" i="2"/>
  <c r="L110" i="2"/>
  <c r="M110" i="2"/>
  <c r="N110" i="2"/>
  <c r="P110" i="2"/>
  <c r="J110" i="2"/>
  <c r="K96" i="2"/>
  <c r="L96" i="2"/>
  <c r="M96" i="2"/>
  <c r="N96" i="2"/>
  <c r="O96" i="2"/>
  <c r="P96" i="2"/>
  <c r="J96" i="2"/>
  <c r="K97" i="2"/>
  <c r="L97" i="2"/>
  <c r="M97" i="2"/>
  <c r="N97" i="2"/>
  <c r="O97" i="2"/>
  <c r="P97" i="2"/>
  <c r="J97" i="2"/>
  <c r="R83" i="2" l="1"/>
  <c r="R85" i="2"/>
  <c r="R84" i="2"/>
  <c r="R110" i="2"/>
  <c r="R97" i="2"/>
  <c r="R111" i="2"/>
  <c r="R96" i="2"/>
  <c r="AU52" i="2"/>
  <c r="AT52" i="2"/>
  <c r="AX53" i="2"/>
  <c r="AW53" i="2"/>
  <c r="AV53" i="2"/>
  <c r="AU53" i="2"/>
  <c r="AT53" i="2"/>
  <c r="AS53" i="2"/>
  <c r="AR53" i="2"/>
  <c r="AX52" i="2"/>
  <c r="AW52" i="2"/>
  <c r="AV52" i="2"/>
  <c r="AS52" i="2"/>
  <c r="AR52" i="2"/>
  <c r="AP52" i="2"/>
  <c r="AO52" i="2"/>
  <c r="AN52" i="2"/>
  <c r="AM52" i="2"/>
  <c r="AL52" i="2"/>
  <c r="AK52" i="2"/>
  <c r="AJ52" i="2"/>
  <c r="AX51" i="2"/>
  <c r="AW51" i="2"/>
  <c r="AV51" i="2"/>
  <c r="AU51" i="2"/>
  <c r="AT51" i="2"/>
  <c r="AS51" i="2"/>
  <c r="AR51" i="2"/>
  <c r="AX39" i="2"/>
  <c r="AW39" i="2"/>
  <c r="AV39" i="2"/>
  <c r="AU39" i="2"/>
  <c r="AT39" i="2"/>
  <c r="AS39" i="2"/>
  <c r="AR39" i="2"/>
  <c r="AX38" i="2"/>
  <c r="AW38" i="2"/>
  <c r="AV38" i="2"/>
  <c r="AU38" i="2"/>
  <c r="AT38" i="2"/>
  <c r="AS38" i="2"/>
  <c r="AR38" i="2"/>
  <c r="AP38" i="2"/>
  <c r="AO38" i="2"/>
  <c r="AN38" i="2"/>
  <c r="AM38" i="2"/>
  <c r="AL38" i="2"/>
  <c r="AK38" i="2"/>
  <c r="AJ38" i="2"/>
  <c r="AZ52" i="2" l="1"/>
  <c r="AZ53" i="2"/>
  <c r="AZ39" i="2"/>
  <c r="AZ38" i="2"/>
  <c r="Z38" i="2"/>
  <c r="AF39" i="2"/>
  <c r="AE39" i="2"/>
  <c r="AD39" i="2"/>
  <c r="AC39" i="2"/>
  <c r="AB39" i="2"/>
  <c r="AA39" i="2"/>
  <c r="Z39" i="2"/>
  <c r="AF38" i="2"/>
  <c r="AE38" i="2"/>
  <c r="AD38" i="2"/>
  <c r="AC38" i="2"/>
  <c r="AB38" i="2"/>
  <c r="AA38" i="2"/>
  <c r="X38" i="2"/>
  <c r="W38" i="2"/>
  <c r="V38" i="2"/>
  <c r="U38" i="2"/>
  <c r="T38" i="2"/>
  <c r="S38" i="2"/>
  <c r="R38" i="2"/>
  <c r="R52" i="2"/>
  <c r="S52" i="2"/>
  <c r="T52" i="2"/>
  <c r="U52" i="2"/>
  <c r="V52" i="2"/>
  <c r="W52" i="2"/>
  <c r="X52" i="2"/>
  <c r="AF53" i="2"/>
  <c r="AE53" i="2"/>
  <c r="AD53" i="2"/>
  <c r="AC53" i="2"/>
  <c r="AB53" i="2"/>
  <c r="AA53" i="2"/>
  <c r="Z53" i="2"/>
  <c r="AF51" i="2"/>
  <c r="AE51" i="2"/>
  <c r="AD51" i="2"/>
  <c r="AC51" i="2"/>
  <c r="AB51" i="2"/>
  <c r="AA51" i="2"/>
  <c r="Z51" i="2"/>
  <c r="AF49" i="2"/>
  <c r="AE49" i="2"/>
  <c r="AD49" i="2"/>
  <c r="AC49" i="2"/>
  <c r="AB49" i="2"/>
  <c r="AA49" i="2"/>
  <c r="Z49" i="2"/>
  <c r="AF45" i="2"/>
  <c r="AE45" i="2"/>
  <c r="AD45" i="2"/>
  <c r="AC45" i="2"/>
  <c r="AB45" i="2"/>
  <c r="AA45" i="2"/>
  <c r="Z45" i="2"/>
  <c r="AF43" i="2"/>
  <c r="AE43" i="2"/>
  <c r="AD43" i="2"/>
  <c r="AC43" i="2"/>
  <c r="AB43" i="2"/>
  <c r="AA43" i="2"/>
  <c r="Z43" i="2"/>
  <c r="AC52" i="2" l="1"/>
  <c r="AH53" i="2"/>
  <c r="Z52" i="2"/>
  <c r="AD52" i="2"/>
  <c r="AE52" i="2"/>
  <c r="AB52" i="2"/>
  <c r="AA52" i="2"/>
  <c r="AF52" i="2"/>
  <c r="AH39" i="2"/>
  <c r="AH38" i="2"/>
  <c r="K39" i="2"/>
  <c r="L39" i="2"/>
  <c r="M39" i="2"/>
  <c r="N39" i="2"/>
  <c r="O39" i="2"/>
  <c r="P39" i="2"/>
  <c r="J39" i="2"/>
  <c r="K53" i="2"/>
  <c r="L53" i="2"/>
  <c r="M53" i="2"/>
  <c r="N53" i="2"/>
  <c r="O53" i="2"/>
  <c r="P53" i="2"/>
  <c r="J53" i="2"/>
  <c r="K51" i="2"/>
  <c r="L51" i="2"/>
  <c r="M51" i="2"/>
  <c r="N51" i="2"/>
  <c r="O51" i="2"/>
  <c r="P51" i="2"/>
  <c r="J51" i="2"/>
  <c r="K49" i="2"/>
  <c r="L49" i="2"/>
  <c r="M49" i="2"/>
  <c r="N49" i="2"/>
  <c r="O49" i="2"/>
  <c r="P49" i="2"/>
  <c r="J49" i="2"/>
  <c r="K45" i="2"/>
  <c r="L45" i="2"/>
  <c r="M45" i="2"/>
  <c r="N45" i="2"/>
  <c r="O45" i="2"/>
  <c r="P45" i="2"/>
  <c r="J45" i="2"/>
  <c r="K43" i="2"/>
  <c r="L43" i="2"/>
  <c r="M43" i="2"/>
  <c r="N43" i="2"/>
  <c r="O43" i="2"/>
  <c r="P43" i="2"/>
  <c r="J43" i="2"/>
  <c r="C43" i="2"/>
  <c r="C52" i="2" s="1"/>
  <c r="D43" i="2"/>
  <c r="D52" i="2" s="1"/>
  <c r="E43" i="2"/>
  <c r="E52" i="2" s="1"/>
  <c r="F43" i="2"/>
  <c r="F52" i="2" s="1"/>
  <c r="G43" i="2"/>
  <c r="G52" i="2" s="1"/>
  <c r="H43" i="2"/>
  <c r="H52" i="2" s="1"/>
  <c r="B43" i="2"/>
  <c r="B52" i="2" s="1"/>
  <c r="K38" i="2"/>
  <c r="L38" i="2"/>
  <c r="M38" i="2"/>
  <c r="N38" i="2"/>
  <c r="O38" i="2"/>
  <c r="P38" i="2"/>
  <c r="J38" i="2"/>
  <c r="C38" i="2"/>
  <c r="D38" i="2"/>
  <c r="E38" i="2"/>
  <c r="F38" i="2"/>
  <c r="G38" i="2"/>
  <c r="H38" i="2"/>
  <c r="B38" i="2"/>
  <c r="M52" i="2" l="1"/>
  <c r="P52" i="2"/>
  <c r="L52" i="2"/>
  <c r="AH52" i="2"/>
  <c r="N52" i="2"/>
  <c r="O52" i="2"/>
  <c r="K52" i="2"/>
  <c r="J52" i="2"/>
  <c r="C18" i="2" l="1"/>
  <c r="D18" i="2"/>
  <c r="E18" i="2"/>
  <c r="F18" i="2"/>
  <c r="G18" i="2"/>
  <c r="H18" i="2"/>
  <c r="B18" i="2"/>
  <c r="K18" i="2"/>
  <c r="L18" i="2"/>
  <c r="M18" i="2"/>
  <c r="N18" i="2"/>
  <c r="O18" i="2"/>
  <c r="P18" i="2"/>
  <c r="J18" i="2"/>
  <c r="AI2" i="2"/>
  <c r="AJ2" i="2"/>
  <c r="AK2" i="2"/>
  <c r="AL2" i="2"/>
  <c r="AM2" i="2"/>
  <c r="AN2" i="2"/>
  <c r="AI3" i="2"/>
  <c r="AJ3" i="2"/>
  <c r="AK3" i="2"/>
  <c r="AL3" i="2"/>
  <c r="AM3" i="2"/>
  <c r="AN3" i="2"/>
  <c r="AI4" i="2"/>
  <c r="AJ4" i="2"/>
  <c r="AK4" i="2"/>
  <c r="AL4" i="2"/>
  <c r="AM4" i="2"/>
  <c r="AN4" i="2"/>
  <c r="AI5" i="2"/>
  <c r="AJ5" i="2"/>
  <c r="AK5" i="2"/>
  <c r="AL5" i="2"/>
  <c r="AM5" i="2"/>
  <c r="AN5" i="2"/>
  <c r="AI6" i="2"/>
  <c r="AJ6" i="2"/>
  <c r="AK6" i="2"/>
  <c r="AL6" i="2"/>
  <c r="AM6" i="2"/>
  <c r="AN6" i="2"/>
  <c r="AI7" i="2"/>
  <c r="AJ7" i="2"/>
  <c r="AK7" i="2"/>
  <c r="AL7" i="2"/>
  <c r="AM7" i="2"/>
  <c r="AN7" i="2"/>
  <c r="AI8" i="2"/>
  <c r="AJ8" i="2"/>
  <c r="AK8" i="2"/>
  <c r="AL8" i="2"/>
  <c r="AM8" i="2"/>
  <c r="AN8" i="2"/>
  <c r="AI9" i="2"/>
  <c r="AJ9" i="2"/>
  <c r="AK9" i="2"/>
  <c r="AL9" i="2"/>
  <c r="AM9" i="2"/>
  <c r="AN9" i="2"/>
  <c r="AI10" i="2"/>
  <c r="AJ10" i="2"/>
  <c r="AK10" i="2"/>
  <c r="AL10" i="2"/>
  <c r="AM10" i="2"/>
  <c r="AN10" i="2"/>
  <c r="AI11" i="2"/>
  <c r="AJ11" i="2"/>
  <c r="AK11" i="2"/>
  <c r="AL11" i="2"/>
  <c r="AM11" i="2"/>
  <c r="AN11" i="2"/>
  <c r="AI12" i="2"/>
  <c r="AJ12" i="2"/>
  <c r="AK12" i="2"/>
  <c r="AL12" i="2"/>
  <c r="AM12" i="2"/>
  <c r="AN12" i="2"/>
  <c r="AI13" i="2"/>
  <c r="AJ13" i="2"/>
  <c r="AK13" i="2"/>
  <c r="AL13" i="2"/>
  <c r="AM13" i="2"/>
  <c r="AN13" i="2"/>
  <c r="AI14" i="2"/>
  <c r="AJ14" i="2"/>
  <c r="AK14" i="2"/>
  <c r="AL14" i="2"/>
  <c r="AM14" i="2"/>
  <c r="AN14" i="2"/>
  <c r="AI15" i="2"/>
  <c r="AJ15" i="2"/>
  <c r="AK15" i="2"/>
  <c r="AL15" i="2"/>
  <c r="AM15" i="2"/>
  <c r="AN15" i="2"/>
  <c r="AI16" i="2"/>
  <c r="AJ16" i="2"/>
  <c r="AK16" i="2"/>
  <c r="AL16" i="2"/>
  <c r="AM16" i="2"/>
  <c r="AN1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2" i="2"/>
  <c r="AA5" i="2"/>
  <c r="AB5" i="2"/>
  <c r="AC5" i="2"/>
  <c r="AD5" i="2"/>
  <c r="AE5" i="2"/>
  <c r="AF5" i="2"/>
  <c r="AA13" i="2"/>
  <c r="AB13" i="2"/>
  <c r="AC13" i="2"/>
  <c r="AD13" i="2"/>
  <c r="AE13" i="2"/>
  <c r="AF13" i="2"/>
  <c r="AA15" i="2"/>
  <c r="AB15" i="2"/>
  <c r="AC15" i="2"/>
  <c r="AD15" i="2"/>
  <c r="AE15" i="2"/>
  <c r="AF15" i="2"/>
  <c r="Z5" i="2"/>
  <c r="Z13" i="2"/>
  <c r="Z15" i="2"/>
  <c r="S2" i="2"/>
  <c r="T2" i="2"/>
  <c r="U2" i="2"/>
  <c r="V2" i="2"/>
  <c r="W2" i="2"/>
  <c r="X2" i="2"/>
  <c r="S3" i="2"/>
  <c r="T3" i="2"/>
  <c r="U3" i="2"/>
  <c r="V3" i="2"/>
  <c r="W3" i="2"/>
  <c r="X3" i="2"/>
  <c r="S4" i="2"/>
  <c r="T4" i="2"/>
  <c r="U4" i="2"/>
  <c r="V4" i="2"/>
  <c r="W4" i="2"/>
  <c r="X4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12" i="2"/>
  <c r="T12" i="2"/>
  <c r="U12" i="2"/>
  <c r="V12" i="2"/>
  <c r="W12" i="2"/>
  <c r="X12" i="2"/>
  <c r="S14" i="2"/>
  <c r="T14" i="2"/>
  <c r="U14" i="2"/>
  <c r="V14" i="2"/>
  <c r="W14" i="2"/>
  <c r="X14" i="2"/>
  <c r="S16" i="2"/>
  <c r="T16" i="2"/>
  <c r="U16" i="2"/>
  <c r="V16" i="2"/>
  <c r="W16" i="2"/>
  <c r="X16" i="2"/>
  <c r="R3" i="2"/>
  <c r="Z3" i="2" s="1"/>
  <c r="R4" i="2"/>
  <c r="Z4" i="2" s="1"/>
  <c r="R6" i="2"/>
  <c r="Z6" i="2" s="1"/>
  <c r="R7" i="2"/>
  <c r="Z7" i="2" s="1"/>
  <c r="R8" i="2"/>
  <c r="Z8" i="2" s="1"/>
  <c r="R12" i="2"/>
  <c r="Z12" i="2" s="1"/>
  <c r="R14" i="2"/>
  <c r="Z14" i="2" s="1"/>
  <c r="R16" i="2"/>
  <c r="Z16" i="2" s="1"/>
  <c r="R2" i="2"/>
  <c r="Z2" i="2" s="1"/>
  <c r="AD2" i="2" l="1"/>
  <c r="AE16" i="2"/>
  <c r="AA16" i="2"/>
  <c r="AE7" i="2"/>
  <c r="AA7" i="2"/>
  <c r="AC2" i="2"/>
  <c r="AF2" i="2"/>
  <c r="AB2" i="2"/>
  <c r="AE12" i="2"/>
  <c r="AA12" i="2"/>
  <c r="AC6" i="2"/>
  <c r="AE2" i="2"/>
  <c r="AA2" i="2"/>
  <c r="AF16" i="2"/>
  <c r="AB16" i="2"/>
  <c r="AD14" i="2"/>
  <c r="AF12" i="2"/>
  <c r="AB12" i="2"/>
  <c r="AD8" i="2"/>
  <c r="AF7" i="2"/>
  <c r="AB7" i="2"/>
  <c r="AD6" i="2"/>
  <c r="AF4" i="2"/>
  <c r="AB4" i="2"/>
  <c r="AD3" i="2"/>
  <c r="AC14" i="2"/>
  <c r="AE4" i="2"/>
  <c r="AA4" i="2"/>
  <c r="AC3" i="2"/>
  <c r="AD16" i="2"/>
  <c r="AF14" i="2"/>
  <c r="AB14" i="2"/>
  <c r="AD12" i="2"/>
  <c r="AF8" i="2"/>
  <c r="AB8" i="2"/>
  <c r="AD7" i="2"/>
  <c r="AF6" i="2"/>
  <c r="AB6" i="2"/>
  <c r="AD4" i="2"/>
  <c r="AF3" i="2"/>
  <c r="AB3" i="2"/>
  <c r="AC16" i="2"/>
  <c r="AE14" i="2"/>
  <c r="AA14" i="2"/>
  <c r="AC12" i="2"/>
  <c r="AE8" i="2"/>
  <c r="AA8" i="2"/>
  <c r="AC7" i="2"/>
  <c r="AE6" i="2"/>
  <c r="AA6" i="2"/>
  <c r="AC4" i="2"/>
  <c r="AE3" i="2"/>
  <c r="AA3" i="2"/>
  <c r="AC8" i="2"/>
</calcChain>
</file>

<file path=xl/sharedStrings.xml><?xml version="1.0" encoding="utf-8"?>
<sst xmlns="http://schemas.openxmlformats.org/spreadsheetml/2006/main" count="409" uniqueCount="85">
  <si>
    <t>DT Mean to Mean</t>
  </si>
  <si>
    <t>NN</t>
  </si>
  <si>
    <t>Bagging Mean to Mean</t>
  </si>
  <si>
    <t>No ensembles</t>
  </si>
  <si>
    <t>RMSE</t>
  </si>
  <si>
    <t>wsSConcat</t>
  </si>
  <si>
    <t>wsFeatConcat</t>
  </si>
  <si>
    <t>Success Rate</t>
  </si>
  <si>
    <t>Ensembles</t>
  </si>
  <si>
    <t>wsMultiSeg</t>
  </si>
  <si>
    <t>Fail Rate</t>
  </si>
  <si>
    <t>Correlation (failure)</t>
  </si>
  <si>
    <t>Correlation (MRSE)</t>
  </si>
  <si>
    <t>max</t>
  </si>
  <si>
    <t>Ens</t>
  </si>
  <si>
    <t>rt</t>
  </si>
  <si>
    <t>rand</t>
  </si>
  <si>
    <t>VS rand</t>
  </si>
  <si>
    <t>vs non-ens</t>
  </si>
  <si>
    <t>rt vs ws</t>
  </si>
  <si>
    <t>7.25 Update Features, any raters, 100 trees, 25 nodes</t>
  </si>
  <si>
    <t>7.26 Now with Harilic any raters 100 trees 25 nodes</t>
  </si>
  <si>
    <t>Sucesses</t>
  </si>
  <si>
    <t>Mean</t>
  </si>
  <si>
    <t>Vs Ensemble</t>
  </si>
  <si>
    <t>Subtlety</t>
  </si>
  <si>
    <t>Spiculation</t>
  </si>
  <si>
    <t xml:space="preserve"> Sphericity</t>
  </si>
  <si>
    <t>Margin</t>
  </si>
  <si>
    <t xml:space="preserve"> Lobulation</t>
  </si>
  <si>
    <t xml:space="preserve"> Texture</t>
  </si>
  <si>
    <t xml:space="preserve"> Malignancy</t>
  </si>
  <si>
    <t>DT</t>
  </si>
  <si>
    <t>Bag Trees</t>
  </si>
  <si>
    <t>Ensemble (Stacking)</t>
  </si>
  <si>
    <t>Randomized Features</t>
  </si>
  <si>
    <t>Relative Truth</t>
  </si>
  <si>
    <t>WS Sample Concat</t>
  </si>
  <si>
    <t>WS Feature Concat</t>
  </si>
  <si>
    <t>WS Separate Classifiers</t>
  </si>
  <si>
    <t>7.26 only R4</t>
  </si>
  <si>
    <t>Level of difference between random and rt seems similar, only less consistent. Training on all 4 rating sets seems best</t>
  </si>
  <si>
    <t>Much better for malignancy though… maybe there's potential for seperating these?</t>
  </si>
  <si>
    <t>7.29 All 4, Newest Features, run for final paper data, and comparison of single segmentation</t>
  </si>
  <si>
    <t>wsMulti1</t>
  </si>
  <si>
    <t>wsMulti2</t>
  </si>
  <si>
    <t>wsMulti3</t>
  </si>
  <si>
    <t>wsMulti4</t>
  </si>
  <si>
    <t>Seg Var</t>
  </si>
  <si>
    <t>7.29 All 4, Newest Features 65 features for both rt and ws</t>
  </si>
  <si>
    <t>RMS Error</t>
  </si>
  <si>
    <t>Fraction Correctly Categorized</t>
  </si>
  <si>
    <t>Ttest p values</t>
  </si>
  <si>
    <t>Histo max</t>
  </si>
  <si>
    <t>Max Val</t>
  </si>
  <si>
    <t>Histo del</t>
  </si>
  <si>
    <t>Orig. Stdv</t>
  </si>
  <si>
    <t>4 rats</t>
  </si>
  <si>
    <t>3 rats</t>
  </si>
  <si>
    <t>2 rats</t>
  </si>
  <si>
    <t>1 rats</t>
  </si>
  <si>
    <t>all</t>
  </si>
  <si>
    <t>n/a</t>
  </si>
  <si>
    <t>Tables of Data:</t>
  </si>
  <si>
    <t>4 Ratings</t>
  </si>
  <si>
    <t>3 Ratings</t>
  </si>
  <si>
    <t>2 Ratings</t>
  </si>
  <si>
    <t>1 Ratings</t>
  </si>
  <si>
    <t>N/A</t>
  </si>
  <si>
    <t>All Multiple Ratings</t>
  </si>
  <si>
    <t>Frequency of Most Common Rating</t>
  </si>
  <si>
    <t>Improvement by Relative Truth</t>
  </si>
  <si>
    <t>Weak Segmentation Based Ensemble</t>
  </si>
  <si>
    <t>Improvement Over Relative Truth</t>
  </si>
  <si>
    <t>Percent of Samples Classified Correctly</t>
  </si>
  <si>
    <t>Average per Nodule Standard Deviation of Radiologists' Ratings</t>
  </si>
  <si>
    <t>Strength of the Relative Truth</t>
  </si>
  <si>
    <t>T-Test Significance (H0: Not Better)</t>
  </si>
  <si>
    <t>T-Test Significance (H0: Not Worse)</t>
  </si>
  <si>
    <t>Weak Segmentation Ensemble</t>
  </si>
  <si>
    <t>Reference Truth</t>
  </si>
  <si>
    <t>p-Value</t>
  </si>
  <si>
    <t xml:space="preserve">Halt: WSacc &lt; RTacc </t>
  </si>
  <si>
    <t xml:space="preserve">Halt: WSacc &gt; RTacc </t>
  </si>
  <si>
    <t>Halt: WSacc &lt; or &gt; RTacc (2 tail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</si>
</sst>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164" fontId="0" fillId="0" borderId="0" xfId="0" applyNumberFormat="1"/>
    <xf numFmtId="164" fontId="0" fillId="0" borderId="0" xfId="0" applyNumberFormat="1" applyFill="1"/>
    <xf numFmtId="0" fontId="0" fillId="4" borderId="0" xfId="0" applyFill="1"/>
    <xf numFmtId="0" fontId="0" fillId="0" borderId="1" xfId="0" applyBorder="1"/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65" fontId="1" fillId="2" borderId="0" xfId="0" applyNumberFormat="1" applyFont="1" applyFill="1"/>
    <xf numFmtId="165" fontId="0" fillId="2" borderId="0" xfId="0" applyNumberFormat="1" applyFont="1" applyFill="1"/>
    <xf numFmtId="165" fontId="0" fillId="2" borderId="0" xfId="0" applyNumberFormat="1" applyFill="1"/>
    <xf numFmtId="10" fontId="0" fillId="0" borderId="0" xfId="0" applyNumberFormat="1"/>
    <xf numFmtId="10" fontId="0" fillId="2" borderId="2" xfId="0" applyNumberFormat="1" applyFill="1" applyBorder="1"/>
    <xf numFmtId="10" fontId="0" fillId="2" borderId="3" xfId="0" applyNumberFormat="1" applyFill="1" applyBorder="1"/>
    <xf numFmtId="10" fontId="0" fillId="2" borderId="4" xfId="0" applyNumberFormat="1" applyFill="1" applyBorder="1"/>
    <xf numFmtId="10" fontId="0" fillId="2" borderId="5" xfId="0" applyNumberFormat="1" applyFill="1" applyBorder="1"/>
    <xf numFmtId="10" fontId="0" fillId="2" borderId="0" xfId="0" applyNumberForma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10" fontId="0" fillId="2" borderId="1" xfId="0" applyNumberFormat="1" applyFill="1" applyBorder="1"/>
    <xf numFmtId="10" fontId="0" fillId="2" borderId="8" xfId="0" applyNumberFormat="1" applyFill="1" applyBorder="1"/>
    <xf numFmtId="0" fontId="2" fillId="0" borderId="9" xfId="0" applyFont="1" applyBorder="1"/>
    <xf numFmtId="0" fontId="2" fillId="0" borderId="9" xfId="0" quotePrefix="1" applyFont="1" applyBorder="1"/>
    <xf numFmtId="0" fontId="2" fillId="0" borderId="9" xfId="0" applyFont="1" applyBorder="1" applyAlignment="1">
      <alignment horizontal="right"/>
    </xf>
    <xf numFmtId="165" fontId="2" fillId="0" borderId="9" xfId="0" applyNumberFormat="1" applyFont="1" applyBorder="1"/>
    <xf numFmtId="165" fontId="2" fillId="0" borderId="9" xfId="0" applyNumberFormat="1" applyFont="1" applyBorder="1" applyAlignment="1">
      <alignment horizontal="right"/>
    </xf>
    <xf numFmtId="10" fontId="2" fillId="0" borderId="9" xfId="0" applyNumberFormat="1" applyFont="1" applyBorder="1"/>
    <xf numFmtId="0" fontId="0" fillId="0" borderId="9" xfId="0" applyBorder="1"/>
    <xf numFmtId="10" fontId="2" fillId="0" borderId="9" xfId="0" applyNumberFormat="1" applyFont="1" applyFill="1" applyBorder="1"/>
    <xf numFmtId="10" fontId="3" fillId="0" borderId="9" xfId="0" applyNumberFormat="1" applyFont="1" applyBorder="1"/>
    <xf numFmtId="165" fontId="3" fillId="0" borderId="9" xfId="0" applyNumberFormat="1" applyFont="1" applyFill="1" applyBorder="1"/>
    <xf numFmtId="165" fontId="2" fillId="0" borderId="9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0" fontId="2" fillId="0" borderId="9" xfId="0" applyNumberFormat="1" applyFont="1" applyFill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1" fillId="0" borderId="9" xfId="0" applyNumberFormat="1" applyFont="1" applyBorder="1" applyAlignment="1">
      <alignment horizontal="center"/>
    </xf>
    <xf numFmtId="10" fontId="0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Segmentation - Concatenated by Sample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config compare'!$B$3</c:f>
              <c:strCache>
                <c:ptCount val="1"/>
                <c:pt idx="0">
                  <c:v>DT</c:v>
                </c:pt>
              </c:strCache>
            </c:strRef>
          </c:tx>
          <c:invertIfNegative val="0"/>
          <c:cat>
            <c:strRef>
              <c:f>'X config compare'!$C$2:$I$2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compare'!$C$3:$I$3</c:f>
              <c:numCache>
                <c:formatCode>0.0%</c:formatCode>
                <c:ptCount val="7"/>
                <c:pt idx="0">
                  <c:v>0.45220030349013701</c:v>
                </c:pt>
                <c:pt idx="1">
                  <c:v>0.42744688922610002</c:v>
                </c:pt>
                <c:pt idx="2">
                  <c:v>0.42811077389984797</c:v>
                </c:pt>
                <c:pt idx="3">
                  <c:v>0.50891502276176004</c:v>
                </c:pt>
                <c:pt idx="4">
                  <c:v>0.558896054628225</c:v>
                </c:pt>
                <c:pt idx="5">
                  <c:v>0.62537936267071303</c:v>
                </c:pt>
                <c:pt idx="6">
                  <c:v>0.50199165402124402</c:v>
                </c:pt>
              </c:numCache>
            </c:numRef>
          </c:val>
        </c:ser>
        <c:ser>
          <c:idx val="1"/>
          <c:order val="1"/>
          <c:tx>
            <c:strRef>
              <c:f>'X config compare'!$B$4</c:f>
              <c:strCache>
                <c:ptCount val="1"/>
                <c:pt idx="0">
                  <c:v>NN</c:v>
                </c:pt>
              </c:strCache>
            </c:strRef>
          </c:tx>
          <c:invertIfNegative val="0"/>
          <c:cat>
            <c:strRef>
              <c:f>'X config compare'!$C$2:$I$2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compare'!$C$4:$I$4</c:f>
              <c:numCache>
                <c:formatCode>0.0%</c:formatCode>
                <c:ptCount val="7"/>
                <c:pt idx="0">
                  <c:v>0.45134673748103199</c:v>
                </c:pt>
                <c:pt idx="1">
                  <c:v>0.50341426403641898</c:v>
                </c:pt>
                <c:pt idx="2">
                  <c:v>0.47856600910470398</c:v>
                </c:pt>
                <c:pt idx="3">
                  <c:v>0.55159332321699595</c:v>
                </c:pt>
                <c:pt idx="4">
                  <c:v>0.62281866464339897</c:v>
                </c:pt>
                <c:pt idx="5">
                  <c:v>0.63182852807283796</c:v>
                </c:pt>
                <c:pt idx="6">
                  <c:v>0.58753793626707096</c:v>
                </c:pt>
              </c:numCache>
            </c:numRef>
          </c:val>
        </c:ser>
        <c:ser>
          <c:idx val="2"/>
          <c:order val="2"/>
          <c:tx>
            <c:strRef>
              <c:f>'X config compare'!$B$5</c:f>
              <c:strCache>
                <c:ptCount val="1"/>
                <c:pt idx="0">
                  <c:v>Bag Trees</c:v>
                </c:pt>
              </c:strCache>
            </c:strRef>
          </c:tx>
          <c:invertIfNegative val="0"/>
          <c:cat>
            <c:strRef>
              <c:f>'X config compare'!$C$2:$I$2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compare'!$C$5:$I$5</c:f>
              <c:numCache>
                <c:formatCode>0.0%</c:formatCode>
                <c:ptCount val="7"/>
                <c:pt idx="0">
                  <c:v>0.47922989377845199</c:v>
                </c:pt>
                <c:pt idx="1">
                  <c:v>0.50284522003034904</c:v>
                </c:pt>
                <c:pt idx="2">
                  <c:v>0.45438163884673799</c:v>
                </c:pt>
                <c:pt idx="3">
                  <c:v>0.57814871016692004</c:v>
                </c:pt>
                <c:pt idx="4">
                  <c:v>0.61864567526555403</c:v>
                </c:pt>
                <c:pt idx="5">
                  <c:v>0.640743550834598</c:v>
                </c:pt>
                <c:pt idx="6">
                  <c:v>0.57966616084977196</c:v>
                </c:pt>
              </c:numCache>
            </c:numRef>
          </c:val>
        </c:ser>
        <c:ser>
          <c:idx val="3"/>
          <c:order val="3"/>
          <c:tx>
            <c:strRef>
              <c:f>'X config compare'!$B$6</c:f>
              <c:strCache>
                <c:ptCount val="1"/>
                <c:pt idx="0">
                  <c:v>Ensemble (Stacking)</c:v>
                </c:pt>
              </c:strCache>
            </c:strRef>
          </c:tx>
          <c:invertIfNegative val="0"/>
          <c:cat>
            <c:strRef>
              <c:f>'X config compare'!$C$2:$I$2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compare'!$C$6:$I$6</c:f>
              <c:numCache>
                <c:formatCode>0.0%</c:formatCode>
                <c:ptCount val="7"/>
                <c:pt idx="0">
                  <c:v>0.47922989377845199</c:v>
                </c:pt>
                <c:pt idx="1">
                  <c:v>0.50844081942336905</c:v>
                </c:pt>
                <c:pt idx="2">
                  <c:v>0.47856600910470398</c:v>
                </c:pt>
                <c:pt idx="3">
                  <c:v>0.57558801213960498</c:v>
                </c:pt>
                <c:pt idx="4">
                  <c:v>0.64643399089529596</c:v>
                </c:pt>
                <c:pt idx="5">
                  <c:v>0.64207132018209401</c:v>
                </c:pt>
                <c:pt idx="6">
                  <c:v>0.59768588770865005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32832"/>
        <c:axId val="95034752"/>
      </c:barChart>
      <c:catAx>
        <c:axId val="950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Category</a:t>
                </a:r>
              </a:p>
            </c:rich>
          </c:tx>
          <c:overlay val="0"/>
        </c:title>
        <c:majorTickMark val="out"/>
        <c:minorTickMark val="none"/>
        <c:tickLblPos val="nextTo"/>
        <c:crossAx val="95034752"/>
        <c:crosses val="autoZero"/>
        <c:auto val="1"/>
        <c:lblAlgn val="ctr"/>
        <c:lblOffset val="100"/>
        <c:noMultiLvlLbl val="0"/>
      </c:catAx>
      <c:valAx>
        <c:axId val="950347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Correctly Classified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950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Segmentation - Concatenated by Feature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config compare'!$B$9</c:f>
              <c:strCache>
                <c:ptCount val="1"/>
                <c:pt idx="0">
                  <c:v>DT</c:v>
                </c:pt>
              </c:strCache>
            </c:strRef>
          </c:tx>
          <c:invertIfNegative val="0"/>
          <c:cat>
            <c:strRef>
              <c:f>'X config compare'!$C$8:$I$8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compare'!$C$9:$I$9</c:f>
              <c:numCache>
                <c:formatCode>0.0%</c:formatCode>
                <c:ptCount val="7"/>
                <c:pt idx="0">
                  <c:v>0.37556904400607</c:v>
                </c:pt>
                <c:pt idx="1">
                  <c:v>0.42905918057663101</c:v>
                </c:pt>
                <c:pt idx="2">
                  <c:v>0.39150227617602401</c:v>
                </c:pt>
                <c:pt idx="3">
                  <c:v>0.49468892261001501</c:v>
                </c:pt>
                <c:pt idx="4">
                  <c:v>0.53983308042488598</c:v>
                </c:pt>
                <c:pt idx="5">
                  <c:v>0.627465857359636</c:v>
                </c:pt>
                <c:pt idx="6">
                  <c:v>0.466616084977238</c:v>
                </c:pt>
              </c:numCache>
            </c:numRef>
          </c:val>
        </c:ser>
        <c:ser>
          <c:idx val="1"/>
          <c:order val="1"/>
          <c:tx>
            <c:strRef>
              <c:f>'X config compare'!$B$10</c:f>
              <c:strCache>
                <c:ptCount val="1"/>
                <c:pt idx="0">
                  <c:v>NN</c:v>
                </c:pt>
              </c:strCache>
            </c:strRef>
          </c:tx>
          <c:invertIfNegative val="0"/>
          <c:cat>
            <c:strRef>
              <c:f>'X config compare'!$C$8:$I$8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compare'!$C$10:$I$10</c:f>
              <c:numCache>
                <c:formatCode>0.0%</c:formatCode>
                <c:ptCount val="7"/>
                <c:pt idx="0">
                  <c:v>0.41957511380880103</c:v>
                </c:pt>
                <c:pt idx="1">
                  <c:v>0.56714719271623704</c:v>
                </c:pt>
                <c:pt idx="2">
                  <c:v>0.47382397572078899</c:v>
                </c:pt>
                <c:pt idx="3">
                  <c:v>0.610394537177542</c:v>
                </c:pt>
                <c:pt idx="4">
                  <c:v>0.41274658573596401</c:v>
                </c:pt>
                <c:pt idx="5">
                  <c:v>0.56904400606980299</c:v>
                </c:pt>
                <c:pt idx="6">
                  <c:v>0.53566009104704104</c:v>
                </c:pt>
              </c:numCache>
            </c:numRef>
          </c:val>
        </c:ser>
        <c:ser>
          <c:idx val="2"/>
          <c:order val="2"/>
          <c:tx>
            <c:strRef>
              <c:f>'X config compare'!$B$11</c:f>
              <c:strCache>
                <c:ptCount val="1"/>
                <c:pt idx="0">
                  <c:v>Bag Trees</c:v>
                </c:pt>
              </c:strCache>
            </c:strRef>
          </c:tx>
          <c:invertIfNegative val="0"/>
          <c:cat>
            <c:strRef>
              <c:f>'X config compare'!$C$8:$I$8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compare'!$C$11:$I$11</c:f>
              <c:numCache>
                <c:formatCode>0.0%</c:formatCode>
                <c:ptCount val="7"/>
                <c:pt idx="0">
                  <c:v>0.46927162367223102</c:v>
                </c:pt>
                <c:pt idx="1">
                  <c:v>0.49658573596358102</c:v>
                </c:pt>
                <c:pt idx="2">
                  <c:v>0.45030349013657101</c:v>
                </c:pt>
                <c:pt idx="3">
                  <c:v>0.55955993930197301</c:v>
                </c:pt>
                <c:pt idx="4">
                  <c:v>0.59901365705614595</c:v>
                </c:pt>
                <c:pt idx="5">
                  <c:v>0.64226100151745102</c:v>
                </c:pt>
                <c:pt idx="6">
                  <c:v>0.53945371775417295</c:v>
                </c:pt>
              </c:numCache>
            </c:numRef>
          </c:val>
        </c:ser>
        <c:ser>
          <c:idx val="3"/>
          <c:order val="3"/>
          <c:tx>
            <c:strRef>
              <c:f>'X config compare'!$B$12</c:f>
              <c:strCache>
                <c:ptCount val="1"/>
                <c:pt idx="0">
                  <c:v>Ensemble (Stacking)</c:v>
                </c:pt>
              </c:strCache>
            </c:strRef>
          </c:tx>
          <c:invertIfNegative val="0"/>
          <c:cat>
            <c:strRef>
              <c:f>'X config compare'!$C$8:$I$8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compare'!$C$12:$I$12</c:f>
              <c:numCache>
                <c:formatCode>0.0%</c:formatCode>
                <c:ptCount val="7"/>
                <c:pt idx="0">
                  <c:v>0.48065250379362701</c:v>
                </c:pt>
                <c:pt idx="1">
                  <c:v>0.60204855842185101</c:v>
                </c:pt>
                <c:pt idx="2">
                  <c:v>0.50113808801213999</c:v>
                </c:pt>
                <c:pt idx="3">
                  <c:v>0.62101669195751097</c:v>
                </c:pt>
                <c:pt idx="4">
                  <c:v>0.58915022761760205</c:v>
                </c:pt>
                <c:pt idx="5">
                  <c:v>0.63732928679817902</c:v>
                </c:pt>
                <c:pt idx="6">
                  <c:v>0.566767830045524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66368"/>
        <c:axId val="95072640"/>
      </c:barChart>
      <c:catAx>
        <c:axId val="950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Category</a:t>
                </a:r>
              </a:p>
            </c:rich>
          </c:tx>
          <c:overlay val="0"/>
        </c:title>
        <c:majorTickMark val="out"/>
        <c:minorTickMark val="none"/>
        <c:tickLblPos val="nextTo"/>
        <c:crossAx val="95072640"/>
        <c:crosses val="autoZero"/>
        <c:auto val="1"/>
        <c:lblAlgn val="ctr"/>
        <c:lblOffset val="100"/>
        <c:noMultiLvlLbl val="0"/>
      </c:catAx>
      <c:valAx>
        <c:axId val="950726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Correctly Classified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950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Ensemble</a:t>
            </a:r>
            <a:r>
              <a:rPr lang="en-US" baseline="0"/>
              <a:t>  Performance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'X config compare'!$B$19</c:f>
              <c:strCache>
                <c:ptCount val="1"/>
                <c:pt idx="0">
                  <c:v>Randomized Features</c:v>
                </c:pt>
              </c:strCache>
            </c:strRef>
          </c:tx>
          <c:invertIfNegative val="0"/>
          <c:cat>
            <c:strRef>
              <c:f>'X config compare'!$C$14:$I$14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compare'!$C$19:$I$19</c:f>
              <c:numCache>
                <c:formatCode>0.0%</c:formatCode>
                <c:ptCount val="7"/>
                <c:pt idx="0">
                  <c:v>0.32738998482549297</c:v>
                </c:pt>
                <c:pt idx="1">
                  <c:v>0.44992412746585703</c:v>
                </c:pt>
                <c:pt idx="2">
                  <c:v>0.33232169954476498</c:v>
                </c:pt>
                <c:pt idx="3">
                  <c:v>0.43247344461304998</c:v>
                </c:pt>
                <c:pt idx="4">
                  <c:v>0.42223065250379399</c:v>
                </c:pt>
                <c:pt idx="5">
                  <c:v>0.39112291350531098</c:v>
                </c:pt>
                <c:pt idx="6">
                  <c:v>0.43133535660091099</c:v>
                </c:pt>
              </c:numCache>
            </c:numRef>
          </c:val>
        </c:ser>
        <c:ser>
          <c:idx val="3"/>
          <c:order val="1"/>
          <c:tx>
            <c:strRef>
              <c:f>'X config compare'!$B$18</c:f>
              <c:strCache>
                <c:ptCount val="1"/>
                <c:pt idx="0">
                  <c:v>Relative Truth</c:v>
                </c:pt>
              </c:strCache>
            </c:strRef>
          </c:tx>
          <c:invertIfNegative val="0"/>
          <c:cat>
            <c:strRef>
              <c:f>'X config compare'!$C$14:$I$14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compare'!$C$18:$I$18</c:f>
              <c:numCache>
                <c:formatCode>0.0%</c:formatCode>
                <c:ptCount val="7"/>
                <c:pt idx="0">
                  <c:v>0.49620637329286799</c:v>
                </c:pt>
                <c:pt idx="1">
                  <c:v>0.53831562974203295</c:v>
                </c:pt>
                <c:pt idx="2">
                  <c:v>0.50720789074355099</c:v>
                </c:pt>
                <c:pt idx="3">
                  <c:v>0.58421851289833104</c:v>
                </c:pt>
                <c:pt idx="4">
                  <c:v>0.63012139605462802</c:v>
                </c:pt>
                <c:pt idx="5">
                  <c:v>0.65326251896813403</c:v>
                </c:pt>
                <c:pt idx="6">
                  <c:v>0.56525037936267097</c:v>
                </c:pt>
              </c:numCache>
            </c:numRef>
          </c:val>
        </c:ser>
        <c:ser>
          <c:idx val="0"/>
          <c:order val="2"/>
          <c:tx>
            <c:strRef>
              <c:f>'X config compare'!$B$15</c:f>
              <c:strCache>
                <c:ptCount val="1"/>
                <c:pt idx="0">
                  <c:v>WS Sample Concat</c:v>
                </c:pt>
              </c:strCache>
            </c:strRef>
          </c:tx>
          <c:invertIfNegative val="0"/>
          <c:cat>
            <c:strRef>
              <c:f>'X config compare'!$C$14:$I$14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compare'!$C$15:$I$15</c:f>
              <c:numCache>
                <c:formatCode>0.0%</c:formatCode>
                <c:ptCount val="7"/>
                <c:pt idx="0">
                  <c:v>0.47922989377845199</c:v>
                </c:pt>
                <c:pt idx="1">
                  <c:v>0.50844081942336905</c:v>
                </c:pt>
                <c:pt idx="2">
                  <c:v>0.47856600910470398</c:v>
                </c:pt>
                <c:pt idx="3">
                  <c:v>0.57558801213960498</c:v>
                </c:pt>
                <c:pt idx="4">
                  <c:v>0.64643399089529596</c:v>
                </c:pt>
                <c:pt idx="5">
                  <c:v>0.64207132018209401</c:v>
                </c:pt>
                <c:pt idx="6">
                  <c:v>0.59768588770865005</c:v>
                </c:pt>
              </c:numCache>
            </c:numRef>
          </c:val>
        </c:ser>
        <c:ser>
          <c:idx val="1"/>
          <c:order val="3"/>
          <c:tx>
            <c:strRef>
              <c:f>'X config compare'!$B$16</c:f>
              <c:strCache>
                <c:ptCount val="1"/>
                <c:pt idx="0">
                  <c:v>WS Feature Concat</c:v>
                </c:pt>
              </c:strCache>
            </c:strRef>
          </c:tx>
          <c:invertIfNegative val="0"/>
          <c:cat>
            <c:strRef>
              <c:f>'X config compare'!$C$14:$I$14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compare'!$C$16:$I$16</c:f>
              <c:numCache>
                <c:formatCode>0.0%</c:formatCode>
                <c:ptCount val="7"/>
                <c:pt idx="0">
                  <c:v>0.48065250379362701</c:v>
                </c:pt>
                <c:pt idx="1">
                  <c:v>0.60204855842185101</c:v>
                </c:pt>
                <c:pt idx="2">
                  <c:v>0.50113808801213999</c:v>
                </c:pt>
                <c:pt idx="3">
                  <c:v>0.62101669195751097</c:v>
                </c:pt>
                <c:pt idx="4">
                  <c:v>0.58915022761760205</c:v>
                </c:pt>
                <c:pt idx="5">
                  <c:v>0.63732928679817902</c:v>
                </c:pt>
                <c:pt idx="6">
                  <c:v>0.566767830045524</c:v>
                </c:pt>
              </c:numCache>
            </c:numRef>
          </c:val>
        </c:ser>
        <c:ser>
          <c:idx val="2"/>
          <c:order val="4"/>
          <c:tx>
            <c:strRef>
              <c:f>'X config compare'!$B$17</c:f>
              <c:strCache>
                <c:ptCount val="1"/>
                <c:pt idx="0">
                  <c:v>WS Separate Classifiers</c:v>
                </c:pt>
              </c:strCache>
            </c:strRef>
          </c:tx>
          <c:invertIfNegative val="0"/>
          <c:cat>
            <c:strRef>
              <c:f>'X config compare'!$C$14:$I$14</c:f>
              <c:strCache>
                <c:ptCount val="7"/>
                <c:pt idx="0">
                  <c:v>Subtlety</c:v>
                </c:pt>
                <c:pt idx="1">
                  <c:v> Sphericity</c:v>
                </c:pt>
                <c:pt idx="2">
                  <c:v>Margin</c:v>
                </c:pt>
                <c:pt idx="3">
                  <c:v> Lobulation</c:v>
                </c:pt>
                <c:pt idx="4">
                  <c:v>Spiculation</c:v>
                </c:pt>
                <c:pt idx="5">
                  <c:v> Texture</c:v>
                </c:pt>
                <c:pt idx="6">
                  <c:v> Malignancy</c:v>
                </c:pt>
              </c:strCache>
            </c:strRef>
          </c:cat>
          <c:val>
            <c:numRef>
              <c:f>'X config compare'!$C$17:$I$17</c:f>
              <c:numCache>
                <c:formatCode>0.0%</c:formatCode>
                <c:ptCount val="7"/>
                <c:pt idx="0">
                  <c:v>0.47647951441578201</c:v>
                </c:pt>
                <c:pt idx="1">
                  <c:v>0.55880121396054605</c:v>
                </c:pt>
                <c:pt idx="2">
                  <c:v>0.49810318664643399</c:v>
                </c:pt>
                <c:pt idx="3">
                  <c:v>0.56638846737480997</c:v>
                </c:pt>
                <c:pt idx="4">
                  <c:v>0.63884673748103205</c:v>
                </c:pt>
                <c:pt idx="5">
                  <c:v>0.66084977238239795</c:v>
                </c:pt>
                <c:pt idx="6">
                  <c:v>0.60470409711684403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7504"/>
        <c:axId val="95639424"/>
      </c:barChart>
      <c:catAx>
        <c:axId val="956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Category</a:t>
                </a:r>
              </a:p>
            </c:rich>
          </c:tx>
          <c:overlay val="0"/>
        </c:title>
        <c:majorTickMark val="out"/>
        <c:minorTickMark val="none"/>
        <c:tickLblPos val="nextTo"/>
        <c:crossAx val="95639424"/>
        <c:crosses val="autoZero"/>
        <c:auto val="1"/>
        <c:lblAlgn val="ctr"/>
        <c:lblOffset val="100"/>
        <c:noMultiLvlLbl val="0"/>
      </c:catAx>
      <c:valAx>
        <c:axId val="9563942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Correctly Classified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956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1</xdr:row>
      <xdr:rowOff>28575</xdr:rowOff>
    </xdr:from>
    <xdr:to>
      <xdr:col>23</xdr:col>
      <xdr:colOff>133350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26</xdr:row>
      <xdr:rowOff>152400</xdr:rowOff>
    </xdr:from>
    <xdr:to>
      <xdr:col>23</xdr:col>
      <xdr:colOff>142876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104774</xdr:colOff>
      <xdr:row>20</xdr:row>
      <xdr:rowOff>33337</xdr:rowOff>
    </xdr:from>
    <xdr:to>
      <xdr:col>17</xdr:col>
      <xdr:colOff>495300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24" sqref="E24"/>
    </sheetView>
  </sheetViews>
  <sheetFormatPr defaultRowHeight="15" x14ac:dyDescent="0.25"/>
  <cols>
    <col min="1" max="1" width="29.42578125" bestFit="1" customWidth="1"/>
    <col min="8" max="8" width="10.5703125" bestFit="1" customWidth="1"/>
  </cols>
  <sheetData>
    <row r="1" spans="1:8" x14ac:dyDescent="0.25">
      <c r="A1" s="51" t="s">
        <v>83</v>
      </c>
      <c r="B1" s="51"/>
      <c r="C1" s="51"/>
      <c r="D1" s="51"/>
      <c r="E1" s="51"/>
      <c r="F1" s="51"/>
      <c r="G1" s="51"/>
      <c r="H1" s="51"/>
    </row>
    <row r="2" spans="1:8" x14ac:dyDescent="0.25">
      <c r="B2" s="49" t="s">
        <v>74</v>
      </c>
      <c r="C2" s="49"/>
      <c r="D2" s="49"/>
      <c r="E2" s="49"/>
      <c r="F2" s="49"/>
      <c r="G2" s="49"/>
      <c r="H2" s="49"/>
    </row>
    <row r="3" spans="1:8" x14ac:dyDescent="0.25">
      <c r="A3" s="32"/>
      <c r="B3" s="37" t="s">
        <v>25</v>
      </c>
      <c r="C3" s="37" t="s">
        <v>27</v>
      </c>
      <c r="D3" s="38" t="s">
        <v>28</v>
      </c>
      <c r="E3" s="37" t="s">
        <v>29</v>
      </c>
      <c r="F3" s="37" t="s">
        <v>26</v>
      </c>
      <c r="G3" s="37" t="s">
        <v>30</v>
      </c>
      <c r="H3" s="37" t="s">
        <v>31</v>
      </c>
    </row>
    <row r="4" spans="1:8" x14ac:dyDescent="0.25">
      <c r="A4" s="28" t="s">
        <v>79</v>
      </c>
      <c r="B4" s="46">
        <v>0.57511380880121399</v>
      </c>
      <c r="C4" s="46">
        <v>0.61722306525037895</v>
      </c>
      <c r="D4" s="46">
        <v>0.51327769347496199</v>
      </c>
      <c r="E4" s="46">
        <v>0.62708649468892297</v>
      </c>
      <c r="F4" s="46">
        <v>0.64833080424886202</v>
      </c>
      <c r="G4" s="46">
        <v>0.68550834597875598</v>
      </c>
      <c r="H4" s="46">
        <v>0.64150227617602396</v>
      </c>
    </row>
    <row r="5" spans="1:8" x14ac:dyDescent="0.25">
      <c r="A5" s="28" t="s">
        <v>80</v>
      </c>
      <c r="B5" s="46">
        <v>0.53300455235204902</v>
      </c>
      <c r="C5" s="46">
        <v>0.56600910470409704</v>
      </c>
      <c r="D5" s="46">
        <v>0.51631259484066805</v>
      </c>
      <c r="E5" s="46">
        <v>0.61115326251896795</v>
      </c>
      <c r="F5" s="46">
        <v>0.61684370257966603</v>
      </c>
      <c r="G5" s="46">
        <v>0.67981790591805802</v>
      </c>
      <c r="H5" s="46">
        <v>0.57169954476479501</v>
      </c>
    </row>
    <row r="6" spans="1:8" x14ac:dyDescent="0.25">
      <c r="A6" s="28" t="s">
        <v>73</v>
      </c>
      <c r="B6" s="46">
        <v>4.2109256449165397E-2</v>
      </c>
      <c r="C6" s="46">
        <v>5.1213960546282203E-2</v>
      </c>
      <c r="D6" s="46">
        <v>-3.0349013657056099E-3</v>
      </c>
      <c r="E6" s="46">
        <v>1.59332321699545E-2</v>
      </c>
      <c r="F6" s="46">
        <v>3.1487101669195799E-2</v>
      </c>
      <c r="G6" s="46">
        <v>5.6904400606979698E-3</v>
      </c>
      <c r="H6" s="46">
        <v>6.9802731411229196E-2</v>
      </c>
    </row>
    <row r="7" spans="1:8" x14ac:dyDescent="0.25">
      <c r="A7" s="28" t="s">
        <v>81</v>
      </c>
      <c r="B7" s="53">
        <v>1.0483866196510901E-3</v>
      </c>
      <c r="C7" s="53">
        <v>7.7076030847925104E-5</v>
      </c>
      <c r="D7" s="47">
        <v>0.58722193821455004</v>
      </c>
      <c r="E7" s="47">
        <v>0.11682973825870301</v>
      </c>
      <c r="F7" s="53">
        <v>8.8655212080850105E-3</v>
      </c>
      <c r="G7" s="47">
        <v>0.32861065069767098</v>
      </c>
      <c r="H7" s="53">
        <v>1.03496449865199E-7</v>
      </c>
    </row>
    <row r="10" spans="1:8" x14ac:dyDescent="0.25">
      <c r="A10" s="51" t="s">
        <v>82</v>
      </c>
      <c r="B10" s="51"/>
      <c r="C10" s="51"/>
      <c r="D10" s="51"/>
      <c r="E10" s="51"/>
      <c r="F10" s="51"/>
      <c r="G10" s="51"/>
      <c r="H10" s="51"/>
    </row>
    <row r="11" spans="1:8" x14ac:dyDescent="0.25">
      <c r="B11" s="49" t="s">
        <v>74</v>
      </c>
      <c r="C11" s="49"/>
      <c r="D11" s="49"/>
      <c r="E11" s="49"/>
      <c r="F11" s="49"/>
      <c r="G11" s="49"/>
      <c r="H11" s="49"/>
    </row>
    <row r="12" spans="1:8" x14ac:dyDescent="0.25">
      <c r="A12" s="32"/>
      <c r="B12" s="48" t="s">
        <v>25</v>
      </c>
      <c r="C12" s="48" t="s">
        <v>27</v>
      </c>
      <c r="D12" s="38" t="s">
        <v>28</v>
      </c>
      <c r="E12" s="48" t="s">
        <v>29</v>
      </c>
      <c r="F12" s="48" t="s">
        <v>26</v>
      </c>
      <c r="G12" s="48" t="s">
        <v>30</v>
      </c>
      <c r="H12" s="48" t="s">
        <v>31</v>
      </c>
    </row>
    <row r="13" spans="1:8" x14ac:dyDescent="0.25">
      <c r="A13" s="28" t="s">
        <v>79</v>
      </c>
      <c r="B13" s="46">
        <v>0.57511380880121399</v>
      </c>
      <c r="C13" s="46">
        <v>0.61722306525037895</v>
      </c>
      <c r="D13" s="46">
        <v>0.51327769347496199</v>
      </c>
      <c r="E13" s="46">
        <v>0.62708649468892297</v>
      </c>
      <c r="F13" s="46">
        <v>0.64833080424886202</v>
      </c>
      <c r="G13" s="46">
        <v>0.68550834597875598</v>
      </c>
      <c r="H13" s="46">
        <v>0.64150227617602396</v>
      </c>
    </row>
    <row r="14" spans="1:8" x14ac:dyDescent="0.25">
      <c r="A14" s="28" t="s">
        <v>80</v>
      </c>
      <c r="B14" s="46">
        <v>0.53300455235204902</v>
      </c>
      <c r="C14" s="46">
        <v>0.56600910470409704</v>
      </c>
      <c r="D14" s="46">
        <v>0.51631259484066805</v>
      </c>
      <c r="E14" s="46">
        <v>0.61115326251896795</v>
      </c>
      <c r="F14" s="46">
        <v>0.61684370257966603</v>
      </c>
      <c r="G14" s="46">
        <v>0.67981790591805802</v>
      </c>
      <c r="H14" s="46">
        <v>0.57169954476479501</v>
      </c>
    </row>
    <row r="15" spans="1:8" x14ac:dyDescent="0.25">
      <c r="A15" s="28" t="s">
        <v>73</v>
      </c>
      <c r="B15" s="46">
        <v>4.2109256449165397E-2</v>
      </c>
      <c r="C15" s="46">
        <v>5.1213960546282203E-2</v>
      </c>
      <c r="D15" s="46">
        <v>-3.0349013657056099E-3</v>
      </c>
      <c r="E15" s="46">
        <v>1.59332321699545E-2</v>
      </c>
      <c r="F15" s="46">
        <v>3.1487101669195799E-2</v>
      </c>
      <c r="G15" s="46">
        <v>5.6904400606979698E-3</v>
      </c>
      <c r="H15" s="46">
        <v>6.9802731411229196E-2</v>
      </c>
    </row>
    <row r="16" spans="1:8" x14ac:dyDescent="0.25">
      <c r="A16" s="28" t="s">
        <v>81</v>
      </c>
      <c r="B16" s="53">
        <v>0.99895161338034899</v>
      </c>
      <c r="C16" s="53">
        <v>0.99992292396915206</v>
      </c>
      <c r="D16" s="53">
        <v>0.41277806178545001</v>
      </c>
      <c r="E16" s="53">
        <v>0.88317026174129698</v>
      </c>
      <c r="F16" s="53">
        <v>0.99113447879191496</v>
      </c>
      <c r="G16" s="53">
        <v>0.67138934930232896</v>
      </c>
      <c r="H16" s="53">
        <v>0.99999989650355003</v>
      </c>
    </row>
    <row r="19" spans="1:8" x14ac:dyDescent="0.25">
      <c r="A19" s="51" t="s">
        <v>84</v>
      </c>
      <c r="B19" s="51"/>
      <c r="C19" s="51"/>
      <c r="D19" s="51"/>
      <c r="E19" s="51"/>
      <c r="F19" s="51"/>
      <c r="G19" s="51"/>
      <c r="H19" s="51"/>
    </row>
    <row r="20" spans="1:8" x14ac:dyDescent="0.25">
      <c r="B20" s="49" t="s">
        <v>74</v>
      </c>
      <c r="C20" s="49"/>
      <c r="D20" s="49"/>
      <c r="E20" s="49"/>
      <c r="F20" s="49"/>
      <c r="G20" s="49"/>
      <c r="H20" s="49"/>
    </row>
    <row r="21" spans="1:8" x14ac:dyDescent="0.25">
      <c r="A21" s="32"/>
      <c r="B21" s="48" t="s">
        <v>25</v>
      </c>
      <c r="C21" s="48" t="s">
        <v>27</v>
      </c>
      <c r="D21" s="38" t="s">
        <v>28</v>
      </c>
      <c r="E21" s="48" t="s">
        <v>29</v>
      </c>
      <c r="F21" s="48" t="s">
        <v>26</v>
      </c>
      <c r="G21" s="48" t="s">
        <v>30</v>
      </c>
      <c r="H21" s="48" t="s">
        <v>31</v>
      </c>
    </row>
    <row r="22" spans="1:8" x14ac:dyDescent="0.25">
      <c r="A22" s="28" t="s">
        <v>79</v>
      </c>
      <c r="B22" s="46">
        <v>0.57511380880121399</v>
      </c>
      <c r="C22" s="46">
        <v>0.61722306525037895</v>
      </c>
      <c r="D22" s="46">
        <v>0.51327769347496199</v>
      </c>
      <c r="E22" s="46">
        <v>0.62708649468892297</v>
      </c>
      <c r="F22" s="46">
        <v>0.64833080424886202</v>
      </c>
      <c r="G22" s="46">
        <v>0.68550834597875598</v>
      </c>
      <c r="H22" s="46">
        <v>0.64150227617602396</v>
      </c>
    </row>
    <row r="23" spans="1:8" x14ac:dyDescent="0.25">
      <c r="A23" s="28" t="s">
        <v>80</v>
      </c>
      <c r="B23" s="46">
        <v>0.53300455235204902</v>
      </c>
      <c r="C23" s="46">
        <v>0.56600910470409704</v>
      </c>
      <c r="D23" s="46">
        <v>0.51631259484066805</v>
      </c>
      <c r="E23" s="46">
        <v>0.61115326251896795</v>
      </c>
      <c r="F23" s="46">
        <v>0.61684370257966603</v>
      </c>
      <c r="G23" s="46">
        <v>0.67981790591805802</v>
      </c>
      <c r="H23" s="46">
        <v>0.57169954476479501</v>
      </c>
    </row>
    <row r="24" spans="1:8" x14ac:dyDescent="0.25">
      <c r="A24" s="28" t="s">
        <v>73</v>
      </c>
      <c r="B24" s="46">
        <v>4.2109256449165397E-2</v>
      </c>
      <c r="C24" s="46">
        <v>5.1213960546282203E-2</v>
      </c>
      <c r="D24" s="46">
        <v>-3.0349013657056099E-3</v>
      </c>
      <c r="E24" s="54">
        <v>1.59332321699545E-2</v>
      </c>
      <c r="F24" s="46">
        <v>3.1487101669195799E-2</v>
      </c>
      <c r="G24" s="46">
        <v>5.6904400606979698E-3</v>
      </c>
      <c r="H24" s="46">
        <v>6.9802731411229196E-2</v>
      </c>
    </row>
    <row r="25" spans="1:8" x14ac:dyDescent="0.25">
      <c r="A25" s="28" t="s">
        <v>81</v>
      </c>
      <c r="B25" s="53">
        <v>2.0967732393021902E-3</v>
      </c>
      <c r="C25" s="53">
        <v>1.5415206169584999E-4</v>
      </c>
      <c r="D25" s="47">
        <v>0.82555612357090002</v>
      </c>
      <c r="E25" s="53">
        <v>0.23365947651740601</v>
      </c>
      <c r="F25" s="53">
        <v>1.773104241617E-2</v>
      </c>
      <c r="G25" s="47">
        <v>0.65722130139534196</v>
      </c>
      <c r="H25" s="53">
        <v>2.06992899730398E-7</v>
      </c>
    </row>
    <row r="48" spans="2:8" x14ac:dyDescent="0.25">
      <c r="B48" s="49" t="s">
        <v>74</v>
      </c>
      <c r="C48" s="49"/>
      <c r="D48" s="49"/>
      <c r="E48" s="49"/>
      <c r="F48" s="49"/>
      <c r="G48" s="49"/>
      <c r="H48" s="49"/>
    </row>
    <row r="49" spans="1:8" x14ac:dyDescent="0.25">
      <c r="A49" s="32"/>
      <c r="B49" s="48" t="s">
        <v>25</v>
      </c>
      <c r="C49" s="48" t="s">
        <v>27</v>
      </c>
      <c r="D49" s="38" t="s">
        <v>28</v>
      </c>
      <c r="E49" s="48" t="s">
        <v>29</v>
      </c>
      <c r="F49" s="48" t="s">
        <v>26</v>
      </c>
      <c r="G49" s="48" t="s">
        <v>30</v>
      </c>
      <c r="H49" s="48" t="s">
        <v>31</v>
      </c>
    </row>
    <row r="50" spans="1:8" x14ac:dyDescent="0.25">
      <c r="A50" s="28" t="s">
        <v>79</v>
      </c>
      <c r="B50" s="46">
        <v>0.53148710166919599</v>
      </c>
      <c r="C50" s="46">
        <v>0.60091047040971202</v>
      </c>
      <c r="D50" s="46">
        <v>0.54324734446130496</v>
      </c>
      <c r="E50" s="46">
        <v>0.61115326251896795</v>
      </c>
      <c r="F50" s="46">
        <v>0.65705614567526605</v>
      </c>
      <c r="G50" s="46">
        <v>0.69840667678300505</v>
      </c>
      <c r="H50" s="46">
        <v>0.61418816388467401</v>
      </c>
    </row>
    <row r="51" spans="1:8" x14ac:dyDescent="0.25">
      <c r="A51" s="28" t="s">
        <v>80</v>
      </c>
      <c r="B51" s="46">
        <v>0.493930197268589</v>
      </c>
      <c r="C51" s="46">
        <v>0.56828528072837603</v>
      </c>
      <c r="D51" s="46">
        <v>0.48216995447647998</v>
      </c>
      <c r="E51" s="46">
        <v>0.56638846737480997</v>
      </c>
      <c r="F51" s="46">
        <v>0.616464339908953</v>
      </c>
      <c r="G51" s="46">
        <v>0.65667678300455201</v>
      </c>
      <c r="H51" s="46">
        <v>0.60204855842185101</v>
      </c>
    </row>
    <row r="52" spans="1:8" x14ac:dyDescent="0.25">
      <c r="A52" s="28" t="s">
        <v>73</v>
      </c>
      <c r="B52" s="46">
        <f>B50-B51</f>
        <v>3.7556904400606994E-2</v>
      </c>
      <c r="C52" s="46">
        <f t="shared" ref="C52:H52" si="0">C50-C51</f>
        <v>3.2625189681335987E-2</v>
      </c>
      <c r="D52" s="46">
        <f t="shared" si="0"/>
        <v>6.1077389984824981E-2</v>
      </c>
      <c r="E52" s="46">
        <f t="shared" si="0"/>
        <v>4.4764795144157987E-2</v>
      </c>
      <c r="F52" s="46">
        <f t="shared" si="0"/>
        <v>4.0591805766313049E-2</v>
      </c>
      <c r="G52" s="46">
        <f t="shared" si="0"/>
        <v>4.1729893778453042E-2</v>
      </c>
      <c r="H52" s="46">
        <f t="shared" si="0"/>
        <v>1.2139605462823E-2</v>
      </c>
    </row>
    <row r="53" spans="1:8" x14ac:dyDescent="0.25">
      <c r="A53" s="28" t="s">
        <v>81</v>
      </c>
      <c r="B53" s="47">
        <v>0.99681546297713397</v>
      </c>
      <c r="C53" s="47">
        <v>0.99188293313569198</v>
      </c>
      <c r="D53" s="47">
        <v>0.99999548674627103</v>
      </c>
      <c r="E53" s="47">
        <v>0.99952291571850604</v>
      </c>
      <c r="F53" s="47">
        <v>0.99891091350443595</v>
      </c>
      <c r="G53" s="47">
        <v>0.99940653688473702</v>
      </c>
      <c r="H53" s="47">
        <v>0.81663597491866002</v>
      </c>
    </row>
  </sheetData>
  <mergeCells count="7">
    <mergeCell ref="B2:H2"/>
    <mergeCell ref="B48:H48"/>
    <mergeCell ref="B11:H11"/>
    <mergeCell ref="A1:H1"/>
    <mergeCell ref="A10:H10"/>
    <mergeCell ref="A19:H19"/>
    <mergeCell ref="B20:H2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3" sqref="A3:A6"/>
    </sheetView>
  </sheetViews>
  <sheetFormatPr defaultRowHeight="15" x14ac:dyDescent="0.25"/>
  <cols>
    <col min="1" max="1" width="29.85546875" bestFit="1" customWidth="1"/>
    <col min="8" max="8" width="10.5703125" bestFit="1" customWidth="1"/>
    <col min="10" max="10" width="16.5703125" bestFit="1" customWidth="1"/>
    <col min="11" max="11" width="7.42578125" bestFit="1" customWidth="1"/>
    <col min="19" max="19" width="28.85546875" bestFit="1" customWidth="1"/>
    <col min="27" max="27" width="3.7109375" customWidth="1"/>
  </cols>
  <sheetData>
    <row r="1" spans="1:26" x14ac:dyDescent="0.25">
      <c r="A1" s="26"/>
      <c r="B1" s="50" t="s">
        <v>74</v>
      </c>
      <c r="C1" s="50"/>
      <c r="D1" s="50"/>
      <c r="E1" s="50"/>
      <c r="F1" s="50"/>
      <c r="G1" s="50"/>
      <c r="H1" s="50"/>
      <c r="I1" s="37"/>
      <c r="J1" s="26"/>
      <c r="K1" s="50" t="s">
        <v>75</v>
      </c>
      <c r="L1" s="50"/>
      <c r="M1" s="50"/>
      <c r="N1" s="50"/>
      <c r="O1" s="50"/>
      <c r="P1" s="50"/>
      <c r="Q1" s="50"/>
      <c r="S1" s="26"/>
      <c r="T1" s="50" t="s">
        <v>76</v>
      </c>
      <c r="U1" s="50"/>
      <c r="V1" s="50"/>
      <c r="W1" s="50"/>
      <c r="X1" s="50"/>
      <c r="Y1" s="50"/>
      <c r="Z1" s="50"/>
    </row>
    <row r="2" spans="1:26" x14ac:dyDescent="0.25">
      <c r="A2" s="26"/>
      <c r="B2" s="37" t="s">
        <v>25</v>
      </c>
      <c r="C2" s="37" t="s">
        <v>27</v>
      </c>
      <c r="D2" s="38" t="s">
        <v>28</v>
      </c>
      <c r="E2" s="37" t="s">
        <v>29</v>
      </c>
      <c r="F2" s="37" t="s">
        <v>26</v>
      </c>
      <c r="G2" s="37" t="s">
        <v>30</v>
      </c>
      <c r="H2" s="37" t="s">
        <v>31</v>
      </c>
      <c r="I2" s="37"/>
      <c r="J2" s="26"/>
      <c r="K2" s="37" t="s">
        <v>25</v>
      </c>
      <c r="L2" s="37" t="s">
        <v>27</v>
      </c>
      <c r="M2" s="38" t="s">
        <v>28</v>
      </c>
      <c r="N2" s="37" t="s">
        <v>29</v>
      </c>
      <c r="O2" s="37" t="s">
        <v>26</v>
      </c>
      <c r="P2" s="37" t="s">
        <v>30</v>
      </c>
      <c r="Q2" s="37" t="s">
        <v>31</v>
      </c>
      <c r="S2" s="26"/>
      <c r="T2" s="37" t="s">
        <v>25</v>
      </c>
      <c r="U2" s="37" t="s">
        <v>27</v>
      </c>
      <c r="V2" s="38" t="s">
        <v>28</v>
      </c>
      <c r="W2" s="37" t="s">
        <v>29</v>
      </c>
      <c r="X2" s="37" t="s">
        <v>26</v>
      </c>
      <c r="Y2" s="37" t="s">
        <v>30</v>
      </c>
      <c r="Z2" s="37" t="s">
        <v>31</v>
      </c>
    </row>
    <row r="3" spans="1:26" x14ac:dyDescent="0.25">
      <c r="A3" s="28" t="s">
        <v>79</v>
      </c>
      <c r="B3" s="42">
        <v>0.52617602427921095</v>
      </c>
      <c r="C3" s="42">
        <v>0.61380880121396098</v>
      </c>
      <c r="D3" s="42">
        <v>0.53528072837632801</v>
      </c>
      <c r="E3" s="42">
        <v>0.59863429438543303</v>
      </c>
      <c r="F3" s="42">
        <v>0.66578148710166896</v>
      </c>
      <c r="G3" s="42">
        <v>0.65022761760242798</v>
      </c>
      <c r="H3" s="42">
        <v>0.61305007587253402</v>
      </c>
      <c r="I3" s="33"/>
      <c r="J3" s="28" t="s">
        <v>69</v>
      </c>
      <c r="K3" s="29">
        <f t="shared" ref="K3:Q3" si="0">AVERAGE(K4:K6)</f>
        <v>0.75433957492245174</v>
      </c>
      <c r="L3" s="29">
        <f t="shared" si="0"/>
        <v>0.68786784018787028</v>
      </c>
      <c r="M3" s="29">
        <f t="shared" si="0"/>
        <v>0.72061554682935924</v>
      </c>
      <c r="N3" s="29">
        <f t="shared" si="0"/>
        <v>0.60653456103874637</v>
      </c>
      <c r="O3" s="29">
        <f t="shared" si="0"/>
        <v>0.51246986946093431</v>
      </c>
      <c r="P3" s="29">
        <f t="shared" si="0"/>
        <v>0.43625474810509096</v>
      </c>
      <c r="Q3" s="29">
        <f t="shared" si="0"/>
        <v>0.66767480148687597</v>
      </c>
      <c r="S3" s="28" t="s">
        <v>70</v>
      </c>
      <c r="T3" s="39">
        <v>0.34260000000000002</v>
      </c>
      <c r="U3" s="39">
        <v>0.45829999999999999</v>
      </c>
      <c r="V3" s="39">
        <v>0.39489999999999997</v>
      </c>
      <c r="W3" s="39">
        <v>0.53449999999999998</v>
      </c>
      <c r="X3" s="39">
        <v>0.61990000000000001</v>
      </c>
      <c r="Y3" s="39">
        <v>0.71209999999999996</v>
      </c>
      <c r="Z3" s="39">
        <v>0.45939999999999998</v>
      </c>
    </row>
    <row r="4" spans="1:26" x14ac:dyDescent="0.25">
      <c r="A4" s="28" t="s">
        <v>36</v>
      </c>
      <c r="B4" s="42">
        <v>0.51100151745068301</v>
      </c>
      <c r="C4" s="42">
        <v>0.57511380880121399</v>
      </c>
      <c r="D4" s="42">
        <v>0.53262518968133499</v>
      </c>
      <c r="E4" s="42">
        <v>0.59522003034901405</v>
      </c>
      <c r="F4" s="42">
        <v>0.62177541729893804</v>
      </c>
      <c r="G4" s="42">
        <v>0.68702579666160901</v>
      </c>
      <c r="H4" s="42">
        <v>0.58421851289833104</v>
      </c>
      <c r="I4" s="33"/>
      <c r="J4" s="28" t="s">
        <v>64</v>
      </c>
      <c r="K4" s="29">
        <v>0.69302303847449898</v>
      </c>
      <c r="L4" s="29">
        <v>0.73562718156682905</v>
      </c>
      <c r="M4" s="29">
        <v>0.67550043255980896</v>
      </c>
      <c r="N4" s="29">
        <v>0.67321624337863795</v>
      </c>
      <c r="O4" s="29">
        <v>0.57544391776791504</v>
      </c>
      <c r="P4" s="29">
        <v>0.33845838718778798</v>
      </c>
      <c r="Q4" s="29">
        <v>0.78495882819816098</v>
      </c>
      <c r="S4" s="28" t="s">
        <v>71</v>
      </c>
      <c r="T4" s="39">
        <v>0.16840151745068299</v>
      </c>
      <c r="U4" s="39">
        <v>0.116813808801214</v>
      </c>
      <c r="V4" s="39">
        <v>0.13772518968133501</v>
      </c>
      <c r="W4" s="39">
        <v>6.0720030349014076E-2</v>
      </c>
      <c r="X4" s="39">
        <v>1.8754172989380313E-3</v>
      </c>
      <c r="Y4" s="39">
        <v>-2.5074203338390944E-2</v>
      </c>
      <c r="Z4" s="39">
        <v>0.12481851289833107</v>
      </c>
    </row>
    <row r="5" spans="1:26" x14ac:dyDescent="0.25">
      <c r="A5" s="28" t="s">
        <v>73</v>
      </c>
      <c r="B5" s="43">
        <f t="shared" ref="B5:H5" si="1">B3-B4</f>
        <v>1.5174506828527945E-2</v>
      </c>
      <c r="C5" s="43">
        <f t="shared" si="1"/>
        <v>3.8694992412746987E-2</v>
      </c>
      <c r="D5" s="43">
        <f t="shared" si="1"/>
        <v>2.6555386949930204E-3</v>
      </c>
      <c r="E5" s="43">
        <f t="shared" si="1"/>
        <v>3.4142640364189791E-3</v>
      </c>
      <c r="F5" s="43">
        <f t="shared" si="1"/>
        <v>4.4006069802730918E-2</v>
      </c>
      <c r="G5" s="39">
        <f t="shared" si="1"/>
        <v>-3.6798179059181035E-2</v>
      </c>
      <c r="H5" s="43">
        <f t="shared" si="1"/>
        <v>2.8831562974202973E-2</v>
      </c>
      <c r="I5" s="34"/>
      <c r="J5" s="28" t="s">
        <v>65</v>
      </c>
      <c r="K5" s="29">
        <v>0.77658847118196195</v>
      </c>
      <c r="L5" s="29">
        <v>0.69603445187336799</v>
      </c>
      <c r="M5" s="29">
        <v>0.79315885156822497</v>
      </c>
      <c r="N5" s="29">
        <v>0.67312699563636702</v>
      </c>
      <c r="O5" s="29">
        <v>0.58474927781655195</v>
      </c>
      <c r="P5" s="29">
        <v>0.52627620516191598</v>
      </c>
      <c r="Q5" s="29">
        <v>0.68495160540725197</v>
      </c>
      <c r="S5" s="28" t="s">
        <v>77</v>
      </c>
      <c r="T5" s="40">
        <v>7.4996652576937205E-64</v>
      </c>
      <c r="U5" s="40">
        <v>2.7178904315946901E-33</v>
      </c>
      <c r="V5" s="40">
        <v>2.7907930420323101E-44</v>
      </c>
      <c r="W5" s="40">
        <v>1.2636142639472999E-10</v>
      </c>
      <c r="X5" s="41">
        <v>0.42132815128364898</v>
      </c>
      <c r="Y5" s="41">
        <v>0.99722662541961105</v>
      </c>
      <c r="Z5" s="40">
        <v>8.4706533524689898E-38</v>
      </c>
    </row>
    <row r="6" spans="1:26" x14ac:dyDescent="0.25">
      <c r="A6" s="28" t="s">
        <v>78</v>
      </c>
      <c r="B6" s="44">
        <v>0.86484807842721401</v>
      </c>
      <c r="C6" s="44">
        <v>0.99789207437518801</v>
      </c>
      <c r="D6" s="44">
        <v>0.57660486046044901</v>
      </c>
      <c r="E6" s="44">
        <v>0.59972647202532303</v>
      </c>
      <c r="F6" s="44">
        <v>0.99957670070633797</v>
      </c>
      <c r="G6" s="45">
        <v>2.2659635608241898E-3</v>
      </c>
      <c r="H6" s="44">
        <v>0.98363314726603801</v>
      </c>
      <c r="I6" s="35"/>
      <c r="J6" s="28" t="s">
        <v>66</v>
      </c>
      <c r="K6" s="29">
        <v>0.79340721511089396</v>
      </c>
      <c r="L6" s="29">
        <v>0.63194188712341404</v>
      </c>
      <c r="M6" s="29">
        <v>0.69318735636004403</v>
      </c>
      <c r="N6" s="29">
        <v>0.47326044410123402</v>
      </c>
      <c r="O6" s="29">
        <v>0.37721641279833601</v>
      </c>
      <c r="P6" s="29">
        <v>0.44402965196556898</v>
      </c>
      <c r="Q6" s="29">
        <v>0.53311397085521495</v>
      </c>
      <c r="S6" s="32"/>
      <c r="T6" s="32"/>
      <c r="U6" s="32"/>
      <c r="V6" s="32"/>
      <c r="W6" s="32"/>
      <c r="X6" s="32"/>
      <c r="Y6" s="32"/>
      <c r="Z6" s="32"/>
    </row>
    <row r="7" spans="1:26" x14ac:dyDescent="0.25">
      <c r="J7" s="28" t="s">
        <v>67</v>
      </c>
      <c r="K7" s="30" t="s">
        <v>68</v>
      </c>
      <c r="L7" s="30" t="s">
        <v>68</v>
      </c>
      <c r="M7" s="30" t="s">
        <v>68</v>
      </c>
      <c r="N7" s="30" t="s">
        <v>68</v>
      </c>
      <c r="O7" s="30" t="s">
        <v>68</v>
      </c>
      <c r="P7" s="30" t="s">
        <v>68</v>
      </c>
      <c r="Q7" s="30" t="s">
        <v>68</v>
      </c>
      <c r="S7" s="28" t="s">
        <v>54</v>
      </c>
      <c r="T7" s="26">
        <v>4</v>
      </c>
      <c r="U7" s="26">
        <v>4</v>
      </c>
      <c r="V7" s="26">
        <v>5</v>
      </c>
      <c r="W7" s="26">
        <v>1</v>
      </c>
      <c r="X7" s="26">
        <v>1</v>
      </c>
      <c r="Y7" s="26">
        <v>5</v>
      </c>
      <c r="Z7" s="26">
        <v>3</v>
      </c>
    </row>
    <row r="8" spans="1:26" x14ac:dyDescent="0.25">
      <c r="J8" s="26"/>
      <c r="K8" s="28"/>
      <c r="L8" s="28"/>
      <c r="M8" s="28"/>
      <c r="N8" s="28"/>
      <c r="O8" s="28"/>
      <c r="P8" s="28"/>
      <c r="Q8" s="28"/>
      <c r="S8" s="26"/>
      <c r="T8" s="26"/>
      <c r="U8" s="26"/>
      <c r="V8" s="26"/>
      <c r="W8" s="26"/>
      <c r="X8" s="26"/>
      <c r="Y8" s="26"/>
      <c r="Z8" s="26"/>
    </row>
  </sheetData>
  <mergeCells count="3">
    <mergeCell ref="K1:Q1"/>
    <mergeCell ref="T1:Z1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topLeftCell="A74" workbookViewId="0">
      <selection activeCell="A61" sqref="A61:H83"/>
    </sheetView>
  </sheetViews>
  <sheetFormatPr defaultRowHeight="15" x14ac:dyDescent="0.25"/>
  <cols>
    <col min="1" max="1" width="34.5703125" bestFit="1" customWidth="1"/>
    <col min="3" max="3" width="10.28515625" bestFit="1" customWidth="1"/>
    <col min="5" max="6" width="10.85546875" bestFit="1" customWidth="1"/>
    <col min="8" max="8" width="11.42578125" bestFit="1" customWidth="1"/>
    <col min="9" max="9" width="12" bestFit="1" customWidth="1"/>
    <col min="10" max="13" width="11.42578125" customWidth="1"/>
    <col min="14" max="15" width="10.85546875" bestFit="1" customWidth="1"/>
    <col min="17" max="17" width="11.42578125" bestFit="1" customWidth="1"/>
    <col min="28" max="28" width="9.85546875" bestFit="1" customWidth="1"/>
  </cols>
  <sheetData>
    <row r="1" spans="1:36" x14ac:dyDescent="0.25">
      <c r="A1" s="52" t="s">
        <v>49</v>
      </c>
      <c r="B1" s="52"/>
      <c r="C1" s="52"/>
      <c r="D1" s="52"/>
      <c r="E1" s="52"/>
      <c r="F1" s="52"/>
      <c r="G1" s="52"/>
      <c r="T1" t="s">
        <v>49</v>
      </c>
    </row>
    <row r="2" spans="1:36" x14ac:dyDescent="0.25">
      <c r="B2" s="51" t="s">
        <v>51</v>
      </c>
      <c r="C2" s="51"/>
      <c r="D2" s="51"/>
      <c r="E2" s="51"/>
      <c r="F2" s="51"/>
      <c r="G2" s="51"/>
      <c r="H2" s="51"/>
      <c r="I2" s="9"/>
      <c r="J2" s="9">
        <v>0.01</v>
      </c>
      <c r="K2" s="9"/>
      <c r="L2" s="9"/>
      <c r="M2" s="9"/>
      <c r="T2" s="51" t="s">
        <v>50</v>
      </c>
      <c r="U2" s="51"/>
      <c r="V2" s="51"/>
      <c r="W2" s="51"/>
      <c r="X2" s="51"/>
      <c r="Y2" s="51"/>
      <c r="Z2" s="51"/>
      <c r="AB2" s="51" t="s">
        <v>51</v>
      </c>
      <c r="AC2" s="51"/>
      <c r="AD2" s="51"/>
      <c r="AE2" s="51"/>
      <c r="AF2" s="51"/>
      <c r="AG2" s="51"/>
      <c r="AH2" s="51"/>
    </row>
    <row r="3" spans="1:36" x14ac:dyDescent="0.25">
      <c r="A3" t="s">
        <v>52</v>
      </c>
      <c r="B3" t="s">
        <v>25</v>
      </c>
      <c r="C3" t="s">
        <v>27</v>
      </c>
      <c r="D3" s="4" t="s">
        <v>28</v>
      </c>
      <c r="E3" t="s">
        <v>29</v>
      </c>
      <c r="F3" t="s">
        <v>26</v>
      </c>
      <c r="G3" t="s">
        <v>30</v>
      </c>
      <c r="H3" t="s">
        <v>31</v>
      </c>
      <c r="J3">
        <v>5</v>
      </c>
      <c r="K3" t="s">
        <v>25</v>
      </c>
      <c r="L3" t="s">
        <v>27</v>
      </c>
      <c r="M3" s="4" t="s">
        <v>28</v>
      </c>
      <c r="N3" t="s">
        <v>29</v>
      </c>
      <c r="O3" t="s">
        <v>26</v>
      </c>
      <c r="P3" t="s">
        <v>30</v>
      </c>
      <c r="Q3" t="s">
        <v>31</v>
      </c>
      <c r="T3" t="s">
        <v>25</v>
      </c>
      <c r="U3" t="s">
        <v>27</v>
      </c>
      <c r="V3" s="4" t="s">
        <v>28</v>
      </c>
      <c r="W3" t="s">
        <v>29</v>
      </c>
      <c r="X3" t="s">
        <v>26</v>
      </c>
      <c r="Y3" t="s">
        <v>30</v>
      </c>
      <c r="Z3" t="s">
        <v>31</v>
      </c>
      <c r="AB3" t="s">
        <v>25</v>
      </c>
      <c r="AC3" t="s">
        <v>27</v>
      </c>
      <c r="AD3" s="4" t="s">
        <v>28</v>
      </c>
      <c r="AE3" t="s">
        <v>29</v>
      </c>
      <c r="AF3" t="s">
        <v>26</v>
      </c>
      <c r="AG3" t="s">
        <v>30</v>
      </c>
      <c r="AH3" t="s">
        <v>31</v>
      </c>
    </row>
    <row r="4" spans="1:36" x14ac:dyDescent="0.25">
      <c r="A4" t="s">
        <v>5</v>
      </c>
      <c r="B4" s="11">
        <v>0.99995815350556305</v>
      </c>
      <c r="C4" s="11">
        <v>0.89289881159213702</v>
      </c>
      <c r="D4" s="11">
        <v>0.98659512813561401</v>
      </c>
      <c r="E4" s="11">
        <v>0.99999908195232901</v>
      </c>
      <c r="F4" s="11">
        <v>0.99993145750835799</v>
      </c>
      <c r="G4" s="11">
        <v>0.95023796677815497</v>
      </c>
      <c r="H4" s="11">
        <v>0.99999250269437601</v>
      </c>
      <c r="I4" s="10"/>
      <c r="J4" s="10"/>
      <c r="K4" s="10" t="str">
        <f>IF(B4&gt;$J$2,"Accept","")</f>
        <v>Accept</v>
      </c>
      <c r="L4" s="10" t="str">
        <f t="shared" ref="L4:Q6" si="0">IF(C4&gt;$J$2,"Accept","")</f>
        <v>Accept</v>
      </c>
      <c r="M4" s="10" t="str">
        <f t="shared" si="0"/>
        <v>Accept</v>
      </c>
      <c r="N4" s="10" t="str">
        <f t="shared" si="0"/>
        <v>Accept</v>
      </c>
      <c r="O4" s="10" t="str">
        <f t="shared" si="0"/>
        <v>Accept</v>
      </c>
      <c r="P4" s="10" t="str">
        <f t="shared" si="0"/>
        <v>Accept</v>
      </c>
      <c r="Q4" s="10" t="str">
        <f t="shared" si="0"/>
        <v>Accept</v>
      </c>
      <c r="S4" t="s">
        <v>5</v>
      </c>
      <c r="T4">
        <v>1.0674548448747201</v>
      </c>
      <c r="U4">
        <v>0.91972126336460502</v>
      </c>
      <c r="V4">
        <v>1.09845956762881</v>
      </c>
      <c r="W4">
        <v>0.89626553654806396</v>
      </c>
      <c r="X4">
        <v>0.91862086220394401</v>
      </c>
      <c r="Y4">
        <v>1.02249404203657</v>
      </c>
      <c r="Z4">
        <v>0.78636346686908998</v>
      </c>
      <c r="AB4">
        <v>0.46083080424886202</v>
      </c>
      <c r="AC4">
        <v>0.43522382397572101</v>
      </c>
      <c r="AD4">
        <v>0.43882776934749601</v>
      </c>
      <c r="AE4">
        <v>0.53148710166919599</v>
      </c>
      <c r="AF4">
        <v>0.56762139605462802</v>
      </c>
      <c r="AG4">
        <v>0.65003793626707096</v>
      </c>
      <c r="AH4">
        <v>0.52058042488619105</v>
      </c>
    </row>
    <row r="5" spans="1:36" x14ac:dyDescent="0.25">
      <c r="B5" s="12">
        <v>2.9586209893762302E-3</v>
      </c>
      <c r="C5" s="12">
        <v>2.2502330655865199E-7</v>
      </c>
      <c r="D5" s="11">
        <v>1.8684678115090302E-2</v>
      </c>
      <c r="E5" s="11">
        <v>0.15593570784445299</v>
      </c>
      <c r="F5" s="11">
        <v>0.34297790852910998</v>
      </c>
      <c r="G5" s="12">
        <v>1.3142901295336E-9</v>
      </c>
      <c r="H5" s="11">
        <v>0.99999999488243096</v>
      </c>
      <c r="I5" s="10"/>
      <c r="J5" s="10"/>
      <c r="K5" s="10" t="str">
        <f t="shared" ref="K5:K6" si="1">IF(B5&gt;$J$2,"Accept","")</f>
        <v/>
      </c>
      <c r="L5" s="10" t="str">
        <f t="shared" si="0"/>
        <v/>
      </c>
      <c r="M5" s="10" t="str">
        <f t="shared" si="0"/>
        <v>Accept</v>
      </c>
      <c r="N5" s="10" t="str">
        <f t="shared" si="0"/>
        <v>Accept</v>
      </c>
      <c r="O5" s="10" t="str">
        <f t="shared" si="0"/>
        <v>Accept</v>
      </c>
      <c r="P5" s="10" t="str">
        <f t="shared" si="0"/>
        <v/>
      </c>
      <c r="Q5" s="10" t="str">
        <f t="shared" si="0"/>
        <v>Accept</v>
      </c>
      <c r="T5">
        <v>0.79087126382314699</v>
      </c>
      <c r="U5">
        <v>0.66452456266145699</v>
      </c>
      <c r="V5">
        <v>0.72571098567074099</v>
      </c>
      <c r="W5">
        <v>0.677219828670797</v>
      </c>
      <c r="X5">
        <v>0.67084356416316504</v>
      </c>
      <c r="Y5">
        <v>0.71348565468082203</v>
      </c>
      <c r="Z5">
        <v>0.54256674258044502</v>
      </c>
      <c r="AB5">
        <v>0.48899848254931699</v>
      </c>
      <c r="AC5">
        <v>0.51365705614567503</v>
      </c>
      <c r="AD5">
        <v>0.49364567526555397</v>
      </c>
      <c r="AE5">
        <v>0.58668437025796705</v>
      </c>
      <c r="AF5">
        <v>0.61978376327769402</v>
      </c>
      <c r="AG5">
        <v>0.61987860394537198</v>
      </c>
      <c r="AH5">
        <v>0.61760242792109299</v>
      </c>
    </row>
    <row r="6" spans="1:36" x14ac:dyDescent="0.25">
      <c r="B6" s="11">
        <v>0.93782923486508696</v>
      </c>
      <c r="C6" s="11">
        <v>3.0937395312876001E-3</v>
      </c>
      <c r="D6" s="11">
        <v>0.56597714365225305</v>
      </c>
      <c r="E6" s="11">
        <v>0.74824055229597597</v>
      </c>
      <c r="F6" s="11">
        <v>0.77366803675520901</v>
      </c>
      <c r="G6" s="11">
        <v>0.29227981649059698</v>
      </c>
      <c r="H6" s="11">
        <v>0.99951583743285599</v>
      </c>
      <c r="I6" s="10"/>
      <c r="J6" s="10"/>
      <c r="K6" s="10" t="str">
        <f t="shared" si="1"/>
        <v>Accept</v>
      </c>
      <c r="L6" s="10" t="str">
        <f t="shared" si="0"/>
        <v/>
      </c>
      <c r="M6" s="10" t="str">
        <f t="shared" si="0"/>
        <v>Accept</v>
      </c>
      <c r="N6" s="10" t="str">
        <f t="shared" si="0"/>
        <v>Accept</v>
      </c>
      <c r="O6" s="10" t="str">
        <f t="shared" si="0"/>
        <v>Accept</v>
      </c>
      <c r="P6" s="10" t="str">
        <f t="shared" si="0"/>
        <v>Accept</v>
      </c>
      <c r="Q6" s="10" t="str">
        <f t="shared" si="0"/>
        <v>Accept</v>
      </c>
      <c r="T6">
        <v>0.814651638868647</v>
      </c>
      <c r="U6">
        <v>0.67917320534527503</v>
      </c>
      <c r="V6">
        <v>0.81219072553042304</v>
      </c>
      <c r="W6">
        <v>0.69855625216753003</v>
      </c>
      <c r="X6">
        <v>0.68403418995106002</v>
      </c>
      <c r="Y6">
        <v>0.75415658826439702</v>
      </c>
      <c r="Z6">
        <v>0.59525971738737604</v>
      </c>
      <c r="AB6">
        <v>0.47647951441578201</v>
      </c>
      <c r="AC6">
        <v>0.50208649468892297</v>
      </c>
      <c r="AD6">
        <v>0.456278452200304</v>
      </c>
      <c r="AE6">
        <v>0.57852807283763297</v>
      </c>
      <c r="AF6">
        <v>0.61949924127465905</v>
      </c>
      <c r="AG6">
        <v>0.64264036418816395</v>
      </c>
      <c r="AH6">
        <v>0.57976100151745102</v>
      </c>
    </row>
    <row r="7" spans="1:36" x14ac:dyDescent="0.25">
      <c r="B7" s="11"/>
      <c r="C7" s="11"/>
      <c r="D7" s="11"/>
      <c r="E7" s="11"/>
      <c r="F7" s="11"/>
      <c r="G7" s="11"/>
      <c r="H7" s="11"/>
      <c r="I7" s="10"/>
      <c r="J7" s="10"/>
      <c r="K7" s="10"/>
      <c r="L7" s="10"/>
      <c r="M7" s="10"/>
    </row>
    <row r="8" spans="1:36" x14ac:dyDescent="0.25">
      <c r="A8" t="s">
        <v>6</v>
      </c>
      <c r="B8" s="11">
        <v>1.7654212482328499E-2</v>
      </c>
      <c r="C8" s="11">
        <v>0.40088019453879198</v>
      </c>
      <c r="D8" s="11">
        <v>0.58840455622092402</v>
      </c>
      <c r="E8" s="11">
        <v>0.86476214213802705</v>
      </c>
      <c r="F8" s="11">
        <v>0.59802291420428999</v>
      </c>
      <c r="G8" s="11">
        <v>0.22945654994072601</v>
      </c>
      <c r="H8" s="11">
        <v>0.128855924409532</v>
      </c>
      <c r="I8" s="10"/>
      <c r="J8" s="10"/>
      <c r="K8" s="10" t="str">
        <f>IF(B8&gt;$J$2,"Accept","")</f>
        <v>Accept</v>
      </c>
      <c r="L8" s="10" t="str">
        <f t="shared" ref="L8:L10" si="2">IF(C8&gt;$J$2,"Accept","")</f>
        <v>Accept</v>
      </c>
      <c r="M8" s="10" t="str">
        <f t="shared" ref="M8:M10" si="3">IF(D8&gt;$J$2,"Accept","")</f>
        <v>Accept</v>
      </c>
      <c r="N8" s="10" t="str">
        <f t="shared" ref="N8:N10" si="4">IF(E8&gt;$J$2,"Accept","")</f>
        <v>Accept</v>
      </c>
      <c r="O8" s="10" t="str">
        <f t="shared" ref="O8:O10" si="5">IF(F8&gt;$J$2,"Accept","")</f>
        <v>Accept</v>
      </c>
      <c r="P8" s="10" t="str">
        <f t="shared" ref="P8:P10" si="6">IF(G8&gt;$J$2,"Accept","")</f>
        <v>Accept</v>
      </c>
      <c r="Q8" s="10" t="str">
        <f t="shared" ref="Q8:Q10" si="7">IF(H8&gt;$J$2,"Accept","")</f>
        <v>Accept</v>
      </c>
      <c r="S8" t="s">
        <v>6</v>
      </c>
      <c r="T8">
        <v>1.2000618904970699</v>
      </c>
      <c r="U8">
        <v>0.91928792596912001</v>
      </c>
      <c r="V8">
        <v>1.1211540849144499</v>
      </c>
      <c r="W8">
        <v>0.96815848581953501</v>
      </c>
      <c r="X8">
        <v>0.98976653424587202</v>
      </c>
      <c r="Y8">
        <v>1.04502689985488</v>
      </c>
      <c r="Z8">
        <v>0.85858185458807701</v>
      </c>
      <c r="AB8">
        <v>0.38998482549317198</v>
      </c>
      <c r="AC8">
        <v>0.41843702579666198</v>
      </c>
      <c r="AD8">
        <v>0.418057663125948</v>
      </c>
      <c r="AE8">
        <v>0.49468892261001501</v>
      </c>
      <c r="AF8">
        <v>0.52959028831563004</v>
      </c>
      <c r="AG8">
        <v>0.62291350531107703</v>
      </c>
      <c r="AH8">
        <v>0.45789074355083498</v>
      </c>
    </row>
    <row r="9" spans="1:36" x14ac:dyDescent="0.25">
      <c r="B9" s="11">
        <v>0.99999858845508804</v>
      </c>
      <c r="C9" s="11">
        <v>0.99999999975465603</v>
      </c>
      <c r="D9" s="11">
        <v>3.2488131870170397E-2</v>
      </c>
      <c r="E9" s="11">
        <v>0.99999999984157695</v>
      </c>
      <c r="F9" s="11">
        <v>0.99995726913098404</v>
      </c>
      <c r="G9" s="12">
        <v>1.81896108476324E-48</v>
      </c>
      <c r="H9" s="11">
        <v>0.99999779056328197</v>
      </c>
      <c r="I9" s="10"/>
      <c r="J9" s="10"/>
      <c r="K9" s="10" t="str">
        <f t="shared" ref="K9:K10" si="8">IF(B9&gt;$J$2,"Accept","")</f>
        <v>Accept</v>
      </c>
      <c r="L9" s="10" t="str">
        <f t="shared" si="2"/>
        <v>Accept</v>
      </c>
      <c r="M9" s="10" t="str">
        <f t="shared" si="3"/>
        <v>Accept</v>
      </c>
      <c r="N9" s="10" t="str">
        <f t="shared" si="4"/>
        <v>Accept</v>
      </c>
      <c r="O9" s="10" t="str">
        <f t="shared" si="5"/>
        <v>Accept</v>
      </c>
      <c r="P9" s="10" t="str">
        <f t="shared" si="6"/>
        <v/>
      </c>
      <c r="Q9" s="10" t="str">
        <f t="shared" si="7"/>
        <v>Accept</v>
      </c>
      <c r="T9">
        <v>0.73834154418633902</v>
      </c>
      <c r="U9">
        <v>0.58649769382956696</v>
      </c>
      <c r="V9">
        <v>0.77267185805701</v>
      </c>
      <c r="W9">
        <v>0.60987324728938197</v>
      </c>
      <c r="X9">
        <v>0.60621232680857295</v>
      </c>
      <c r="Y9">
        <v>0.86059305195584801</v>
      </c>
      <c r="Z9">
        <v>0.61600578478588996</v>
      </c>
      <c r="AB9">
        <v>0.58308042488619105</v>
      </c>
      <c r="AC9">
        <v>0.651745068285281</v>
      </c>
      <c r="AD9">
        <v>0.490895295902883</v>
      </c>
      <c r="AE9">
        <v>0.68057663125948398</v>
      </c>
      <c r="AF9">
        <v>0.67564491654021197</v>
      </c>
      <c r="AG9">
        <v>0.484825493171472</v>
      </c>
      <c r="AH9">
        <v>0.61798179059180602</v>
      </c>
    </row>
    <row r="10" spans="1:36" x14ac:dyDescent="0.25">
      <c r="B10" s="11">
        <v>0.40178778196765802</v>
      </c>
      <c r="C10" s="12">
        <v>6.0739992984815104E-3</v>
      </c>
      <c r="D10" s="11">
        <v>0.48896895274713598</v>
      </c>
      <c r="E10" s="11">
        <v>0.10081669089574399</v>
      </c>
      <c r="F10" s="11">
        <v>4.5829338016645002E-2</v>
      </c>
      <c r="G10" s="11">
        <v>0.13766454570429301</v>
      </c>
      <c r="H10" s="11">
        <v>0.56588550811043403</v>
      </c>
      <c r="I10" s="10"/>
      <c r="J10" s="10"/>
      <c r="K10" s="10" t="str">
        <f t="shared" si="8"/>
        <v>Accept</v>
      </c>
      <c r="L10" s="10" t="str">
        <f t="shared" si="2"/>
        <v/>
      </c>
      <c r="M10" s="10" t="str">
        <f t="shared" si="3"/>
        <v>Accept</v>
      </c>
      <c r="N10" s="10" t="str">
        <f t="shared" si="4"/>
        <v>Accept</v>
      </c>
      <c r="O10" s="10" t="str">
        <f t="shared" si="5"/>
        <v>Accept</v>
      </c>
      <c r="P10" s="10" t="str">
        <f t="shared" si="6"/>
        <v>Accept</v>
      </c>
      <c r="Q10" s="10" t="str">
        <f t="shared" si="7"/>
        <v>Accept</v>
      </c>
      <c r="T10">
        <v>0.86481603789997297</v>
      </c>
      <c r="U10">
        <v>0.67291444377242005</v>
      </c>
      <c r="V10">
        <v>0.823980535482284</v>
      </c>
      <c r="W10">
        <v>0.73206943069633801</v>
      </c>
      <c r="X10">
        <v>0.72067599896471102</v>
      </c>
      <c r="Y10">
        <v>0.77244140599649003</v>
      </c>
      <c r="Z10">
        <v>0.62494263814364903</v>
      </c>
      <c r="AB10">
        <v>0.45637329286798201</v>
      </c>
      <c r="AC10">
        <v>0.49734446130500798</v>
      </c>
      <c r="AD10">
        <v>0.45409711684370302</v>
      </c>
      <c r="AE10">
        <v>0.55386949924127504</v>
      </c>
      <c r="AF10">
        <v>0.58877086494688902</v>
      </c>
      <c r="AG10">
        <v>0.63391502276176004</v>
      </c>
      <c r="AH10">
        <v>0.54628224582701101</v>
      </c>
    </row>
    <row r="11" spans="1:36" x14ac:dyDescent="0.25">
      <c r="B11" s="11"/>
      <c r="C11" s="11"/>
      <c r="D11" s="11"/>
      <c r="E11" s="11"/>
      <c r="F11" s="11"/>
      <c r="G11" s="11"/>
      <c r="H11" s="11"/>
      <c r="I11" s="10"/>
      <c r="J11" s="10"/>
      <c r="K11" s="10"/>
      <c r="L11" s="10"/>
      <c r="M11" s="10"/>
      <c r="AJ11" t="s">
        <v>23</v>
      </c>
    </row>
    <row r="12" spans="1:36" hidden="1" x14ac:dyDescent="0.25">
      <c r="A12" s="7" t="s">
        <v>44</v>
      </c>
      <c r="B12" s="11"/>
      <c r="C12" s="11"/>
      <c r="D12" s="11"/>
      <c r="E12" s="11"/>
      <c r="F12" s="11"/>
      <c r="G12" s="11"/>
      <c r="H12" s="11"/>
      <c r="I12" s="10"/>
      <c r="J12" s="10"/>
      <c r="K12" s="10"/>
      <c r="L12" s="10"/>
      <c r="M12" s="10"/>
      <c r="S12" s="7" t="s">
        <v>44</v>
      </c>
      <c r="T12">
        <v>1.1585000000000001</v>
      </c>
      <c r="U12">
        <v>0.98299999999999998</v>
      </c>
      <c r="V12">
        <v>1.1329</v>
      </c>
      <c r="W12">
        <v>0.99670000000000003</v>
      </c>
      <c r="X12">
        <v>0.95789999999999997</v>
      </c>
      <c r="Y12">
        <v>1.0837000000000001</v>
      </c>
      <c r="Z12">
        <v>0.83830000000000005</v>
      </c>
      <c r="AA12" s="7"/>
      <c r="AB12">
        <v>0.392640364188164</v>
      </c>
      <c r="AC12">
        <v>0.37443095599393</v>
      </c>
      <c r="AD12">
        <v>0.40440060698027303</v>
      </c>
      <c r="AE12">
        <v>0.49355083459787602</v>
      </c>
      <c r="AF12">
        <v>0.53414264036418801</v>
      </c>
      <c r="AG12">
        <v>0.62443095599392995</v>
      </c>
      <c r="AH12">
        <v>0.466616084977238</v>
      </c>
      <c r="AJ12">
        <f>AVERAGE(AB12:AH12)</f>
        <v>0.47003034901365703</v>
      </c>
    </row>
    <row r="13" spans="1:36" hidden="1" x14ac:dyDescent="0.25">
      <c r="A13" s="7"/>
      <c r="B13" s="11"/>
      <c r="C13" s="11"/>
      <c r="D13" s="11"/>
      <c r="E13" s="11"/>
      <c r="F13" s="11"/>
      <c r="G13" s="11"/>
      <c r="H13" s="11"/>
      <c r="I13" s="10"/>
      <c r="J13" s="10"/>
      <c r="K13" s="10"/>
      <c r="L13" s="10"/>
      <c r="M13" s="10"/>
      <c r="S13" s="7"/>
      <c r="T13">
        <v>0.83220000000000005</v>
      </c>
      <c r="U13">
        <v>0.66700000000000004</v>
      </c>
      <c r="V13">
        <v>0.7369</v>
      </c>
      <c r="W13">
        <v>0.64859999999999995</v>
      </c>
      <c r="X13">
        <v>0.65449999999999997</v>
      </c>
      <c r="Y13">
        <v>0.73719999999999997</v>
      </c>
      <c r="Z13">
        <v>0.58089999999999997</v>
      </c>
      <c r="AA13" s="7"/>
      <c r="AB13">
        <v>0.466616084977238</v>
      </c>
      <c r="AC13">
        <v>0.52921092564491701</v>
      </c>
      <c r="AD13">
        <v>0.49962063732928702</v>
      </c>
      <c r="AE13">
        <v>0.58649468892261003</v>
      </c>
      <c r="AF13">
        <v>0.57018209408194198</v>
      </c>
      <c r="AG13">
        <v>0.58459787556904397</v>
      </c>
      <c r="AH13">
        <v>0.56449165402124402</v>
      </c>
      <c r="AJ13">
        <f>AVERAGE(AB13:AH13)</f>
        <v>0.543030565792326</v>
      </c>
    </row>
    <row r="14" spans="1:36" hidden="1" x14ac:dyDescent="0.25">
      <c r="A14" s="7"/>
      <c r="B14" s="11"/>
      <c r="C14" s="11"/>
      <c r="D14" s="11"/>
      <c r="E14" s="11"/>
      <c r="F14" s="11"/>
      <c r="G14" s="11"/>
      <c r="H14" s="11"/>
      <c r="I14" s="10"/>
      <c r="J14" s="10"/>
      <c r="K14" s="10"/>
      <c r="L14" s="10"/>
      <c r="M14" s="10"/>
      <c r="S14" s="7"/>
      <c r="T14">
        <v>0.87150000000000005</v>
      </c>
      <c r="U14">
        <v>0.73080000000000001</v>
      </c>
      <c r="V14">
        <v>0.83550000000000002</v>
      </c>
      <c r="W14">
        <v>0.73680000000000001</v>
      </c>
      <c r="X14">
        <v>0.72289999999999999</v>
      </c>
      <c r="Y14">
        <v>0.78920000000000001</v>
      </c>
      <c r="Z14">
        <v>0.63319999999999999</v>
      </c>
      <c r="AA14" s="7"/>
      <c r="AB14">
        <v>0.46433990895295901</v>
      </c>
      <c r="AC14">
        <v>0.47496206373292899</v>
      </c>
      <c r="AD14">
        <v>0.42981790591805802</v>
      </c>
      <c r="AE14">
        <v>0.55652503793626695</v>
      </c>
      <c r="AF14">
        <v>0.591047040971168</v>
      </c>
      <c r="AG14">
        <v>0.634673748103187</v>
      </c>
      <c r="AH14">
        <v>0.53566009104704104</v>
      </c>
      <c r="AJ14">
        <f>AVERAGE(AB14:AH14)</f>
        <v>0.5267179709516584</v>
      </c>
    </row>
    <row r="15" spans="1:36" hidden="1" x14ac:dyDescent="0.25">
      <c r="A15" s="7"/>
      <c r="B15" s="11"/>
      <c r="C15" s="11"/>
      <c r="D15" s="11"/>
      <c r="E15" s="11"/>
      <c r="F15" s="11"/>
      <c r="G15" s="11"/>
      <c r="H15" s="11"/>
      <c r="I15" s="10"/>
      <c r="J15" s="10"/>
      <c r="K15" s="10"/>
      <c r="L15" s="10"/>
      <c r="M15" s="10"/>
      <c r="S15" s="7"/>
      <c r="AA15" s="7"/>
      <c r="AB15" s="7"/>
      <c r="AC15" s="7"/>
      <c r="AD15" s="7"/>
      <c r="AE15" s="7"/>
      <c r="AF15" s="7"/>
      <c r="AG15" s="7"/>
      <c r="AH15" s="7"/>
      <c r="AJ15" t="s">
        <v>23</v>
      </c>
    </row>
    <row r="16" spans="1:36" hidden="1" x14ac:dyDescent="0.25">
      <c r="A16" s="7" t="s">
        <v>45</v>
      </c>
      <c r="B16" s="11"/>
      <c r="C16" s="11"/>
      <c r="D16" s="11"/>
      <c r="E16" s="11"/>
      <c r="F16" s="11"/>
      <c r="G16" s="11"/>
      <c r="H16" s="11"/>
      <c r="I16" s="10"/>
      <c r="J16" s="10"/>
      <c r="K16" s="10"/>
      <c r="L16" s="10"/>
      <c r="M16" s="10"/>
      <c r="S16" s="7" t="s">
        <v>45</v>
      </c>
      <c r="T16">
        <v>1.1831</v>
      </c>
      <c r="U16">
        <v>0.96450000000000002</v>
      </c>
      <c r="V16">
        <v>1.1149</v>
      </c>
      <c r="W16">
        <v>0.98160000000000003</v>
      </c>
      <c r="X16">
        <v>0.94810000000000005</v>
      </c>
      <c r="Y16">
        <v>1.0604</v>
      </c>
      <c r="Z16">
        <v>0.8226</v>
      </c>
      <c r="AA16" s="7"/>
      <c r="AB16">
        <v>0.39946889226100202</v>
      </c>
      <c r="AC16">
        <v>0.40971168437025801</v>
      </c>
      <c r="AD16">
        <v>0.398710166919575</v>
      </c>
      <c r="AE16">
        <v>0.48141122913505302</v>
      </c>
      <c r="AF16">
        <v>0.52276176024279197</v>
      </c>
      <c r="AG16">
        <v>0.60849772382397604</v>
      </c>
      <c r="AH16">
        <v>0.47040971168437001</v>
      </c>
      <c r="AJ16">
        <f>AVERAGE(AB16:AH16)</f>
        <v>0.47013873834814662</v>
      </c>
    </row>
    <row r="17" spans="1:36" hidden="1" x14ac:dyDescent="0.25">
      <c r="A17" s="7"/>
      <c r="B17" s="11"/>
      <c r="C17" s="11"/>
      <c r="D17" s="11"/>
      <c r="E17" s="11"/>
      <c r="F17" s="11"/>
      <c r="G17" s="11"/>
      <c r="H17" s="11"/>
      <c r="I17" s="10"/>
      <c r="J17" s="10"/>
      <c r="K17" s="10"/>
      <c r="L17" s="10"/>
      <c r="M17" s="10"/>
      <c r="S17" s="7"/>
      <c r="T17">
        <v>0.78090000000000004</v>
      </c>
      <c r="U17">
        <v>0.67030000000000001</v>
      </c>
      <c r="V17">
        <v>0.75860000000000005</v>
      </c>
      <c r="W17">
        <v>0.68869999999999998</v>
      </c>
      <c r="X17">
        <v>0.64249999999999996</v>
      </c>
      <c r="Y17">
        <v>0.71919999999999995</v>
      </c>
      <c r="Z17">
        <v>0.57040000000000002</v>
      </c>
      <c r="AA17" s="7"/>
      <c r="AB17">
        <v>0.51441578148710199</v>
      </c>
      <c r="AC17">
        <v>0.572837632776935</v>
      </c>
      <c r="AD17">
        <v>0.51327769347496199</v>
      </c>
      <c r="AE17">
        <v>0.53566009104704104</v>
      </c>
      <c r="AF17">
        <v>0.60204855842185101</v>
      </c>
      <c r="AG17">
        <v>0.60811836115326301</v>
      </c>
      <c r="AH17">
        <v>0.578907435508346</v>
      </c>
      <c r="AJ17">
        <f>AVERAGE(AB17:AH17)</f>
        <v>0.5607522219813571</v>
      </c>
    </row>
    <row r="18" spans="1:36" hidden="1" x14ac:dyDescent="0.25">
      <c r="A18" s="7"/>
      <c r="B18" s="11"/>
      <c r="C18" s="11"/>
      <c r="D18" s="11"/>
      <c r="E18" s="11"/>
      <c r="F18" s="11"/>
      <c r="G18" s="11"/>
      <c r="H18" s="11"/>
      <c r="I18" s="10"/>
      <c r="J18" s="10"/>
      <c r="K18" s="10"/>
      <c r="L18" s="10"/>
      <c r="M18" s="10"/>
      <c r="S18" s="7"/>
      <c r="T18">
        <v>0.86919999999999997</v>
      </c>
      <c r="U18">
        <v>0.7157</v>
      </c>
      <c r="V18">
        <v>0.83</v>
      </c>
      <c r="W18">
        <v>0.72950000000000004</v>
      </c>
      <c r="X18">
        <v>0.71630000000000005</v>
      </c>
      <c r="Y18">
        <v>0.78549999999999998</v>
      </c>
      <c r="Z18">
        <v>0.63119999999999998</v>
      </c>
      <c r="AA18" s="7"/>
      <c r="AB18">
        <v>0.45599393019726903</v>
      </c>
      <c r="AC18">
        <v>0.47723823975720803</v>
      </c>
      <c r="AD18">
        <v>0.43816388467374801</v>
      </c>
      <c r="AE18">
        <v>0.57321699544764804</v>
      </c>
      <c r="AF18">
        <v>0.61153262518968099</v>
      </c>
      <c r="AG18">
        <v>0.63315629742033397</v>
      </c>
      <c r="AH18">
        <v>0.53376327769347498</v>
      </c>
      <c r="AJ18">
        <f>AVERAGE(AB18:AH18)</f>
        <v>0.53186646433990892</v>
      </c>
    </row>
    <row r="19" spans="1:36" hidden="1" x14ac:dyDescent="0.25">
      <c r="A19" s="7"/>
      <c r="B19" s="11"/>
      <c r="C19" s="11"/>
      <c r="D19" s="11"/>
      <c r="E19" s="11"/>
      <c r="F19" s="11"/>
      <c r="G19" s="11"/>
      <c r="H19" s="11"/>
      <c r="I19" s="10"/>
      <c r="J19" s="10"/>
      <c r="K19" s="10"/>
      <c r="L19" s="10"/>
      <c r="M19" s="10"/>
      <c r="S19" s="7"/>
      <c r="AA19" s="7"/>
      <c r="AB19" s="7"/>
      <c r="AC19" s="7"/>
      <c r="AD19" s="7"/>
      <c r="AE19" s="7"/>
      <c r="AF19" s="7"/>
      <c r="AG19" s="7"/>
      <c r="AH19" s="7"/>
      <c r="AJ19" t="s">
        <v>23</v>
      </c>
    </row>
    <row r="20" spans="1:36" hidden="1" x14ac:dyDescent="0.25">
      <c r="A20" s="7" t="s">
        <v>46</v>
      </c>
      <c r="B20" s="11"/>
      <c r="C20" s="11"/>
      <c r="D20" s="11"/>
      <c r="E20" s="11"/>
      <c r="F20" s="11"/>
      <c r="G20" s="11"/>
      <c r="H20" s="11"/>
      <c r="I20" s="10"/>
      <c r="J20" s="10"/>
      <c r="K20" s="10"/>
      <c r="L20" s="10"/>
      <c r="M20" s="10"/>
      <c r="S20" s="7" t="s">
        <v>46</v>
      </c>
      <c r="T20">
        <v>1.1591</v>
      </c>
      <c r="U20">
        <v>0.91479999999999995</v>
      </c>
      <c r="V20">
        <v>1.1153999999999999</v>
      </c>
      <c r="W20">
        <v>0.99819999999999998</v>
      </c>
      <c r="X20">
        <v>0.98829999999999996</v>
      </c>
      <c r="Y20">
        <v>1.0168999999999999</v>
      </c>
      <c r="Z20">
        <v>0.84430000000000005</v>
      </c>
      <c r="AA20" s="7"/>
      <c r="AB20">
        <v>0.40326251896813398</v>
      </c>
      <c r="AC20">
        <v>0.41047040971168403</v>
      </c>
      <c r="AD20">
        <v>0.405918057663126</v>
      </c>
      <c r="AE20">
        <v>0.49013657056145699</v>
      </c>
      <c r="AF20">
        <v>0.52086494688922602</v>
      </c>
      <c r="AG20">
        <v>0.63846737481031901</v>
      </c>
      <c r="AH20">
        <v>0.46282245827010599</v>
      </c>
      <c r="AJ20">
        <f>AVERAGE(AB20:AH20)</f>
        <v>0.47599176241057889</v>
      </c>
    </row>
    <row r="21" spans="1:36" hidden="1" x14ac:dyDescent="0.25">
      <c r="A21" s="7"/>
      <c r="B21" s="11"/>
      <c r="C21" s="11"/>
      <c r="D21" s="11"/>
      <c r="E21" s="11"/>
      <c r="F21" s="11"/>
      <c r="G21" s="11"/>
      <c r="H21" s="11"/>
      <c r="I21" s="10"/>
      <c r="J21" s="10"/>
      <c r="K21" s="10"/>
      <c r="L21" s="10"/>
      <c r="M21" s="10"/>
      <c r="S21" s="7"/>
      <c r="T21">
        <v>0.86060000000000003</v>
      </c>
      <c r="U21">
        <v>0.68210000000000004</v>
      </c>
      <c r="V21">
        <v>0.79790000000000005</v>
      </c>
      <c r="W21">
        <v>0.72299999999999998</v>
      </c>
      <c r="X21">
        <v>0.64149999999999996</v>
      </c>
      <c r="Y21">
        <v>0.69350000000000001</v>
      </c>
      <c r="Z21">
        <v>0.62770000000000004</v>
      </c>
      <c r="AA21" s="7"/>
      <c r="AB21">
        <v>0.46244309559939301</v>
      </c>
      <c r="AC21">
        <v>0.49620637329286799</v>
      </c>
      <c r="AD21">
        <v>0.45789074355083498</v>
      </c>
      <c r="AE21">
        <v>0.46433990895295901</v>
      </c>
      <c r="AF21">
        <v>0.609256449165402</v>
      </c>
      <c r="AG21">
        <v>0.61153262518968099</v>
      </c>
      <c r="AH21">
        <v>0.52238239757207905</v>
      </c>
      <c r="AJ21">
        <f>AVERAGE(AB21:AH21)</f>
        <v>0.51772165618903099</v>
      </c>
    </row>
    <row r="22" spans="1:36" hidden="1" x14ac:dyDescent="0.25">
      <c r="A22" s="7"/>
      <c r="B22" s="11"/>
      <c r="C22" s="11"/>
      <c r="D22" s="11"/>
      <c r="E22" s="11"/>
      <c r="F22" s="11"/>
      <c r="G22" s="11"/>
      <c r="H22" s="11"/>
      <c r="I22" s="10"/>
      <c r="J22" s="10"/>
      <c r="K22" s="10"/>
      <c r="L22" s="10"/>
      <c r="M22" s="10"/>
      <c r="S22" s="7"/>
      <c r="T22">
        <v>0.87309999999999999</v>
      </c>
      <c r="U22">
        <v>0.68669999999999998</v>
      </c>
      <c r="V22">
        <v>0.83440000000000003</v>
      </c>
      <c r="W22">
        <v>0.73509999999999998</v>
      </c>
      <c r="X22">
        <v>0.72499999999999998</v>
      </c>
      <c r="Y22">
        <v>0.78200000000000003</v>
      </c>
      <c r="Z22">
        <v>0.62780000000000002</v>
      </c>
      <c r="AA22" s="7"/>
      <c r="AB22">
        <v>0.45940819423368701</v>
      </c>
      <c r="AC22">
        <v>0.49165402124431001</v>
      </c>
      <c r="AD22">
        <v>0.44195751138088002</v>
      </c>
      <c r="AE22">
        <v>0.57625189681335398</v>
      </c>
      <c r="AF22">
        <v>0.60204855842185101</v>
      </c>
      <c r="AG22">
        <v>0.63505311077390003</v>
      </c>
      <c r="AH22">
        <v>0.54742033383915001</v>
      </c>
      <c r="AJ22">
        <f>AVERAGE(AB22:AH22)</f>
        <v>0.53625623238673314</v>
      </c>
    </row>
    <row r="23" spans="1:36" hidden="1" x14ac:dyDescent="0.25">
      <c r="A23" s="7"/>
      <c r="B23" s="11"/>
      <c r="C23" s="11"/>
      <c r="D23" s="11"/>
      <c r="E23" s="11"/>
      <c r="F23" s="11"/>
      <c r="G23" s="11"/>
      <c r="H23" s="11"/>
      <c r="I23" s="10"/>
      <c r="J23" s="10"/>
      <c r="K23" s="10"/>
      <c r="L23" s="10"/>
      <c r="M23" s="10"/>
      <c r="S23" s="7"/>
      <c r="AA23" s="7"/>
      <c r="AB23" s="7"/>
      <c r="AC23" s="7"/>
      <c r="AD23" s="7"/>
      <c r="AE23" s="7"/>
      <c r="AF23" s="7"/>
      <c r="AG23" s="7"/>
      <c r="AH23" s="7"/>
      <c r="AJ23" t="s">
        <v>23</v>
      </c>
    </row>
    <row r="24" spans="1:36" hidden="1" x14ac:dyDescent="0.25">
      <c r="A24" s="7" t="s">
        <v>47</v>
      </c>
      <c r="B24" s="11"/>
      <c r="C24" s="11"/>
      <c r="D24" s="11"/>
      <c r="E24" s="11"/>
      <c r="F24" s="11"/>
      <c r="G24" s="11"/>
      <c r="H24" s="11"/>
      <c r="I24" s="10"/>
      <c r="J24" s="10"/>
      <c r="K24" s="10"/>
      <c r="L24" s="10"/>
      <c r="M24" s="10"/>
      <c r="S24" s="7" t="s">
        <v>47</v>
      </c>
      <c r="T24">
        <v>1.1578999999999999</v>
      </c>
      <c r="U24">
        <v>0.95289999999999997</v>
      </c>
      <c r="V24">
        <v>1.1326000000000001</v>
      </c>
      <c r="W24">
        <v>0.96640000000000004</v>
      </c>
      <c r="X24">
        <v>1.0193000000000001</v>
      </c>
      <c r="Y24">
        <v>1.0539000000000001</v>
      </c>
      <c r="Z24">
        <v>0.86050000000000004</v>
      </c>
      <c r="AA24" s="7"/>
      <c r="AB24">
        <v>0.40857359635811802</v>
      </c>
      <c r="AC24">
        <v>0.39757207890743601</v>
      </c>
      <c r="AD24">
        <v>0.40971168437025801</v>
      </c>
      <c r="AE24">
        <v>0.48292867981790599</v>
      </c>
      <c r="AF24">
        <v>0.51365705614567503</v>
      </c>
      <c r="AG24">
        <v>0.61987860394537198</v>
      </c>
      <c r="AH24">
        <v>0.47534142640364202</v>
      </c>
      <c r="AJ24">
        <f t="shared" ref="AJ24:AJ29" si="9">AVERAGE(AB24:AH24)</f>
        <v>0.47252330370691525</v>
      </c>
    </row>
    <row r="25" spans="1:36" hidden="1" x14ac:dyDescent="0.25">
      <c r="A25" s="7"/>
      <c r="B25" s="11"/>
      <c r="C25" s="11"/>
      <c r="D25" s="11"/>
      <c r="E25" s="11"/>
      <c r="F25" s="11"/>
      <c r="G25" s="11"/>
      <c r="H25" s="11"/>
      <c r="I25" s="10"/>
      <c r="J25" s="10"/>
      <c r="K25" s="10"/>
      <c r="L25" s="10"/>
      <c r="M25" s="10"/>
      <c r="S25" s="7"/>
      <c r="T25">
        <v>0.80100000000000005</v>
      </c>
      <c r="U25">
        <v>0.62880000000000003</v>
      </c>
      <c r="V25">
        <v>0.77029999999999998</v>
      </c>
      <c r="W25">
        <v>0.69910000000000005</v>
      </c>
      <c r="X25">
        <v>0.68140000000000001</v>
      </c>
      <c r="Y25">
        <v>0.71489999999999998</v>
      </c>
      <c r="Z25">
        <v>0.5796</v>
      </c>
      <c r="AA25" s="7"/>
      <c r="AB25">
        <v>0.512139605462822</v>
      </c>
      <c r="AC25">
        <v>0.566767830045524</v>
      </c>
      <c r="AD25">
        <v>0.45864946889226099</v>
      </c>
      <c r="AE25">
        <v>0.53452200303490105</v>
      </c>
      <c r="AF25">
        <v>0.55766312594840695</v>
      </c>
      <c r="AG25">
        <v>0.65060698027314101</v>
      </c>
      <c r="AH25">
        <v>0.61305007587253402</v>
      </c>
      <c r="AJ25">
        <f t="shared" si="9"/>
        <v>0.55619986993279857</v>
      </c>
    </row>
    <row r="26" spans="1:36" hidden="1" x14ac:dyDescent="0.25">
      <c r="A26" s="7"/>
      <c r="B26" s="11"/>
      <c r="C26" s="11"/>
      <c r="D26" s="11"/>
      <c r="E26" s="11"/>
      <c r="F26" s="11"/>
      <c r="G26" s="11"/>
      <c r="H26" s="11"/>
      <c r="I26" s="10"/>
      <c r="J26" s="10"/>
      <c r="K26" s="10"/>
      <c r="L26" s="10"/>
      <c r="M26" s="10"/>
      <c r="S26" s="7"/>
      <c r="T26">
        <v>0.87539999999999996</v>
      </c>
      <c r="U26">
        <v>0.70540000000000003</v>
      </c>
      <c r="V26">
        <v>0.83689999999999998</v>
      </c>
      <c r="W26">
        <v>0.73919999999999997</v>
      </c>
      <c r="X26">
        <v>0.73839999999999995</v>
      </c>
      <c r="Y26">
        <v>0.78859999999999997</v>
      </c>
      <c r="Z26">
        <v>0.63719999999999999</v>
      </c>
      <c r="AA26" s="7"/>
      <c r="AB26" s="8">
        <v>0.46016691957511402</v>
      </c>
      <c r="AC26" s="8">
        <v>0.47761760242792101</v>
      </c>
      <c r="AD26" s="8">
        <v>0.44575113808801198</v>
      </c>
      <c r="AE26" s="8">
        <v>0.54855842185129</v>
      </c>
      <c r="AF26" s="8">
        <v>0.59787556904400596</v>
      </c>
      <c r="AG26" s="8">
        <v>0.62974203338391499</v>
      </c>
      <c r="AH26" s="8">
        <v>0.55424886191198797</v>
      </c>
      <c r="AJ26">
        <f t="shared" si="9"/>
        <v>0.53056579232603507</v>
      </c>
    </row>
    <row r="27" spans="1:36" hidden="1" x14ac:dyDescent="0.25">
      <c r="B27" s="11"/>
      <c r="C27" s="11"/>
      <c r="D27" s="11"/>
      <c r="E27" s="11"/>
      <c r="F27" s="11"/>
      <c r="G27" s="11"/>
      <c r="H27" s="11"/>
      <c r="I27" s="10"/>
      <c r="J27" s="10"/>
      <c r="K27" s="10"/>
      <c r="L27" s="10"/>
      <c r="M27" s="10"/>
      <c r="AA27" t="s">
        <v>48</v>
      </c>
      <c r="AB27">
        <f>STDEV(AB12,AB16,AB20,AB24)</f>
        <v>6.7008807787007803E-3</v>
      </c>
      <c r="AC27">
        <f t="shared" ref="AC27:AH27" si="10">STDEV(AC12,AC16,AC20,AC24)</f>
        <v>1.6816153472204623E-2</v>
      </c>
      <c r="AD27">
        <f t="shared" si="10"/>
        <v>4.5668186089389559E-3</v>
      </c>
      <c r="AE27">
        <f t="shared" si="10"/>
        <v>5.789684220132439E-3</v>
      </c>
      <c r="AF27">
        <f t="shared" si="10"/>
        <v>8.4849276351840336E-3</v>
      </c>
      <c r="AG27">
        <f t="shared" si="10"/>
        <v>1.2399125186194394E-2</v>
      </c>
      <c r="AH27">
        <f t="shared" si="10"/>
        <v>5.3504484061812421E-3</v>
      </c>
      <c r="AJ27">
        <f t="shared" si="9"/>
        <v>8.586862615362352E-3</v>
      </c>
    </row>
    <row r="28" spans="1:36" hidden="1" x14ac:dyDescent="0.25">
      <c r="B28" s="11"/>
      <c r="C28" s="11"/>
      <c r="D28" s="11"/>
      <c r="E28" s="11"/>
      <c r="F28" s="11"/>
      <c r="G28" s="11"/>
      <c r="H28" s="11"/>
      <c r="I28" s="10"/>
      <c r="J28" s="10"/>
      <c r="K28" s="10"/>
      <c r="L28" s="10"/>
      <c r="M28" s="10"/>
      <c r="AB28">
        <f t="shared" ref="AB28:AH29" si="11">STDEV(AB13,AB17,AB21,AB25)</f>
        <v>2.8211551848586723E-2</v>
      </c>
      <c r="AC28">
        <f t="shared" si="11"/>
        <v>3.5696898480666296E-2</v>
      </c>
      <c r="AD28">
        <f t="shared" si="11"/>
        <v>2.8371154170391773E-2</v>
      </c>
      <c r="AE28">
        <f t="shared" si="11"/>
        <v>5.0183410802251249E-2</v>
      </c>
      <c r="AF28">
        <f t="shared" si="11"/>
        <v>2.4804053168858024E-2</v>
      </c>
      <c r="AG28">
        <f t="shared" si="11"/>
        <v>2.735513520025851E-2</v>
      </c>
      <c r="AH28">
        <f t="shared" si="11"/>
        <v>3.7550357588624399E-2</v>
      </c>
      <c r="AJ28">
        <f t="shared" si="9"/>
        <v>3.3167508751376709E-2</v>
      </c>
    </row>
    <row r="29" spans="1:36" hidden="1" x14ac:dyDescent="0.25">
      <c r="B29" s="11"/>
      <c r="C29" s="11"/>
      <c r="D29" s="11"/>
      <c r="E29" s="11"/>
      <c r="F29" s="11"/>
      <c r="G29" s="11"/>
      <c r="H29" s="11"/>
      <c r="I29" s="10"/>
      <c r="J29" s="10"/>
      <c r="K29" s="10"/>
      <c r="L29" s="10"/>
      <c r="M29" s="10"/>
      <c r="AB29">
        <f t="shared" si="11"/>
        <v>3.4282857136381803E-3</v>
      </c>
      <c r="AC29">
        <f t="shared" si="11"/>
        <v>7.6148650334107171E-3</v>
      </c>
      <c r="AD29">
        <f t="shared" si="11"/>
        <v>6.8144631185164577E-3</v>
      </c>
      <c r="AE29">
        <f t="shared" si="11"/>
        <v>1.3277241845054221E-2</v>
      </c>
      <c r="AF29">
        <f t="shared" si="11"/>
        <v>8.5693148695573079E-3</v>
      </c>
      <c r="AG29">
        <f t="shared" si="11"/>
        <v>2.4192117437670801E-3</v>
      </c>
      <c r="AH29">
        <f t="shared" si="11"/>
        <v>9.7478491331787383E-3</v>
      </c>
      <c r="AJ29">
        <f t="shared" si="9"/>
        <v>7.410175922446101E-3</v>
      </c>
    </row>
    <row r="30" spans="1:36" hidden="1" x14ac:dyDescent="0.25">
      <c r="B30" s="11"/>
      <c r="C30" s="11"/>
      <c r="D30" s="11"/>
      <c r="E30" s="11"/>
      <c r="F30" s="11"/>
      <c r="G30" s="11"/>
      <c r="H30" s="11"/>
      <c r="I30" s="10"/>
      <c r="J30" s="10"/>
      <c r="K30" s="10"/>
      <c r="L30" s="10"/>
      <c r="M30" s="10"/>
    </row>
    <row r="31" spans="1:36" hidden="1" x14ac:dyDescent="0.25">
      <c r="B31" s="11"/>
      <c r="C31" s="11"/>
      <c r="D31" s="11"/>
      <c r="E31" s="11"/>
      <c r="F31" s="11"/>
      <c r="G31" s="11"/>
      <c r="H31" s="11"/>
      <c r="I31" s="10"/>
      <c r="J31" s="10"/>
      <c r="K31" s="10"/>
      <c r="L31" s="10"/>
      <c r="M31" s="10"/>
    </row>
    <row r="32" spans="1:36" hidden="1" x14ac:dyDescent="0.25">
      <c r="B32" s="11"/>
      <c r="C32" s="11"/>
      <c r="D32" s="11"/>
      <c r="E32" s="11"/>
      <c r="F32" s="11"/>
      <c r="G32" s="11"/>
      <c r="H32" s="11"/>
      <c r="I32" s="10"/>
      <c r="J32" s="10"/>
      <c r="K32" s="10"/>
      <c r="L32" s="10"/>
      <c r="M32" s="10"/>
      <c r="S32" t="s">
        <v>15</v>
      </c>
      <c r="T32">
        <v>1.13513467864919</v>
      </c>
      <c r="U32">
        <v>0.884566830714548</v>
      </c>
      <c r="V32">
        <v>1.1188621011856299</v>
      </c>
      <c r="W32">
        <v>0.95251749848877798</v>
      </c>
      <c r="X32">
        <v>0.94183955770168803</v>
      </c>
      <c r="Y32">
        <v>1.00985655350152</v>
      </c>
      <c r="Z32">
        <v>0.84755713493165297</v>
      </c>
      <c r="AB32">
        <v>0.41843702579666198</v>
      </c>
      <c r="AC32">
        <v>0.42185128983308001</v>
      </c>
      <c r="AD32">
        <v>0.415022761760243</v>
      </c>
      <c r="AE32">
        <v>0.47951441578148701</v>
      </c>
      <c r="AF32">
        <v>0.52617602427921095</v>
      </c>
      <c r="AG32">
        <v>0.63277693474962105</v>
      </c>
      <c r="AH32">
        <v>0.47344461305007601</v>
      </c>
    </row>
    <row r="33" spans="1:36" hidden="1" x14ac:dyDescent="0.25">
      <c r="B33" s="11"/>
      <c r="C33" s="11"/>
      <c r="D33" s="11"/>
      <c r="E33" s="11"/>
      <c r="F33" s="11"/>
      <c r="G33" s="11"/>
      <c r="H33" s="11"/>
      <c r="I33" s="10"/>
      <c r="J33" s="10"/>
      <c r="K33" s="10"/>
      <c r="L33" s="10"/>
      <c r="M33" s="10"/>
      <c r="T33">
        <v>0.76998138689752305</v>
      </c>
      <c r="U33">
        <v>0.58401488712750904</v>
      </c>
      <c r="V33">
        <v>0.69947463902545604</v>
      </c>
      <c r="W33">
        <v>0.641869819403594</v>
      </c>
      <c r="X33">
        <v>0.71787388757127102</v>
      </c>
      <c r="Y33">
        <v>0.62288747559412105</v>
      </c>
      <c r="Z33">
        <v>0.57627385258760799</v>
      </c>
      <c r="AB33">
        <v>0.51896813353565996</v>
      </c>
      <c r="AC33">
        <v>0.56828528072837603</v>
      </c>
      <c r="AD33">
        <v>0.51631259484066805</v>
      </c>
      <c r="AE33">
        <v>0.59749620637329304</v>
      </c>
      <c r="AF33">
        <v>0.62405159332321702</v>
      </c>
      <c r="AG33">
        <v>0.68095599393019701</v>
      </c>
      <c r="AH33">
        <v>0.55576631259484099</v>
      </c>
    </row>
    <row r="34" spans="1:36" hidden="1" x14ac:dyDescent="0.25">
      <c r="B34" s="11"/>
      <c r="C34" s="11"/>
      <c r="D34" s="11"/>
      <c r="E34" s="11"/>
      <c r="F34" s="11"/>
      <c r="G34" s="11"/>
      <c r="H34" s="11"/>
      <c r="I34" s="10"/>
      <c r="J34" s="10"/>
      <c r="K34" s="10"/>
      <c r="L34" s="10"/>
      <c r="M34" s="10"/>
      <c r="T34">
        <v>0.860595614619866</v>
      </c>
      <c r="U34">
        <v>0.65330218397448703</v>
      </c>
      <c r="V34">
        <v>0.80463920079837303</v>
      </c>
      <c r="W34">
        <v>0.70923805326702405</v>
      </c>
      <c r="X34">
        <v>0.70073303931545805</v>
      </c>
      <c r="Y34">
        <v>0.74620988357587803</v>
      </c>
      <c r="Z34">
        <v>0.61765635197717805</v>
      </c>
      <c r="AB34">
        <v>0.45978755690440098</v>
      </c>
      <c r="AC34">
        <v>0.53186646433990903</v>
      </c>
      <c r="AD34">
        <v>0.454476479514416</v>
      </c>
      <c r="AE34">
        <v>0.57132018209408197</v>
      </c>
      <c r="AF34">
        <v>0.61153262518968099</v>
      </c>
      <c r="AG34">
        <v>0.64833080424886202</v>
      </c>
      <c r="AH34">
        <v>0.54400606980273103</v>
      </c>
    </row>
    <row r="35" spans="1:36" hidden="1" x14ac:dyDescent="0.25">
      <c r="B35" s="11"/>
      <c r="C35" s="11"/>
      <c r="D35" s="11"/>
      <c r="E35" s="11"/>
      <c r="F35" s="11"/>
      <c r="G35" s="11"/>
      <c r="H35" s="11"/>
      <c r="I35" s="10"/>
      <c r="J35" s="10"/>
      <c r="K35" s="10"/>
      <c r="L35" s="10"/>
      <c r="M35" s="10"/>
    </row>
    <row r="36" spans="1:36" hidden="1" x14ac:dyDescent="0.25">
      <c r="A36" s="2"/>
      <c r="B36" s="11"/>
      <c r="C36" s="11"/>
      <c r="D36" s="11"/>
      <c r="E36" s="11"/>
      <c r="F36" s="11"/>
      <c r="G36" s="11"/>
      <c r="H36" s="11"/>
      <c r="I36" s="10"/>
      <c r="J36" s="10"/>
      <c r="K36" s="10"/>
      <c r="L36" s="10"/>
      <c r="M36" s="10"/>
      <c r="S36" s="2" t="s">
        <v>16</v>
      </c>
      <c r="T36">
        <v>1.47784377660658</v>
      </c>
      <c r="U36">
        <v>1.09300750978005</v>
      </c>
      <c r="V36">
        <v>1.4616849328547501</v>
      </c>
      <c r="W36">
        <v>1.21060938107729</v>
      </c>
      <c r="X36">
        <v>1.1907420757142799</v>
      </c>
      <c r="Y36">
        <v>1.5944710353637701</v>
      </c>
      <c r="Z36">
        <v>1.3586874659630099</v>
      </c>
      <c r="AB36">
        <v>0.26100151745068301</v>
      </c>
      <c r="AC36">
        <v>0.33042488619119897</v>
      </c>
      <c r="AD36">
        <v>0.30273141122913499</v>
      </c>
      <c r="AE36">
        <v>0.37784522003034898</v>
      </c>
      <c r="AF36">
        <v>0.44081942336874103</v>
      </c>
      <c r="AG36">
        <v>0.47647951441578201</v>
      </c>
      <c r="AH36">
        <v>0.28452200303490099</v>
      </c>
    </row>
    <row r="37" spans="1:36" hidden="1" x14ac:dyDescent="0.25">
      <c r="A37" s="2"/>
      <c r="B37" s="11"/>
      <c r="C37" s="11"/>
      <c r="D37" s="11"/>
      <c r="E37" s="11"/>
      <c r="F37" s="11"/>
      <c r="G37" s="11"/>
      <c r="H37" s="11"/>
      <c r="I37" s="10"/>
      <c r="J37" s="10"/>
      <c r="K37" s="10"/>
      <c r="L37" s="10"/>
      <c r="M37" s="10"/>
      <c r="S37" s="2"/>
      <c r="T37">
        <v>1.0058832787112899</v>
      </c>
      <c r="U37">
        <v>1.1378617701168501</v>
      </c>
      <c r="V37">
        <v>1.34837238544949</v>
      </c>
      <c r="W37">
        <v>0.82011743608875698</v>
      </c>
      <c r="X37">
        <v>0.85264083475130703</v>
      </c>
      <c r="Y37">
        <v>1.1271130877432001</v>
      </c>
      <c r="Z37">
        <v>0.97049906967877198</v>
      </c>
      <c r="AB37">
        <v>0.43474962063732903</v>
      </c>
      <c r="AC37">
        <v>0.31904400606980299</v>
      </c>
      <c r="AD37">
        <v>0.27996965098634302</v>
      </c>
      <c r="AE37">
        <v>0.47306525037936298</v>
      </c>
      <c r="AF37">
        <v>0.52503793626707096</v>
      </c>
      <c r="AG37">
        <v>0.37594840667678298</v>
      </c>
      <c r="AH37">
        <v>0.41995447647951401</v>
      </c>
    </row>
    <row r="38" spans="1:36" hidden="1" x14ac:dyDescent="0.25">
      <c r="A38" s="2"/>
      <c r="B38" s="11"/>
      <c r="C38" s="11"/>
      <c r="D38" s="11"/>
      <c r="E38" s="11"/>
      <c r="F38" s="11"/>
      <c r="G38" s="11"/>
      <c r="H38" s="11"/>
      <c r="I38" s="10"/>
      <c r="J38" s="10"/>
      <c r="K38" s="10"/>
      <c r="L38" s="10"/>
      <c r="M38" s="10"/>
      <c r="S38" s="2"/>
      <c r="T38">
        <v>1.10851749716593</v>
      </c>
      <c r="U38">
        <v>0.804765911044097</v>
      </c>
      <c r="V38">
        <v>1.1101989166153501</v>
      </c>
      <c r="W38">
        <v>0.87161316214759899</v>
      </c>
      <c r="X38">
        <v>0.89573594998524597</v>
      </c>
      <c r="Y38">
        <v>1.1697641994100301</v>
      </c>
      <c r="Z38">
        <v>0.98838184571940502</v>
      </c>
      <c r="AB38">
        <v>0.31866464339909001</v>
      </c>
      <c r="AC38">
        <v>0.45561456752655499</v>
      </c>
      <c r="AD38">
        <v>0.31562974203338401</v>
      </c>
      <c r="AE38">
        <v>0.336115326251897</v>
      </c>
      <c r="AF38">
        <v>0.37063732928679799</v>
      </c>
      <c r="AG38">
        <v>0.24734446130500801</v>
      </c>
      <c r="AH38">
        <v>0.43588770864946902</v>
      </c>
    </row>
    <row r="39" spans="1:36" hidden="1" x14ac:dyDescent="0.25">
      <c r="B39" s="11"/>
      <c r="C39" s="11"/>
      <c r="D39" s="11"/>
      <c r="E39" s="11"/>
      <c r="F39" s="11"/>
      <c r="G39" s="11"/>
      <c r="H39" s="11"/>
      <c r="I39" s="10"/>
      <c r="J39" s="10"/>
      <c r="K39" s="10"/>
      <c r="L39" s="10"/>
      <c r="M39" s="10"/>
      <c r="AJ39" t="s">
        <v>23</v>
      </c>
    </row>
    <row r="40" spans="1:36" hidden="1" x14ac:dyDescent="0.25">
      <c r="A40" s="3"/>
      <c r="B40" s="11"/>
      <c r="C40" s="11"/>
      <c r="D40" s="11"/>
      <c r="E40" s="11"/>
      <c r="F40" s="11"/>
      <c r="G40" s="11"/>
      <c r="H40" s="11"/>
      <c r="I40" s="10"/>
      <c r="J40" s="10"/>
      <c r="K40" s="10"/>
      <c r="L40" s="10"/>
      <c r="M40" s="10"/>
      <c r="S40" s="3" t="s">
        <v>17</v>
      </c>
      <c r="T40" s="3"/>
      <c r="U40" s="3"/>
      <c r="V40" s="3"/>
      <c r="W40" s="3"/>
      <c r="X40" s="3"/>
      <c r="Y40" s="3"/>
      <c r="Z40" s="3"/>
      <c r="AA40" s="3"/>
      <c r="AB40">
        <f>MAX(AB32:AB34)-MAX(AB36:AB38)</f>
        <v>8.4218512898330933E-2</v>
      </c>
      <c r="AC40">
        <f t="shared" ref="AC40:AH40" si="12">MAX(AC32:AC34)-MAX(AC36:AC38)</f>
        <v>0.11267071320182104</v>
      </c>
      <c r="AD40">
        <f t="shared" si="12"/>
        <v>0.20068285280728404</v>
      </c>
      <c r="AE40">
        <f t="shared" si="12"/>
        <v>0.12443095599393006</v>
      </c>
      <c r="AF40">
        <f t="shared" si="12"/>
        <v>9.9013657056146065E-2</v>
      </c>
      <c r="AG40">
        <f t="shared" si="12"/>
        <v>0.204476479514415</v>
      </c>
      <c r="AH40">
        <f t="shared" si="12"/>
        <v>0.11987860394537198</v>
      </c>
      <c r="AJ40">
        <f>AVERAGE(AB40:AH40)</f>
        <v>0.13505311077389986</v>
      </c>
    </row>
    <row r="41" spans="1:36" hidden="1" x14ac:dyDescent="0.25">
      <c r="B41" s="11"/>
      <c r="C41" s="11"/>
      <c r="D41" s="11"/>
      <c r="E41" s="11"/>
      <c r="F41" s="11"/>
      <c r="G41" s="11"/>
      <c r="H41" s="11"/>
      <c r="I41" s="10"/>
      <c r="J41" s="10"/>
      <c r="K41" s="10"/>
      <c r="L41" s="10"/>
      <c r="M41" s="10"/>
      <c r="S41" t="s">
        <v>19</v>
      </c>
      <c r="AB41">
        <f>MAX(AB32:AB34)-MAX(AB4:AB26)</f>
        <v>-6.4112291350531092E-2</v>
      </c>
      <c r="AC41">
        <f t="shared" ref="AC41:AH41" si="13">MAX(AC32:AC34)-MAX(AC4:AC26)</f>
        <v>-8.3459787556904974E-2</v>
      </c>
      <c r="AD41">
        <f t="shared" si="13"/>
        <v>3.0349013657060553E-3</v>
      </c>
      <c r="AE41">
        <f t="shared" si="13"/>
        <v>-8.308042488619094E-2</v>
      </c>
      <c r="AF41">
        <f t="shared" si="13"/>
        <v>-5.1593323216994946E-2</v>
      </c>
      <c r="AG41">
        <f t="shared" si="13"/>
        <v>3.0349013657056001E-2</v>
      </c>
      <c r="AH41">
        <f t="shared" si="13"/>
        <v>-6.221547799696503E-2</v>
      </c>
      <c r="AJ41">
        <f>AVERAGE(AB41:AH41)</f>
        <v>-4.4439627140689275E-2</v>
      </c>
    </row>
    <row r="42" spans="1:36" hidden="1" x14ac:dyDescent="0.25">
      <c r="B42" s="11"/>
      <c r="C42" s="11"/>
      <c r="D42" s="11"/>
      <c r="E42" s="11"/>
      <c r="F42" s="11"/>
      <c r="G42" s="11"/>
      <c r="H42" s="11"/>
      <c r="I42" s="10"/>
      <c r="J42" s="10"/>
      <c r="K42" s="10"/>
      <c r="L42" s="10"/>
      <c r="M42" s="10"/>
    </row>
    <row r="43" spans="1:36" x14ac:dyDescent="0.25">
      <c r="A43" t="s">
        <v>8</v>
      </c>
      <c r="B43" s="11"/>
      <c r="C43" s="11"/>
      <c r="D43" s="11"/>
      <c r="E43" s="11"/>
      <c r="F43" s="11"/>
      <c r="G43" s="11"/>
      <c r="H43" s="11"/>
      <c r="I43" s="10"/>
      <c r="J43" s="10"/>
      <c r="K43" s="10"/>
      <c r="L43" s="10"/>
      <c r="M43" s="10"/>
    </row>
    <row r="44" spans="1:36" x14ac:dyDescent="0.25">
      <c r="A44" t="s">
        <v>5</v>
      </c>
      <c r="B44" s="11">
        <v>0.111360837486075</v>
      </c>
      <c r="C44" s="12">
        <v>7.0202111338920899E-8</v>
      </c>
      <c r="D44" s="12">
        <v>4.5639316059636597E-3</v>
      </c>
      <c r="E44" s="11">
        <v>0.24461918490259099</v>
      </c>
      <c r="F44" s="11">
        <v>0.68620331781069899</v>
      </c>
      <c r="G44" s="12">
        <v>2.8705771055834303E-4</v>
      </c>
      <c r="H44" s="11">
        <v>0.99918949078060604</v>
      </c>
      <c r="I44" s="10"/>
      <c r="J44" s="10"/>
      <c r="K44" s="10" t="str">
        <f>IF(B44&gt;$J$2,"Accept","")</f>
        <v>Accept</v>
      </c>
      <c r="L44" s="10" t="str">
        <f t="shared" ref="L44:L46" si="14">IF(C44&gt;$J$2,"Accept","")</f>
        <v/>
      </c>
      <c r="M44" s="10" t="str">
        <f t="shared" ref="M44:M46" si="15">IF(D44&gt;$J$2,"Accept","")</f>
        <v/>
      </c>
      <c r="N44" s="10" t="str">
        <f t="shared" ref="N44:N46" si="16">IF(E44&gt;$J$2,"Accept","")</f>
        <v>Accept</v>
      </c>
      <c r="O44" s="10" t="str">
        <f t="shared" ref="O44:O46" si="17">IF(F44&gt;$J$2,"Accept","")</f>
        <v>Accept</v>
      </c>
      <c r="P44" s="10" t="str">
        <f t="shared" ref="P44:P46" si="18">IF(G44&gt;$J$2,"Accept","")</f>
        <v/>
      </c>
      <c r="Q44" s="10" t="str">
        <f t="shared" ref="Q44:Q46" si="19">IF(H44&gt;$J$2,"Accept","")</f>
        <v>Accept</v>
      </c>
      <c r="S44" t="s">
        <v>5</v>
      </c>
      <c r="T44">
        <v>0.772280088868461</v>
      </c>
      <c r="U44">
        <v>0.65845032514521096</v>
      </c>
      <c r="V44">
        <v>0.71896752149229104</v>
      </c>
      <c r="W44">
        <v>0.667695199281643</v>
      </c>
      <c r="X44">
        <v>0.66233780169932799</v>
      </c>
      <c r="Y44">
        <v>0.70180551131082403</v>
      </c>
      <c r="Z44">
        <v>0.53234171072458403</v>
      </c>
      <c r="AB44">
        <v>0.49772382397572101</v>
      </c>
      <c r="AC44">
        <v>0.518209408194234</v>
      </c>
      <c r="AD44">
        <v>0.504267830045524</v>
      </c>
      <c r="AE44">
        <v>0.58782245827010604</v>
      </c>
      <c r="AF44">
        <v>0.62689681335356595</v>
      </c>
      <c r="AG44">
        <v>0.65202959028831597</v>
      </c>
      <c r="AH44">
        <v>0.61798179059180602</v>
      </c>
    </row>
    <row r="45" spans="1:36" x14ac:dyDescent="0.25">
      <c r="A45" s="1"/>
      <c r="B45" s="11"/>
      <c r="C45" s="11"/>
      <c r="D45" s="11"/>
      <c r="E45" s="11"/>
      <c r="F45" s="11"/>
      <c r="G45" s="12"/>
      <c r="H45" s="11"/>
      <c r="I45" s="10"/>
      <c r="J45" s="10"/>
      <c r="K45" s="10" t="str">
        <f t="shared" ref="K45:K46" si="20">IF(B45&gt;$J$2,"Accept","")</f>
        <v/>
      </c>
      <c r="L45" s="10" t="str">
        <f t="shared" si="14"/>
        <v/>
      </c>
      <c r="M45" s="10" t="str">
        <f t="shared" si="15"/>
        <v/>
      </c>
      <c r="N45" s="10" t="str">
        <f t="shared" si="16"/>
        <v/>
      </c>
      <c r="O45" s="10" t="str">
        <f t="shared" si="17"/>
        <v/>
      </c>
      <c r="P45" s="10" t="str">
        <f t="shared" si="18"/>
        <v/>
      </c>
      <c r="Q45" s="10" t="str">
        <f t="shared" si="19"/>
        <v/>
      </c>
      <c r="S45" s="1"/>
    </row>
    <row r="46" spans="1:36" x14ac:dyDescent="0.25">
      <c r="A46" t="s">
        <v>6</v>
      </c>
      <c r="B46" s="11">
        <v>0.99949220109126602</v>
      </c>
      <c r="C46" s="11">
        <v>0.99949276935436104</v>
      </c>
      <c r="D46" s="11">
        <v>3.4433306497645602E-2</v>
      </c>
      <c r="E46" s="11">
        <v>0.99999999948569995</v>
      </c>
      <c r="F46" s="11">
        <v>0.99995056363221202</v>
      </c>
      <c r="G46" s="12">
        <v>5.0134673074727304E-6</v>
      </c>
      <c r="H46" s="11">
        <v>0.99624707972274895</v>
      </c>
      <c r="I46" s="10"/>
      <c r="J46" s="10"/>
      <c r="K46" s="10" t="str">
        <f t="shared" si="20"/>
        <v>Accept</v>
      </c>
      <c r="L46" s="10" t="str">
        <f t="shared" si="14"/>
        <v>Accept</v>
      </c>
      <c r="M46" s="10" t="str">
        <f t="shared" si="15"/>
        <v>Accept</v>
      </c>
      <c r="N46" s="10" t="str">
        <f t="shared" si="16"/>
        <v>Accept</v>
      </c>
      <c r="O46" s="10" t="str">
        <f t="shared" si="17"/>
        <v>Accept</v>
      </c>
      <c r="P46" s="10" t="str">
        <f t="shared" si="18"/>
        <v/>
      </c>
      <c r="Q46" s="10" t="str">
        <f t="shared" si="19"/>
        <v>Accept</v>
      </c>
      <c r="S46" t="s">
        <v>6</v>
      </c>
      <c r="T46">
        <v>0.71126596837345801</v>
      </c>
      <c r="U46">
        <v>0.55515167461034698</v>
      </c>
      <c r="V46">
        <v>0.72721975503254799</v>
      </c>
      <c r="W46">
        <v>0.57017819744005904</v>
      </c>
      <c r="X46">
        <v>0.59370809240175704</v>
      </c>
      <c r="Y46">
        <v>0.721275302767589</v>
      </c>
      <c r="Z46">
        <v>0.54356124923456695</v>
      </c>
      <c r="AB46">
        <v>0.55614567526555403</v>
      </c>
      <c r="AC46">
        <v>0.61949924127465905</v>
      </c>
      <c r="AD46">
        <v>0.50758725341426403</v>
      </c>
      <c r="AE46">
        <v>0.676024279210926</v>
      </c>
      <c r="AF46">
        <v>0.67298937784521995</v>
      </c>
      <c r="AG46">
        <v>0.62936267071320195</v>
      </c>
      <c r="AH46">
        <v>0.62025796661608501</v>
      </c>
    </row>
    <row r="47" spans="1:36" x14ac:dyDescent="0.25">
      <c r="A47" s="1"/>
      <c r="B47" s="11"/>
      <c r="C47" s="11"/>
      <c r="D47" s="11"/>
      <c r="E47" s="11"/>
      <c r="F47" s="11"/>
      <c r="G47" s="11"/>
      <c r="H47" s="11"/>
      <c r="I47" s="10"/>
      <c r="J47" s="10"/>
      <c r="K47" s="10"/>
      <c r="L47" s="10"/>
      <c r="M47" s="10"/>
      <c r="S47" s="1"/>
    </row>
    <row r="48" spans="1:36" x14ac:dyDescent="0.25">
      <c r="A48" s="2" t="s">
        <v>9</v>
      </c>
      <c r="B48" s="13">
        <v>0.86484807842721401</v>
      </c>
      <c r="C48" s="13">
        <v>0.99789207437518801</v>
      </c>
      <c r="D48" s="13">
        <v>0.57660486046044901</v>
      </c>
      <c r="E48" s="13">
        <v>0.59972647202532303</v>
      </c>
      <c r="F48" s="13">
        <v>0.99957670070633797</v>
      </c>
      <c r="G48" s="14">
        <v>2.2659635608241898E-3</v>
      </c>
      <c r="H48" s="13">
        <v>0.98363314726603801</v>
      </c>
      <c r="I48" s="15"/>
      <c r="J48" s="15"/>
      <c r="K48" s="15" t="str">
        <f t="shared" ref="K48" si="21">IF(B48&gt;$J$2,"Accept","")</f>
        <v>Accept</v>
      </c>
      <c r="L48" s="15" t="str">
        <f t="shared" ref="L48" si="22">IF(C48&gt;$J$2,"Accept","")</f>
        <v>Accept</v>
      </c>
      <c r="M48" s="15" t="str">
        <f t="shared" ref="M48" si="23">IF(D48&gt;$J$2,"Accept","")</f>
        <v>Accept</v>
      </c>
      <c r="N48" s="15" t="str">
        <f t="shared" ref="N48" si="24">IF(E48&gt;$J$2,"Accept","")</f>
        <v>Accept</v>
      </c>
      <c r="O48" s="15" t="str">
        <f t="shared" ref="O48" si="25">IF(F48&gt;$J$2,"Accept","")</f>
        <v>Accept</v>
      </c>
      <c r="P48" s="15" t="str">
        <f t="shared" ref="P48" si="26">IF(G48&gt;$J$2,"Accept","")</f>
        <v/>
      </c>
      <c r="Q48" s="15" t="str">
        <f t="shared" ref="Q48" si="27">IF(H48&gt;$J$2,"Accept","")</f>
        <v>Accept</v>
      </c>
      <c r="S48" t="s">
        <v>9</v>
      </c>
      <c r="T48">
        <v>0.71549721452828396</v>
      </c>
      <c r="U48">
        <v>0.54482836789963895</v>
      </c>
      <c r="V48">
        <v>0.66962182588275498</v>
      </c>
      <c r="W48">
        <v>0.61226896072350401</v>
      </c>
      <c r="X48">
        <v>0.55679400030806403</v>
      </c>
      <c r="Y48">
        <v>0.640550416676124</v>
      </c>
      <c r="Z48">
        <v>0.53196257347892695</v>
      </c>
      <c r="AB48" s="17">
        <v>0.52617602427921095</v>
      </c>
      <c r="AC48" s="18">
        <v>0.61380880121396098</v>
      </c>
      <c r="AD48" s="18">
        <v>0.53528072837632801</v>
      </c>
      <c r="AE48" s="18">
        <v>0.59863429438543303</v>
      </c>
      <c r="AF48" s="18">
        <v>0.66578148710166896</v>
      </c>
      <c r="AG48" s="18">
        <v>0.65022761760242798</v>
      </c>
      <c r="AH48" s="19">
        <v>0.61305007587253402</v>
      </c>
    </row>
    <row r="49" spans="1:36" x14ac:dyDescent="0.25">
      <c r="A49" s="1"/>
      <c r="S49" s="1"/>
      <c r="AB49" s="20"/>
      <c r="AC49" s="21"/>
      <c r="AD49" s="21"/>
      <c r="AE49" s="21"/>
      <c r="AF49" s="21"/>
      <c r="AG49" s="21"/>
      <c r="AH49" s="22"/>
    </row>
    <row r="50" spans="1:36" x14ac:dyDescent="0.25">
      <c r="S50" t="s">
        <v>15</v>
      </c>
      <c r="T50">
        <v>0.76813230357862206</v>
      </c>
      <c r="U50">
        <v>0.58288568259725804</v>
      </c>
      <c r="V50">
        <v>0.69051600803677804</v>
      </c>
      <c r="W50">
        <v>0.64259380629931495</v>
      </c>
      <c r="X50">
        <v>0.66456233164156597</v>
      </c>
      <c r="Y50">
        <v>0.61434024403812804</v>
      </c>
      <c r="Z50">
        <v>0.56549054486371697</v>
      </c>
      <c r="AB50" s="23">
        <v>0.51100151745068301</v>
      </c>
      <c r="AC50" s="24">
        <v>0.57511380880121399</v>
      </c>
      <c r="AD50" s="24">
        <v>0.53262518968133499</v>
      </c>
      <c r="AE50" s="24">
        <v>0.59522003034901405</v>
      </c>
      <c r="AF50" s="24">
        <v>0.62177541729893804</v>
      </c>
      <c r="AG50" s="24">
        <v>0.68702579666160901</v>
      </c>
      <c r="AH50" s="25">
        <v>0.58421851289833104</v>
      </c>
    </row>
    <row r="51" spans="1:36" x14ac:dyDescent="0.25">
      <c r="A51" s="1"/>
      <c r="S51" s="1"/>
      <c r="AB51" s="16">
        <f>AB48-AB50</f>
        <v>1.5174506828527945E-2</v>
      </c>
      <c r="AC51" s="16">
        <f t="shared" ref="AC51:AH51" si="28">AC48-AC50</f>
        <v>3.8694992412746987E-2</v>
      </c>
      <c r="AD51" s="16">
        <f t="shared" si="28"/>
        <v>2.6555386949930204E-3</v>
      </c>
      <c r="AE51" s="16">
        <f t="shared" si="28"/>
        <v>3.4142640364189791E-3</v>
      </c>
      <c r="AF51" s="16">
        <f t="shared" si="28"/>
        <v>4.4006069802730918E-2</v>
      </c>
      <c r="AG51" s="16">
        <f t="shared" si="28"/>
        <v>-3.6798179059181035E-2</v>
      </c>
      <c r="AH51" s="16">
        <f t="shared" si="28"/>
        <v>2.8831562974202973E-2</v>
      </c>
    </row>
    <row r="52" spans="1:36" x14ac:dyDescent="0.25">
      <c r="A52" s="2"/>
      <c r="S52" s="2" t="s">
        <v>16</v>
      </c>
      <c r="T52">
        <v>0.93264966874176203</v>
      </c>
      <c r="U52">
        <v>0.79758147267768897</v>
      </c>
      <c r="V52">
        <v>1.0703168116216899</v>
      </c>
      <c r="W52">
        <v>0.74080740342455398</v>
      </c>
      <c r="X52">
        <v>0.75810552368358597</v>
      </c>
      <c r="Y52">
        <v>1.01604359575393</v>
      </c>
      <c r="Z52">
        <v>0.87609274957267103</v>
      </c>
      <c r="AB52">
        <v>0.40933232169954498</v>
      </c>
      <c r="AC52">
        <v>0.45409711684370302</v>
      </c>
      <c r="AD52">
        <v>0.31487101669195799</v>
      </c>
      <c r="AE52">
        <v>0.49430955993930198</v>
      </c>
      <c r="AF52">
        <v>0.54855842185129</v>
      </c>
      <c r="AG52">
        <v>0.43437025796661599</v>
      </c>
      <c r="AH52">
        <v>0.43778452200303503</v>
      </c>
    </row>
    <row r="53" spans="1:36" x14ac:dyDescent="0.25">
      <c r="A53" s="1"/>
      <c r="S53" s="1"/>
      <c r="AJ53" t="s">
        <v>23</v>
      </c>
    </row>
    <row r="54" spans="1:36" x14ac:dyDescent="0.25">
      <c r="A54" s="3"/>
      <c r="S54" s="3" t="s">
        <v>17</v>
      </c>
      <c r="T54" s="3"/>
      <c r="U54" s="3"/>
      <c r="V54" s="3"/>
      <c r="W54" s="3"/>
      <c r="X54" s="3"/>
      <c r="Y54" s="3"/>
      <c r="Z54" s="3"/>
      <c r="AA54" s="3"/>
      <c r="AB54" s="3">
        <f>MAX(AB44:AB50)-AB52</f>
        <v>0.14681335356600905</v>
      </c>
      <c r="AC54" s="3">
        <f t="shared" ref="AC54:AH54" si="29">MAX(AC44:AC50)-AC52</f>
        <v>0.16540212443095603</v>
      </c>
      <c r="AD54" s="3">
        <f t="shared" si="29"/>
        <v>0.22040971168437001</v>
      </c>
      <c r="AE54" s="3">
        <f t="shared" si="29"/>
        <v>0.18171471927162403</v>
      </c>
      <c r="AF54" s="3">
        <f t="shared" si="29"/>
        <v>0.12443095599392995</v>
      </c>
      <c r="AG54" s="3">
        <f t="shared" si="29"/>
        <v>0.25265553869499302</v>
      </c>
      <c r="AH54" s="3">
        <f t="shared" si="29"/>
        <v>0.18247344461304998</v>
      </c>
      <c r="AJ54">
        <f>AVERAGE(AB54:AH54)</f>
        <v>0.18198569260784744</v>
      </c>
    </row>
    <row r="55" spans="1:36" x14ac:dyDescent="0.25">
      <c r="A55" s="1" t="s">
        <v>63</v>
      </c>
      <c r="S55" s="1"/>
      <c r="AB55">
        <f>AB50-MAX(AB48,AB46,AB44)</f>
        <v>-4.5144157814871022E-2</v>
      </c>
      <c r="AC55">
        <f t="shared" ref="AC55:AH55" si="30">AC50-MAX(AC48,AC46,AC44)</f>
        <v>-4.4385432473445063E-2</v>
      </c>
      <c r="AD55">
        <f t="shared" si="30"/>
        <v>-2.6555386949930204E-3</v>
      </c>
      <c r="AE55">
        <f t="shared" si="30"/>
        <v>-8.0804248861911954E-2</v>
      </c>
      <c r="AF55">
        <f t="shared" si="30"/>
        <v>-5.1213960546281911E-2</v>
      </c>
      <c r="AG55">
        <f t="shared" si="30"/>
        <v>3.4996206373293037E-2</v>
      </c>
      <c r="AH55">
        <f t="shared" si="30"/>
        <v>-3.6039453717753966E-2</v>
      </c>
      <c r="AJ55">
        <f>AVERAGE(AB55:AH55)</f>
        <v>-3.2178083676566271E-2</v>
      </c>
    </row>
    <row r="57" spans="1:36" x14ac:dyDescent="0.25">
      <c r="A57" s="2" t="s">
        <v>9</v>
      </c>
      <c r="AA57" t="s">
        <v>55</v>
      </c>
      <c r="AB57" s="16">
        <f>AB50-AB58</f>
        <v>0.16840151745068299</v>
      </c>
      <c r="AC57" s="16">
        <f t="shared" ref="AC57:AH57" si="31">AC50-AC58</f>
        <v>0.116813808801214</v>
      </c>
      <c r="AD57" s="16">
        <f t="shared" si="31"/>
        <v>0.13772518968133501</v>
      </c>
      <c r="AE57" s="16">
        <f t="shared" si="31"/>
        <v>6.0720030349014076E-2</v>
      </c>
      <c r="AF57" s="16">
        <f t="shared" si="31"/>
        <v>1.8754172989380313E-3</v>
      </c>
      <c r="AG57" s="16">
        <f t="shared" si="31"/>
        <v>-2.5074203338390944E-2</v>
      </c>
      <c r="AH57" s="16">
        <f t="shared" si="31"/>
        <v>0.12481851289833107</v>
      </c>
    </row>
    <row r="58" spans="1:36" x14ac:dyDescent="0.25">
      <c r="AA58" t="s">
        <v>53</v>
      </c>
      <c r="AB58" s="16">
        <v>0.34260000000000002</v>
      </c>
      <c r="AC58" s="16">
        <v>0.45829999999999999</v>
      </c>
      <c r="AD58" s="16">
        <v>0.39489999999999997</v>
      </c>
      <c r="AE58" s="16">
        <v>0.53449999999999998</v>
      </c>
      <c r="AF58" s="16">
        <v>0.61990000000000001</v>
      </c>
      <c r="AG58" s="16">
        <v>0.71209999999999996</v>
      </c>
      <c r="AH58" s="16">
        <v>0.45939999999999998</v>
      </c>
    </row>
    <row r="59" spans="1:36" x14ac:dyDescent="0.25">
      <c r="AA59" t="s">
        <v>54</v>
      </c>
      <c r="AB59">
        <v>4</v>
      </c>
      <c r="AC59">
        <v>4</v>
      </c>
      <c r="AD59">
        <v>5</v>
      </c>
      <c r="AE59">
        <v>1</v>
      </c>
      <c r="AF59">
        <v>1</v>
      </c>
      <c r="AG59">
        <v>5</v>
      </c>
      <c r="AH59">
        <v>3</v>
      </c>
    </row>
    <row r="61" spans="1:36" x14ac:dyDescent="0.25">
      <c r="A61" s="26"/>
      <c r="B61" s="50" t="s">
        <v>75</v>
      </c>
      <c r="C61" s="50"/>
      <c r="D61" s="50"/>
      <c r="E61" s="50"/>
      <c r="F61" s="50"/>
      <c r="G61" s="50"/>
      <c r="H61" s="50"/>
      <c r="Z61" t="s">
        <v>56</v>
      </c>
      <c r="AA61" t="s">
        <v>57</v>
      </c>
      <c r="AB61">
        <v>0.69302303847449898</v>
      </c>
      <c r="AC61">
        <v>0.73562718156682905</v>
      </c>
      <c r="AD61">
        <v>0.67550043255980896</v>
      </c>
      <c r="AE61">
        <v>0.67321624337863795</v>
      </c>
      <c r="AF61">
        <v>0.57544391776791504</v>
      </c>
      <c r="AG61">
        <v>0.33845838718778798</v>
      </c>
      <c r="AH61">
        <v>0.78495882819816098</v>
      </c>
    </row>
    <row r="62" spans="1:36" x14ac:dyDescent="0.25">
      <c r="A62" s="26"/>
      <c r="B62" s="26" t="s">
        <v>25</v>
      </c>
      <c r="C62" s="26" t="s">
        <v>27</v>
      </c>
      <c r="D62" s="27" t="s">
        <v>28</v>
      </c>
      <c r="E62" s="26" t="s">
        <v>29</v>
      </c>
      <c r="F62" s="26" t="s">
        <v>26</v>
      </c>
      <c r="G62" s="26" t="s">
        <v>30</v>
      </c>
      <c r="H62" s="26" t="s">
        <v>31</v>
      </c>
      <c r="AA62" t="s">
        <v>58</v>
      </c>
      <c r="AB62">
        <v>0.77658847118196195</v>
      </c>
      <c r="AC62">
        <v>0.69603445187336799</v>
      </c>
      <c r="AD62">
        <v>0.79315885156822497</v>
      </c>
      <c r="AE62">
        <v>0.67312699563636702</v>
      </c>
      <c r="AF62">
        <v>0.58474927781655195</v>
      </c>
      <c r="AG62">
        <v>0.52627620516191598</v>
      </c>
      <c r="AH62">
        <v>0.68495160540725197</v>
      </c>
    </row>
    <row r="63" spans="1:36" x14ac:dyDescent="0.25">
      <c r="A63" s="28" t="s">
        <v>69</v>
      </c>
      <c r="B63" s="29">
        <f t="shared" ref="B63:H63" si="32">AVERAGE(B64:B66)</f>
        <v>0.75433957492245174</v>
      </c>
      <c r="C63" s="29">
        <f t="shared" si="32"/>
        <v>0.68786784018787028</v>
      </c>
      <c r="D63" s="29">
        <f t="shared" si="32"/>
        <v>0.72061554682935924</v>
      </c>
      <c r="E63" s="29">
        <f t="shared" si="32"/>
        <v>0.60653456103874637</v>
      </c>
      <c r="F63" s="29">
        <f t="shared" si="32"/>
        <v>0.51246986946093431</v>
      </c>
      <c r="G63" s="29">
        <f t="shared" si="32"/>
        <v>0.43625474810509096</v>
      </c>
      <c r="H63" s="29">
        <f t="shared" si="32"/>
        <v>0.66767480148687597</v>
      </c>
      <c r="AA63" t="s">
        <v>59</v>
      </c>
      <c r="AB63">
        <v>0.79340721511089396</v>
      </c>
      <c r="AC63">
        <v>0.63194188712341404</v>
      </c>
      <c r="AD63">
        <v>0.69318735636004403</v>
      </c>
      <c r="AE63">
        <v>0.47326044410123402</v>
      </c>
      <c r="AF63">
        <v>0.37721641279833601</v>
      </c>
      <c r="AG63">
        <v>0.44402965196556898</v>
      </c>
      <c r="AH63">
        <v>0.53311397085521495</v>
      </c>
    </row>
    <row r="64" spans="1:36" x14ac:dyDescent="0.25">
      <c r="A64" s="28" t="s">
        <v>64</v>
      </c>
      <c r="B64" s="29">
        <v>0.69302303847449898</v>
      </c>
      <c r="C64" s="29">
        <v>0.73562718156682905</v>
      </c>
      <c r="D64" s="29">
        <v>0.67550043255980896</v>
      </c>
      <c r="E64" s="29">
        <v>0.67321624337863795</v>
      </c>
      <c r="F64" s="29">
        <v>0.57544391776791504</v>
      </c>
      <c r="G64" s="29">
        <v>0.33845838718778798</v>
      </c>
      <c r="H64" s="29">
        <v>0.78495882819816098</v>
      </c>
      <c r="AA64" t="s">
        <v>60</v>
      </c>
      <c r="AB64" t="s">
        <v>62</v>
      </c>
      <c r="AC64" t="s">
        <v>62</v>
      </c>
      <c r="AD64" t="s">
        <v>62</v>
      </c>
      <c r="AE64" t="s">
        <v>62</v>
      </c>
      <c r="AF64" t="s">
        <v>62</v>
      </c>
      <c r="AG64" t="s">
        <v>62</v>
      </c>
      <c r="AH64" t="s">
        <v>62</v>
      </c>
    </row>
    <row r="65" spans="1:34" x14ac:dyDescent="0.25">
      <c r="A65" s="28" t="s">
        <v>65</v>
      </c>
      <c r="B65" s="29">
        <v>0.77658847118196195</v>
      </c>
      <c r="C65" s="29">
        <v>0.69603445187336799</v>
      </c>
      <c r="D65" s="29">
        <v>0.79315885156822497</v>
      </c>
      <c r="E65" s="29">
        <v>0.67312699563636702</v>
      </c>
      <c r="F65" s="29">
        <v>0.58474927781655195</v>
      </c>
      <c r="G65" s="29">
        <v>0.52627620516191598</v>
      </c>
      <c r="H65" s="29">
        <v>0.68495160540725197</v>
      </c>
      <c r="AA65" t="s">
        <v>61</v>
      </c>
      <c r="AB65">
        <f>AVERAGE(AB61:AB63)</f>
        <v>0.75433957492245174</v>
      </c>
      <c r="AC65">
        <f t="shared" ref="AC65:AH65" si="33">AVERAGE(AC61:AC63)</f>
        <v>0.68786784018787028</v>
      </c>
      <c r="AD65">
        <f t="shared" si="33"/>
        <v>0.72061554682935924</v>
      </c>
      <c r="AE65">
        <f t="shared" si="33"/>
        <v>0.60653456103874637</v>
      </c>
      <c r="AF65">
        <f t="shared" si="33"/>
        <v>0.51246986946093431</v>
      </c>
      <c r="AG65">
        <f t="shared" si="33"/>
        <v>0.43625474810509096</v>
      </c>
      <c r="AH65">
        <f t="shared" si="33"/>
        <v>0.66767480148687597</v>
      </c>
    </row>
    <row r="66" spans="1:34" x14ac:dyDescent="0.25">
      <c r="A66" s="28" t="s">
        <v>66</v>
      </c>
      <c r="B66" s="29">
        <v>0.79340721511089396</v>
      </c>
      <c r="C66" s="29">
        <v>0.63194188712341404</v>
      </c>
      <c r="D66" s="29">
        <v>0.69318735636004403</v>
      </c>
      <c r="E66" s="29">
        <v>0.47326044410123402</v>
      </c>
      <c r="F66" s="29">
        <v>0.37721641279833601</v>
      </c>
      <c r="G66" s="29">
        <v>0.44402965196556898</v>
      </c>
      <c r="H66" s="29">
        <v>0.53311397085521495</v>
      </c>
    </row>
    <row r="67" spans="1:34" x14ac:dyDescent="0.25">
      <c r="A67" s="28" t="s">
        <v>67</v>
      </c>
      <c r="B67" s="30" t="s">
        <v>68</v>
      </c>
      <c r="C67" s="30" t="s">
        <v>68</v>
      </c>
      <c r="D67" s="30" t="s">
        <v>68</v>
      </c>
      <c r="E67" s="30" t="s">
        <v>68</v>
      </c>
      <c r="F67" s="30" t="s">
        <v>68</v>
      </c>
      <c r="G67" s="30" t="s">
        <v>68</v>
      </c>
      <c r="H67" s="30" t="s">
        <v>68</v>
      </c>
    </row>
    <row r="68" spans="1:34" x14ac:dyDescent="0.25">
      <c r="A68" s="26"/>
      <c r="B68" s="28"/>
      <c r="C68" s="28"/>
      <c r="D68" s="28"/>
      <c r="E68" s="28"/>
      <c r="F68" s="28"/>
      <c r="G68" s="28"/>
      <c r="H68" s="28"/>
    </row>
    <row r="69" spans="1:34" x14ac:dyDescent="0.25">
      <c r="A69" s="26"/>
      <c r="B69" s="50" t="s">
        <v>76</v>
      </c>
      <c r="C69" s="50"/>
      <c r="D69" s="50"/>
      <c r="E69" s="50"/>
      <c r="F69" s="50"/>
      <c r="G69" s="50"/>
      <c r="H69" s="50"/>
    </row>
    <row r="70" spans="1:34" x14ac:dyDescent="0.25">
      <c r="A70" s="26"/>
      <c r="B70" s="37" t="s">
        <v>25</v>
      </c>
      <c r="C70" s="37" t="s">
        <v>27</v>
      </c>
      <c r="D70" s="38" t="s">
        <v>28</v>
      </c>
      <c r="E70" s="37" t="s">
        <v>29</v>
      </c>
      <c r="F70" s="37" t="s">
        <v>26</v>
      </c>
      <c r="G70" s="37" t="s">
        <v>30</v>
      </c>
      <c r="H70" s="37" t="s">
        <v>31</v>
      </c>
    </row>
    <row r="71" spans="1:34" x14ac:dyDescent="0.25">
      <c r="A71" s="28" t="s">
        <v>70</v>
      </c>
      <c r="B71" s="39">
        <v>0.34260000000000002</v>
      </c>
      <c r="C71" s="39">
        <v>0.45829999999999999</v>
      </c>
      <c r="D71" s="39">
        <v>0.39489999999999997</v>
      </c>
      <c r="E71" s="39">
        <v>0.53449999999999998</v>
      </c>
      <c r="F71" s="39">
        <v>0.61990000000000001</v>
      </c>
      <c r="G71" s="39">
        <v>0.71209999999999996</v>
      </c>
      <c r="H71" s="39">
        <v>0.45939999999999998</v>
      </c>
    </row>
    <row r="72" spans="1:34" x14ac:dyDescent="0.25">
      <c r="A72" s="28" t="s">
        <v>71</v>
      </c>
      <c r="B72" s="39">
        <v>0.16840151745068299</v>
      </c>
      <c r="C72" s="39">
        <v>0.116813808801214</v>
      </c>
      <c r="D72" s="39">
        <v>0.13772518968133501</v>
      </c>
      <c r="E72" s="39">
        <v>6.0720030349014076E-2</v>
      </c>
      <c r="F72" s="39">
        <v>1.8754172989380313E-3</v>
      </c>
      <c r="G72" s="39">
        <v>-2.5074203338390944E-2</v>
      </c>
      <c r="H72" s="39">
        <v>0.12481851289833107</v>
      </c>
    </row>
    <row r="73" spans="1:34" x14ac:dyDescent="0.25">
      <c r="A73" s="28" t="s">
        <v>77</v>
      </c>
      <c r="B73" s="40">
        <v>7.4996652576937205E-64</v>
      </c>
      <c r="C73" s="40">
        <v>2.7178904315946901E-33</v>
      </c>
      <c r="D73" s="40">
        <v>2.7907930420323101E-44</v>
      </c>
      <c r="E73" s="40">
        <v>1.2636142639472999E-10</v>
      </c>
      <c r="F73" s="41">
        <v>0.42132815128364898</v>
      </c>
      <c r="G73" s="41">
        <v>0.99722662541961105</v>
      </c>
      <c r="H73" s="40">
        <v>8.4706533524689898E-38</v>
      </c>
    </row>
    <row r="74" spans="1:34" x14ac:dyDescent="0.25">
      <c r="A74" s="32"/>
      <c r="B74" s="32"/>
      <c r="C74" s="32"/>
      <c r="D74" s="32"/>
      <c r="E74" s="32"/>
      <c r="F74" s="32"/>
      <c r="G74" s="32"/>
      <c r="H74" s="32"/>
    </row>
    <row r="75" spans="1:34" x14ac:dyDescent="0.25">
      <c r="A75" s="28" t="s">
        <v>54</v>
      </c>
      <c r="B75" s="26">
        <v>4</v>
      </c>
      <c r="C75" s="26">
        <v>4</v>
      </c>
      <c r="D75" s="26">
        <v>5</v>
      </c>
      <c r="E75" s="26">
        <v>1</v>
      </c>
      <c r="F75" s="26">
        <v>1</v>
      </c>
      <c r="G75" s="26">
        <v>5</v>
      </c>
      <c r="H75" s="26">
        <v>3</v>
      </c>
    </row>
    <row r="76" spans="1:34" x14ac:dyDescent="0.25">
      <c r="A76" s="26"/>
      <c r="B76" s="26"/>
      <c r="C76" s="26"/>
      <c r="D76" s="26"/>
      <c r="E76" s="26"/>
      <c r="F76" s="26"/>
      <c r="G76" s="26"/>
      <c r="H76" s="26"/>
    </row>
    <row r="77" spans="1:34" x14ac:dyDescent="0.25">
      <c r="A77" s="26"/>
      <c r="B77" s="50" t="s">
        <v>74</v>
      </c>
      <c r="C77" s="50"/>
      <c r="D77" s="50"/>
      <c r="E77" s="50"/>
      <c r="F77" s="50"/>
      <c r="G77" s="50"/>
      <c r="H77" s="50"/>
    </row>
    <row r="78" spans="1:34" x14ac:dyDescent="0.25">
      <c r="A78" s="26"/>
      <c r="B78" s="26" t="s">
        <v>25</v>
      </c>
      <c r="C78" s="26" t="s">
        <v>27</v>
      </c>
      <c r="D78" s="27" t="s">
        <v>28</v>
      </c>
      <c r="E78" s="26" t="s">
        <v>29</v>
      </c>
      <c r="F78" s="26" t="s">
        <v>26</v>
      </c>
      <c r="G78" s="26" t="s">
        <v>30</v>
      </c>
      <c r="H78" s="26" t="s">
        <v>31</v>
      </c>
    </row>
    <row r="79" spans="1:34" x14ac:dyDescent="0.25">
      <c r="A79" s="28" t="s">
        <v>72</v>
      </c>
      <c r="B79" s="33">
        <v>0.52617602427921095</v>
      </c>
      <c r="C79" s="33">
        <v>0.61380880121396098</v>
      </c>
      <c r="D79" s="33">
        <v>0.53528072837632801</v>
      </c>
      <c r="E79" s="33">
        <v>0.59863429438543303</v>
      </c>
      <c r="F79" s="33">
        <v>0.66578148710166896</v>
      </c>
      <c r="G79" s="33">
        <v>0.65022761760242798</v>
      </c>
      <c r="H79" s="33">
        <v>0.61305007587253402</v>
      </c>
    </row>
    <row r="80" spans="1:34" x14ac:dyDescent="0.25">
      <c r="A80" s="28" t="s">
        <v>36</v>
      </c>
      <c r="B80" s="33">
        <v>0.51100151745068301</v>
      </c>
      <c r="C80" s="33">
        <v>0.57511380880121399</v>
      </c>
      <c r="D80" s="33">
        <v>0.53262518968133499</v>
      </c>
      <c r="E80" s="33">
        <v>0.59522003034901405</v>
      </c>
      <c r="F80" s="33">
        <v>0.62177541729893804</v>
      </c>
      <c r="G80" s="33">
        <v>0.68702579666160901</v>
      </c>
      <c r="H80" s="33">
        <v>0.58421851289833104</v>
      </c>
    </row>
    <row r="81" spans="1:8" x14ac:dyDescent="0.25">
      <c r="A81" s="28" t="s">
        <v>73</v>
      </c>
      <c r="B81" s="34">
        <f t="shared" ref="B81:H81" si="34">B79-B80</f>
        <v>1.5174506828527945E-2</v>
      </c>
      <c r="C81" s="34">
        <f t="shared" si="34"/>
        <v>3.8694992412746987E-2</v>
      </c>
      <c r="D81" s="34">
        <f t="shared" si="34"/>
        <v>2.6555386949930204E-3</v>
      </c>
      <c r="E81" s="34">
        <f t="shared" si="34"/>
        <v>3.4142640364189791E-3</v>
      </c>
      <c r="F81" s="34">
        <f t="shared" si="34"/>
        <v>4.4006069802730918E-2</v>
      </c>
      <c r="G81" s="31">
        <f t="shared" si="34"/>
        <v>-3.6798179059181035E-2</v>
      </c>
      <c r="H81" s="34">
        <f t="shared" si="34"/>
        <v>2.8831562974202973E-2</v>
      </c>
    </row>
    <row r="82" spans="1:8" x14ac:dyDescent="0.25">
      <c r="A82" s="28" t="s">
        <v>78</v>
      </c>
      <c r="B82" s="35">
        <v>0.86484807842721401</v>
      </c>
      <c r="C82" s="35">
        <v>0.99789207437518801</v>
      </c>
      <c r="D82" s="35">
        <v>0.57660486046044901</v>
      </c>
      <c r="E82" s="35">
        <v>0.59972647202532303</v>
      </c>
      <c r="F82" s="35">
        <v>0.99957670070633797</v>
      </c>
      <c r="G82" s="36">
        <v>2.2659635608241898E-3</v>
      </c>
      <c r="H82" s="35">
        <v>0.98363314726603801</v>
      </c>
    </row>
  </sheetData>
  <mergeCells count="7">
    <mergeCell ref="B77:H77"/>
    <mergeCell ref="T2:Z2"/>
    <mergeCell ref="AB2:AH2"/>
    <mergeCell ref="B2:H2"/>
    <mergeCell ref="A1:G1"/>
    <mergeCell ref="B61:H61"/>
    <mergeCell ref="B69:H6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N15" sqref="N15"/>
    </sheetView>
  </sheetViews>
  <sheetFormatPr defaultRowHeight="15" x14ac:dyDescent="0.25"/>
  <sheetData>
    <row r="2" spans="1:8" x14ac:dyDescent="0.25">
      <c r="A2" t="s">
        <v>0</v>
      </c>
      <c r="B2">
        <v>1.4847071819373743</v>
      </c>
      <c r="C2">
        <v>1.0979407565065977</v>
      </c>
      <c r="D2">
        <v>1.5074129674437555</v>
      </c>
      <c r="E2">
        <v>1.1767510330681887</v>
      </c>
      <c r="F2">
        <v>1.248157687959679</v>
      </c>
      <c r="G2">
        <v>1.5667154991733903</v>
      </c>
      <c r="H2">
        <v>1.3381652720192008</v>
      </c>
    </row>
    <row r="3" spans="1:8" x14ac:dyDescent="0.25">
      <c r="A3" t="s">
        <v>1</v>
      </c>
      <c r="B3">
        <v>1.0173245213580473</v>
      </c>
      <c r="C3">
        <v>0.97213944972610844</v>
      </c>
      <c r="D3">
        <v>1.1804670370404997</v>
      </c>
      <c r="E3">
        <v>0.91528526025031376</v>
      </c>
      <c r="F3">
        <v>0.95164555337166201</v>
      </c>
      <c r="G3">
        <v>1.155594032046418</v>
      </c>
      <c r="H3">
        <v>0.92213329814365741</v>
      </c>
    </row>
    <row r="4" spans="1:8" x14ac:dyDescent="0.25">
      <c r="A4" t="s">
        <v>2</v>
      </c>
      <c r="B4">
        <v>0.56063321361747953</v>
      </c>
      <c r="C4">
        <v>0.4017386432180628</v>
      </c>
      <c r="D4">
        <v>0.57102250936747001</v>
      </c>
      <c r="E4">
        <v>0.47125283489893399</v>
      </c>
      <c r="F4">
        <v>0.5041781788227917</v>
      </c>
      <c r="G4">
        <v>0.65999265984548305</v>
      </c>
      <c r="H4">
        <v>0.50093794052535778</v>
      </c>
    </row>
    <row r="6" spans="1:8" x14ac:dyDescent="0.25">
      <c r="A6" t="s">
        <v>0</v>
      </c>
      <c r="B6">
        <v>1.1992275780449735</v>
      </c>
      <c r="C6">
        <v>0.88615809165841253</v>
      </c>
      <c r="D6">
        <v>1.1161980432116734</v>
      </c>
      <c r="E6">
        <v>0.93862080706388906</v>
      </c>
      <c r="F6">
        <v>0.95427118601215211</v>
      </c>
      <c r="G6">
        <v>1.0281375710505967</v>
      </c>
      <c r="H6">
        <v>0.82274951489675741</v>
      </c>
    </row>
    <row r="7" spans="1:8" x14ac:dyDescent="0.25">
      <c r="A7" t="s">
        <v>1</v>
      </c>
      <c r="B7">
        <v>0.81814702537970518</v>
      </c>
      <c r="C7">
        <v>0.66227358698268346</v>
      </c>
      <c r="D7">
        <v>0.75921748372415521</v>
      </c>
      <c r="E7">
        <v>0.66845251733618682</v>
      </c>
      <c r="F7">
        <v>0.70471644832600611</v>
      </c>
      <c r="G7">
        <v>0.70373192364238879</v>
      </c>
      <c r="H7">
        <v>0.60809635953617969</v>
      </c>
    </row>
    <row r="8" spans="1:8" x14ac:dyDescent="0.25">
      <c r="A8" t="s">
        <v>2</v>
      </c>
      <c r="B8">
        <v>0.45438642613261393</v>
      </c>
      <c r="C8">
        <v>0.34602780945443196</v>
      </c>
      <c r="D8">
        <v>0.4290118745817908</v>
      </c>
      <c r="E8">
        <v>0.40162899555508236</v>
      </c>
      <c r="F8">
        <v>0.40588620778839046</v>
      </c>
      <c r="G8">
        <v>0.42352768274358221</v>
      </c>
      <c r="H8">
        <v>0.34042073772277504</v>
      </c>
    </row>
    <row r="10" spans="1:8" x14ac:dyDescent="0.25">
      <c r="A10" t="s">
        <v>0</v>
      </c>
      <c r="B10">
        <v>1.0703410345224866</v>
      </c>
      <c r="C10">
        <v>0.92171152010961344</v>
      </c>
      <c r="D10">
        <v>1.113195303923167</v>
      </c>
      <c r="E10">
        <v>0.93733049740750629</v>
      </c>
      <c r="F10">
        <v>0.90777260339735166</v>
      </c>
      <c r="G10">
        <v>1.0244456116968144</v>
      </c>
      <c r="H10">
        <v>0.78874222084194223</v>
      </c>
    </row>
    <row r="11" spans="1:8" x14ac:dyDescent="0.25">
      <c r="A11" t="s">
        <v>1</v>
      </c>
      <c r="B11">
        <v>0.8124659194257231</v>
      </c>
      <c r="C11">
        <v>0.67971975245696303</v>
      </c>
      <c r="D11">
        <v>0.78757724814352081</v>
      </c>
      <c r="E11">
        <v>0.66515228151282491</v>
      </c>
      <c r="F11">
        <v>0.66796669751782678</v>
      </c>
      <c r="G11">
        <v>0.7269776803246264</v>
      </c>
      <c r="H11">
        <v>0.58369652287837592</v>
      </c>
    </row>
    <row r="12" spans="1:8" x14ac:dyDescent="0.25">
      <c r="A12" t="s">
        <v>2</v>
      </c>
      <c r="B12">
        <v>0.42489821154289698</v>
      </c>
      <c r="C12">
        <v>0.35777902712325099</v>
      </c>
      <c r="D12">
        <v>0.43153818696843949</v>
      </c>
      <c r="E12">
        <v>0.3916067378749114</v>
      </c>
      <c r="F12">
        <v>0.38765715903144499</v>
      </c>
      <c r="G12">
        <v>0.42094429374166176</v>
      </c>
      <c r="H12">
        <v>0.32169052728304032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opLeftCell="Q104" workbookViewId="0">
      <selection activeCell="T58" sqref="T58:AK111"/>
    </sheetView>
  </sheetViews>
  <sheetFormatPr defaultRowHeight="15" x14ac:dyDescent="0.25"/>
  <cols>
    <col min="1" max="1" width="13.42578125" bestFit="1" customWidth="1"/>
    <col min="17" max="17" width="13.42578125" customWidth="1"/>
    <col min="33" max="33" width="9.42578125" customWidth="1"/>
    <col min="43" max="43" width="4" customWidth="1"/>
    <col min="51" max="51" width="4.28515625" customWidth="1"/>
  </cols>
  <sheetData>
    <row r="1" spans="1:40" x14ac:dyDescent="0.25">
      <c r="B1" t="s">
        <v>3</v>
      </c>
      <c r="F1" t="s">
        <v>4</v>
      </c>
      <c r="M1" t="s">
        <v>7</v>
      </c>
      <c r="R1" t="s">
        <v>10</v>
      </c>
      <c r="Z1" t="s">
        <v>11</v>
      </c>
      <c r="AH1" t="s">
        <v>12</v>
      </c>
    </row>
    <row r="2" spans="1:40" x14ac:dyDescent="0.25">
      <c r="A2" t="s">
        <v>5</v>
      </c>
      <c r="B2">
        <v>1.0959669262281</v>
      </c>
      <c r="C2">
        <v>0.92887689133952001</v>
      </c>
      <c r="D2">
        <v>1.10561972118623</v>
      </c>
      <c r="E2">
        <v>0.95736481206329005</v>
      </c>
      <c r="F2">
        <v>0.92298661650701797</v>
      </c>
      <c r="G2">
        <v>1.0440373831312799</v>
      </c>
      <c r="H2">
        <v>0.80899572331269298</v>
      </c>
      <c r="J2">
        <v>0.45893399089529602</v>
      </c>
      <c r="K2">
        <v>0.41862670713201799</v>
      </c>
      <c r="L2">
        <v>0.42242033383915001</v>
      </c>
      <c r="M2">
        <v>0.50047420333839199</v>
      </c>
      <c r="N2">
        <v>0.55737860394537198</v>
      </c>
      <c r="O2">
        <v>0.64055386949924098</v>
      </c>
      <c r="P2">
        <v>0.51119119878604002</v>
      </c>
      <c r="R2">
        <f>1-J2</f>
        <v>0.54106600910470393</v>
      </c>
      <c r="S2">
        <f t="shared" ref="S2:X16" si="0">1-K2</f>
        <v>0.58137329286798201</v>
      </c>
      <c r="T2">
        <f t="shared" si="0"/>
        <v>0.57757966616084999</v>
      </c>
      <c r="U2">
        <f t="shared" si="0"/>
        <v>0.49952579666160801</v>
      </c>
      <c r="V2">
        <f t="shared" si="0"/>
        <v>0.44262139605462802</v>
      </c>
      <c r="W2">
        <f t="shared" si="0"/>
        <v>0.35944613050075902</v>
      </c>
      <c r="X2">
        <f t="shared" si="0"/>
        <v>0.48880880121395998</v>
      </c>
      <c r="Z2">
        <f>R2/$R2</f>
        <v>1</v>
      </c>
      <c r="AA2">
        <f t="shared" ref="AA2:AF16" si="1">S2/$R2</f>
        <v>1.074496056091149</v>
      </c>
      <c r="AB2">
        <f t="shared" si="1"/>
        <v>1.0674846625766878</v>
      </c>
      <c r="AC2">
        <f t="shared" si="1"/>
        <v>0.92322524101665149</v>
      </c>
      <c r="AD2">
        <f t="shared" si="1"/>
        <v>0.81805433829973695</v>
      </c>
      <c r="AE2">
        <f t="shared" si="1"/>
        <v>0.66432953549518037</v>
      </c>
      <c r="AF2">
        <f t="shared" si="1"/>
        <v>0.90341805433829891</v>
      </c>
      <c r="AH2">
        <f>B2/$B2</f>
        <v>1</v>
      </c>
      <c r="AI2">
        <f t="shared" ref="AI2:AN16" si="2">C2/$B2</f>
        <v>0.84754098788031851</v>
      </c>
      <c r="AJ2">
        <f t="shared" si="2"/>
        <v>1.0088075604538096</v>
      </c>
      <c r="AK2">
        <f t="shared" si="2"/>
        <v>0.87353440067591681</v>
      </c>
      <c r="AL2">
        <f t="shared" si="2"/>
        <v>0.84216648734427213</v>
      </c>
      <c r="AM2">
        <f t="shared" si="2"/>
        <v>0.95261760017198538</v>
      </c>
      <c r="AN2">
        <f t="shared" si="2"/>
        <v>0.73815705926176767</v>
      </c>
    </row>
    <row r="3" spans="1:40" x14ac:dyDescent="0.25">
      <c r="B3">
        <v>0.82065058607810404</v>
      </c>
      <c r="C3">
        <v>0.65148789158945797</v>
      </c>
      <c r="D3">
        <v>0.77604781002166101</v>
      </c>
      <c r="E3">
        <v>0.69193394155086996</v>
      </c>
      <c r="F3">
        <v>0.67138275164691297</v>
      </c>
      <c r="G3">
        <v>0.70381622777709096</v>
      </c>
      <c r="H3">
        <v>0.55226936064818799</v>
      </c>
      <c r="J3">
        <v>0.45988239757207899</v>
      </c>
      <c r="K3">
        <v>0.51887329286798201</v>
      </c>
      <c r="L3">
        <v>0.472685887708649</v>
      </c>
      <c r="M3">
        <v>0.56458649468892297</v>
      </c>
      <c r="N3">
        <v>0.61504172989377903</v>
      </c>
      <c r="O3">
        <v>0.63268209408194198</v>
      </c>
      <c r="P3">
        <v>0.60005690440060699</v>
      </c>
      <c r="R3">
        <f t="shared" ref="R3:R16" si="3">1-J3</f>
        <v>0.54011760242792106</v>
      </c>
      <c r="S3">
        <f t="shared" si="0"/>
        <v>0.48112670713201799</v>
      </c>
      <c r="T3">
        <f t="shared" si="0"/>
        <v>0.52731411229135094</v>
      </c>
      <c r="U3">
        <f t="shared" si="0"/>
        <v>0.43541350531107703</v>
      </c>
      <c r="V3">
        <f t="shared" si="0"/>
        <v>0.38495827010622097</v>
      </c>
      <c r="W3">
        <f t="shared" si="0"/>
        <v>0.36731790591805802</v>
      </c>
      <c r="X3">
        <f t="shared" si="0"/>
        <v>0.39994309559939301</v>
      </c>
      <c r="Z3">
        <f t="shared" ref="Z3:Z16" si="4">R3/$R3</f>
        <v>1</v>
      </c>
      <c r="AA3">
        <f t="shared" si="1"/>
        <v>0.89078138718173805</v>
      </c>
      <c r="AB3">
        <f t="shared" si="1"/>
        <v>0.97629499561018518</v>
      </c>
      <c r="AC3">
        <f t="shared" si="1"/>
        <v>0.80614574187884047</v>
      </c>
      <c r="AD3">
        <f t="shared" si="1"/>
        <v>0.71273046532045548</v>
      </c>
      <c r="AE3">
        <f t="shared" si="1"/>
        <v>0.68007023705004455</v>
      </c>
      <c r="AF3">
        <f t="shared" si="1"/>
        <v>0.74047410008779635</v>
      </c>
      <c r="AH3">
        <f t="shared" ref="AH3:AH16" si="5">B3/$B3</f>
        <v>1</v>
      </c>
      <c r="AI3">
        <f t="shared" si="2"/>
        <v>0.79386757609340663</v>
      </c>
      <c r="AJ3">
        <f t="shared" si="2"/>
        <v>0.94564949222835504</v>
      </c>
      <c r="AK3">
        <f t="shared" si="2"/>
        <v>0.84315292438603862</v>
      </c>
      <c r="AL3">
        <f t="shared" si="2"/>
        <v>0.81811036638072321</v>
      </c>
      <c r="AM3">
        <f t="shared" si="2"/>
        <v>0.85763202965665886</v>
      </c>
      <c r="AN3">
        <f t="shared" si="2"/>
        <v>0.67296529121789561</v>
      </c>
    </row>
    <row r="4" spans="1:40" x14ac:dyDescent="0.25">
      <c r="B4">
        <v>0.81300533853010104</v>
      </c>
      <c r="C4">
        <v>0.680644242597511</v>
      </c>
      <c r="D4">
        <v>0.80802900465591398</v>
      </c>
      <c r="E4">
        <v>0.69683582426005097</v>
      </c>
      <c r="F4">
        <v>0.68039453422963303</v>
      </c>
      <c r="G4">
        <v>0.75230055628822801</v>
      </c>
      <c r="H4">
        <v>0.59508429811058305</v>
      </c>
      <c r="J4">
        <v>0.47240136570561497</v>
      </c>
      <c r="K4">
        <v>0.506069802731411</v>
      </c>
      <c r="L4">
        <v>0.45798558421851299</v>
      </c>
      <c r="M4">
        <v>0.58127845220030405</v>
      </c>
      <c r="N4">
        <v>0.62395675265553896</v>
      </c>
      <c r="O4">
        <v>0.64453717754173001</v>
      </c>
      <c r="P4">
        <v>0.57454476479514405</v>
      </c>
      <c r="R4">
        <f t="shared" si="3"/>
        <v>0.52759863429438503</v>
      </c>
      <c r="S4">
        <f t="shared" si="0"/>
        <v>0.493930197268589</v>
      </c>
      <c r="T4">
        <f t="shared" si="0"/>
        <v>0.54201441578148701</v>
      </c>
      <c r="U4">
        <f t="shared" si="0"/>
        <v>0.41872154779969595</v>
      </c>
      <c r="V4">
        <f t="shared" si="0"/>
        <v>0.37604324734446104</v>
      </c>
      <c r="W4">
        <f t="shared" si="0"/>
        <v>0.35546282245826999</v>
      </c>
      <c r="X4">
        <f t="shared" si="0"/>
        <v>0.42545523520485595</v>
      </c>
      <c r="Z4">
        <f t="shared" si="4"/>
        <v>1</v>
      </c>
      <c r="AA4">
        <f t="shared" si="1"/>
        <v>0.93618551141470541</v>
      </c>
      <c r="AB4">
        <f t="shared" si="1"/>
        <v>1.0273233866618736</v>
      </c>
      <c r="AC4">
        <f t="shared" si="1"/>
        <v>0.79363652705374754</v>
      </c>
      <c r="AD4">
        <f t="shared" si="1"/>
        <v>0.71274492180478166</v>
      </c>
      <c r="AE4">
        <f t="shared" si="1"/>
        <v>0.6737371921625025</v>
      </c>
      <c r="AF4">
        <f t="shared" si="1"/>
        <v>0.80639942477080795</v>
      </c>
      <c r="AH4">
        <f t="shared" si="5"/>
        <v>1</v>
      </c>
      <c r="AI4">
        <f t="shared" si="2"/>
        <v>0.83719529299537376</v>
      </c>
      <c r="AJ4">
        <f t="shared" si="2"/>
        <v>0.9938790883179387</v>
      </c>
      <c r="AK4">
        <f t="shared" si="2"/>
        <v>0.85711100682305186</v>
      </c>
      <c r="AL4">
        <f t="shared" si="2"/>
        <v>0.83688815064827748</v>
      </c>
      <c r="AM4">
        <f t="shared" si="2"/>
        <v>0.92533286146481375</v>
      </c>
      <c r="AN4">
        <f t="shared" si="2"/>
        <v>0.73195619992666305</v>
      </c>
    </row>
    <row r="5" spans="1:40" x14ac:dyDescent="0.25">
      <c r="Z5" t="e">
        <f t="shared" si="4"/>
        <v>#DIV/0!</v>
      </c>
      <c r="AA5" t="e">
        <f t="shared" si="1"/>
        <v>#DIV/0!</v>
      </c>
      <c r="AB5" t="e">
        <f t="shared" si="1"/>
        <v>#DIV/0!</v>
      </c>
      <c r="AC5" t="e">
        <f t="shared" si="1"/>
        <v>#DIV/0!</v>
      </c>
      <c r="AD5" t="e">
        <f t="shared" si="1"/>
        <v>#DIV/0!</v>
      </c>
      <c r="AE5" t="e">
        <f t="shared" si="1"/>
        <v>#DIV/0!</v>
      </c>
      <c r="AF5" t="e">
        <f t="shared" si="1"/>
        <v>#DIV/0!</v>
      </c>
      <c r="AH5" t="e">
        <f t="shared" si="5"/>
        <v>#DIV/0!</v>
      </c>
      <c r="AI5" t="e">
        <f t="shared" si="2"/>
        <v>#DIV/0!</v>
      </c>
      <c r="AJ5" t="e">
        <f t="shared" si="2"/>
        <v>#DIV/0!</v>
      </c>
      <c r="AK5" t="e">
        <f t="shared" si="2"/>
        <v>#DIV/0!</v>
      </c>
      <c r="AL5" t="e">
        <f t="shared" si="2"/>
        <v>#DIV/0!</v>
      </c>
      <c r="AM5" t="e">
        <f t="shared" si="2"/>
        <v>#DIV/0!</v>
      </c>
      <c r="AN5" t="e">
        <f t="shared" si="2"/>
        <v>#DIV/0!</v>
      </c>
    </row>
    <row r="6" spans="1:40" x14ac:dyDescent="0.25">
      <c r="A6" t="s">
        <v>6</v>
      </c>
      <c r="B6">
        <v>1.18779372562913</v>
      </c>
      <c r="C6">
        <v>0.91543246378691101</v>
      </c>
      <c r="D6">
        <v>1.13352973608894</v>
      </c>
      <c r="E6">
        <v>0.99701848502854196</v>
      </c>
      <c r="F6">
        <v>0.97670055522086097</v>
      </c>
      <c r="G6">
        <v>1.09810067420073</v>
      </c>
      <c r="H6">
        <v>0.84398678334089094</v>
      </c>
      <c r="J6">
        <v>0.38239757207890701</v>
      </c>
      <c r="K6">
        <v>0.404779969650986</v>
      </c>
      <c r="L6">
        <v>0.401745068285281</v>
      </c>
      <c r="M6">
        <v>0.48444613050075902</v>
      </c>
      <c r="N6">
        <v>0.52845220030349005</v>
      </c>
      <c r="O6">
        <v>0.62063732928679805</v>
      </c>
      <c r="P6">
        <v>0.47116843702579703</v>
      </c>
      <c r="R6">
        <f t="shared" si="3"/>
        <v>0.61760242792109299</v>
      </c>
      <c r="S6">
        <f t="shared" si="0"/>
        <v>0.59522003034901405</v>
      </c>
      <c r="T6">
        <f t="shared" si="0"/>
        <v>0.598254931714719</v>
      </c>
      <c r="U6">
        <f t="shared" si="0"/>
        <v>0.51555386949924098</v>
      </c>
      <c r="V6">
        <f t="shared" si="0"/>
        <v>0.47154779969650995</v>
      </c>
      <c r="W6">
        <f t="shared" si="0"/>
        <v>0.37936267071320195</v>
      </c>
      <c r="X6">
        <f t="shared" si="0"/>
        <v>0.52883156297420297</v>
      </c>
      <c r="Z6">
        <f t="shared" si="4"/>
        <v>1</v>
      </c>
      <c r="AA6">
        <f t="shared" si="1"/>
        <v>0.9637592137592137</v>
      </c>
      <c r="AB6">
        <f t="shared" si="1"/>
        <v>0.96867321867321754</v>
      </c>
      <c r="AC6">
        <f t="shared" si="1"/>
        <v>0.83476658476658372</v>
      </c>
      <c r="AD6">
        <f t="shared" si="1"/>
        <v>0.76351351351351315</v>
      </c>
      <c r="AE6">
        <f t="shared" si="1"/>
        <v>0.614250614250614</v>
      </c>
      <c r="AF6">
        <f t="shared" si="1"/>
        <v>0.85626535626535505</v>
      </c>
      <c r="AH6">
        <f t="shared" si="5"/>
        <v>1</v>
      </c>
      <c r="AI6">
        <f t="shared" si="2"/>
        <v>0.7706998648288369</v>
      </c>
      <c r="AJ6">
        <f t="shared" si="2"/>
        <v>0.95431530882060489</v>
      </c>
      <c r="AK6">
        <f t="shared" si="2"/>
        <v>0.83938689312444248</v>
      </c>
      <c r="AL6">
        <f t="shared" si="2"/>
        <v>0.82228128853226523</v>
      </c>
      <c r="AM6">
        <f t="shared" si="2"/>
        <v>0.92448768713532903</v>
      </c>
      <c r="AN6">
        <f t="shared" si="2"/>
        <v>0.71054995924806952</v>
      </c>
    </row>
    <row r="7" spans="1:40" x14ac:dyDescent="0.25">
      <c r="B7">
        <v>0.89230499132455099</v>
      </c>
      <c r="C7">
        <v>0.62264275731630403</v>
      </c>
      <c r="D7">
        <v>0.96593927300668403</v>
      </c>
      <c r="E7">
        <v>0.73038833332361797</v>
      </c>
      <c r="F7">
        <v>0.72455090618198903</v>
      </c>
      <c r="G7">
        <v>0.83747299049450996</v>
      </c>
      <c r="H7">
        <v>0.53083128928963097</v>
      </c>
      <c r="J7">
        <v>0.536418816388467</v>
      </c>
      <c r="K7">
        <v>0.58725341426403599</v>
      </c>
      <c r="L7">
        <v>0.40288315629742</v>
      </c>
      <c r="M7">
        <v>0.65667678300455201</v>
      </c>
      <c r="N7">
        <v>0.51631259484066805</v>
      </c>
      <c r="O7">
        <v>0.53679817905918104</v>
      </c>
      <c r="P7">
        <v>0.68968133535660103</v>
      </c>
      <c r="R7">
        <f t="shared" si="3"/>
        <v>0.463581183611533</v>
      </c>
      <c r="S7">
        <f t="shared" si="0"/>
        <v>0.41274658573596401</v>
      </c>
      <c r="T7">
        <f t="shared" si="0"/>
        <v>0.59711684370258</v>
      </c>
      <c r="U7">
        <f t="shared" si="0"/>
        <v>0.34332321699544799</v>
      </c>
      <c r="V7">
        <f t="shared" si="0"/>
        <v>0.48368740515933195</v>
      </c>
      <c r="W7">
        <f t="shared" si="0"/>
        <v>0.46320182094081896</v>
      </c>
      <c r="X7">
        <f t="shared" si="0"/>
        <v>0.31031866464339897</v>
      </c>
      <c r="Z7">
        <f t="shared" si="4"/>
        <v>1</v>
      </c>
      <c r="AA7">
        <f t="shared" si="1"/>
        <v>0.8903436988543374</v>
      </c>
      <c r="AB7">
        <f t="shared" si="1"/>
        <v>1.2880523731587559</v>
      </c>
      <c r="AC7">
        <f t="shared" si="1"/>
        <v>0.74058919803600665</v>
      </c>
      <c r="AD7">
        <f t="shared" si="1"/>
        <v>1.0433715220949247</v>
      </c>
      <c r="AE7">
        <f t="shared" si="1"/>
        <v>0.99918166939443354</v>
      </c>
      <c r="AF7">
        <f t="shared" si="1"/>
        <v>0.66939443535188137</v>
      </c>
      <c r="AH7">
        <f t="shared" si="5"/>
        <v>1</v>
      </c>
      <c r="AI7">
        <f t="shared" si="2"/>
        <v>0.69779140918179072</v>
      </c>
      <c r="AJ7">
        <f t="shared" si="2"/>
        <v>1.0825214275365973</v>
      </c>
      <c r="AK7">
        <f t="shared" si="2"/>
        <v>0.81854112710881344</v>
      </c>
      <c r="AL7">
        <f t="shared" si="2"/>
        <v>0.81199916309607856</v>
      </c>
      <c r="AM7">
        <f t="shared" si="2"/>
        <v>0.93855015789091623</v>
      </c>
      <c r="AN7">
        <f t="shared" si="2"/>
        <v>0.594898935286305</v>
      </c>
    </row>
    <row r="8" spans="1:40" x14ac:dyDescent="0.25">
      <c r="B8">
        <v>0.86959270165015101</v>
      </c>
      <c r="C8">
        <v>0.67141045040917302</v>
      </c>
      <c r="D8">
        <v>0.82092575642784804</v>
      </c>
      <c r="E8">
        <v>0.73124994816347499</v>
      </c>
      <c r="F8">
        <v>0.71746937716762205</v>
      </c>
      <c r="G8">
        <v>0.77260180907744902</v>
      </c>
      <c r="H8">
        <v>0.62787158474882099</v>
      </c>
      <c r="J8">
        <v>0.46320182094081902</v>
      </c>
      <c r="K8">
        <v>0.49772382397572101</v>
      </c>
      <c r="L8">
        <v>0.44688922610015203</v>
      </c>
      <c r="M8">
        <v>0.57207890743550804</v>
      </c>
      <c r="N8">
        <v>0.60166919575113798</v>
      </c>
      <c r="O8">
        <v>0.633535660091047</v>
      </c>
      <c r="P8">
        <v>0.53755690440060699</v>
      </c>
      <c r="R8">
        <f t="shared" si="3"/>
        <v>0.53679817905918092</v>
      </c>
      <c r="S8">
        <f t="shared" si="0"/>
        <v>0.50227617602427899</v>
      </c>
      <c r="T8">
        <f t="shared" si="0"/>
        <v>0.55311077389984797</v>
      </c>
      <c r="U8">
        <f t="shared" si="0"/>
        <v>0.42792109256449196</v>
      </c>
      <c r="V8">
        <f t="shared" si="0"/>
        <v>0.39833080424886202</v>
      </c>
      <c r="W8">
        <f t="shared" si="0"/>
        <v>0.366464339908953</v>
      </c>
      <c r="X8">
        <f t="shared" si="0"/>
        <v>0.46244309559939301</v>
      </c>
      <c r="Z8">
        <f t="shared" si="4"/>
        <v>1</v>
      </c>
      <c r="AA8">
        <f t="shared" si="1"/>
        <v>0.93568904593639468</v>
      </c>
      <c r="AB8">
        <f t="shared" si="1"/>
        <v>1.0303886925795041</v>
      </c>
      <c r="AC8">
        <f t="shared" si="1"/>
        <v>0.79717314487632518</v>
      </c>
      <c r="AD8">
        <f t="shared" si="1"/>
        <v>0.74204946996466403</v>
      </c>
      <c r="AE8">
        <f t="shared" si="1"/>
        <v>0.68268551236749075</v>
      </c>
      <c r="AF8">
        <f t="shared" si="1"/>
        <v>0.86148409893992872</v>
      </c>
      <c r="AH8">
        <f t="shared" si="5"/>
        <v>1</v>
      </c>
      <c r="AI8">
        <f t="shared" si="2"/>
        <v>0.77209761436025781</v>
      </c>
      <c r="AJ8">
        <f t="shared" si="2"/>
        <v>0.94403478188127399</v>
      </c>
      <c r="AK8">
        <f t="shared" si="2"/>
        <v>0.84091086180443453</v>
      </c>
      <c r="AL8">
        <f t="shared" si="2"/>
        <v>0.82506370603863433</v>
      </c>
      <c r="AM8">
        <f t="shared" si="2"/>
        <v>0.88846399884836802</v>
      </c>
      <c r="AN8">
        <f t="shared" si="2"/>
        <v>0.72202950134857768</v>
      </c>
    </row>
    <row r="9" spans="1:40" x14ac:dyDescent="0.25">
      <c r="AH9" t="e">
        <f t="shared" si="5"/>
        <v>#DIV/0!</v>
      </c>
      <c r="AI9" t="e">
        <f t="shared" si="2"/>
        <v>#DIV/0!</v>
      </c>
      <c r="AJ9" t="e">
        <f t="shared" si="2"/>
        <v>#DIV/0!</v>
      </c>
      <c r="AK9" t="e">
        <f t="shared" si="2"/>
        <v>#DIV/0!</v>
      </c>
      <c r="AL9" t="e">
        <f t="shared" si="2"/>
        <v>#DIV/0!</v>
      </c>
      <c r="AM9" t="e">
        <f t="shared" si="2"/>
        <v>#DIV/0!</v>
      </c>
      <c r="AN9" t="e">
        <f t="shared" si="2"/>
        <v>#DIV/0!</v>
      </c>
    </row>
    <row r="10" spans="1:40" x14ac:dyDescent="0.25">
      <c r="AH10" t="e">
        <f t="shared" si="5"/>
        <v>#DIV/0!</v>
      </c>
      <c r="AI10" t="e">
        <f t="shared" si="2"/>
        <v>#DIV/0!</v>
      </c>
      <c r="AJ10" t="e">
        <f t="shared" si="2"/>
        <v>#DIV/0!</v>
      </c>
      <c r="AK10" t="e">
        <f t="shared" si="2"/>
        <v>#DIV/0!</v>
      </c>
      <c r="AL10" t="e">
        <f t="shared" si="2"/>
        <v>#DIV/0!</v>
      </c>
      <c r="AM10" t="e">
        <f t="shared" si="2"/>
        <v>#DIV/0!</v>
      </c>
      <c r="AN10" t="e">
        <f t="shared" si="2"/>
        <v>#DIV/0!</v>
      </c>
    </row>
    <row r="11" spans="1:40" x14ac:dyDescent="0.25">
      <c r="B11" t="s">
        <v>8</v>
      </c>
      <c r="AH11" t="e">
        <f t="shared" si="5"/>
        <v>#VALUE!</v>
      </c>
      <c r="AI11" t="e">
        <f t="shared" si="2"/>
        <v>#VALUE!</v>
      </c>
      <c r="AJ11" t="e">
        <f t="shared" si="2"/>
        <v>#VALUE!</v>
      </c>
      <c r="AK11" t="e">
        <f t="shared" si="2"/>
        <v>#VALUE!</v>
      </c>
      <c r="AL11" t="e">
        <f t="shared" si="2"/>
        <v>#VALUE!</v>
      </c>
      <c r="AM11" t="e">
        <f t="shared" si="2"/>
        <v>#VALUE!</v>
      </c>
      <c r="AN11" t="e">
        <f t="shared" si="2"/>
        <v>#VALUE!</v>
      </c>
    </row>
    <row r="12" spans="1:40" x14ac:dyDescent="0.25">
      <c r="A12" t="s">
        <v>5</v>
      </c>
      <c r="B12">
        <v>1.4568330685795501</v>
      </c>
      <c r="C12">
        <v>1.3226132644773001</v>
      </c>
      <c r="D12">
        <v>0.80616746548096896</v>
      </c>
      <c r="E12">
        <v>2.3816239390685299</v>
      </c>
      <c r="F12">
        <v>1.5208674274734</v>
      </c>
      <c r="G12">
        <v>2.0294023336626998</v>
      </c>
      <c r="H12">
        <v>1.0892491921018601</v>
      </c>
      <c r="J12">
        <v>0.49108497723824002</v>
      </c>
      <c r="K12">
        <v>0.52560698027314101</v>
      </c>
      <c r="L12">
        <v>0.48027314112291403</v>
      </c>
      <c r="M12">
        <v>0.58289074355083503</v>
      </c>
      <c r="N12">
        <v>0.63154400606980299</v>
      </c>
      <c r="O12">
        <v>0.65383156297420297</v>
      </c>
      <c r="P12">
        <v>0.60489377845220005</v>
      </c>
      <c r="R12">
        <f t="shared" si="3"/>
        <v>0.50891502276176004</v>
      </c>
      <c r="S12">
        <f t="shared" si="0"/>
        <v>0.47439301972685899</v>
      </c>
      <c r="T12">
        <f t="shared" si="0"/>
        <v>0.51972685887708603</v>
      </c>
      <c r="U12">
        <f t="shared" si="0"/>
        <v>0.41710925644916497</v>
      </c>
      <c r="V12">
        <f t="shared" si="0"/>
        <v>0.36845599393019701</v>
      </c>
      <c r="W12">
        <f t="shared" si="0"/>
        <v>0.34616843702579703</v>
      </c>
      <c r="X12">
        <f t="shared" si="0"/>
        <v>0.39510622154779995</v>
      </c>
      <c r="Z12">
        <f t="shared" si="4"/>
        <v>1</v>
      </c>
      <c r="AA12">
        <f t="shared" si="1"/>
        <v>0.93216548639582619</v>
      </c>
      <c r="AB12">
        <f t="shared" si="1"/>
        <v>1.0212448751397685</v>
      </c>
      <c r="AC12">
        <f t="shared" si="1"/>
        <v>0.81960491986582129</v>
      </c>
      <c r="AD12">
        <f t="shared" si="1"/>
        <v>0.72400298173686151</v>
      </c>
      <c r="AE12">
        <f t="shared" si="1"/>
        <v>0.68020872158032153</v>
      </c>
      <c r="AF12">
        <f t="shared" si="1"/>
        <v>0.7763697353708543</v>
      </c>
      <c r="AH12">
        <f t="shared" si="5"/>
        <v>1</v>
      </c>
      <c r="AI12">
        <f t="shared" si="2"/>
        <v>0.90786878263745219</v>
      </c>
      <c r="AJ12">
        <f t="shared" si="2"/>
        <v>0.55336982861530115</v>
      </c>
      <c r="AK12">
        <f t="shared" si="2"/>
        <v>1.6347953588057105</v>
      </c>
      <c r="AL12">
        <f t="shared" si="2"/>
        <v>1.043954492985449</v>
      </c>
      <c r="AM12">
        <f t="shared" si="2"/>
        <v>1.3930232484641631</v>
      </c>
      <c r="AN12">
        <f t="shared" si="2"/>
        <v>0.74768291274710441</v>
      </c>
    </row>
    <row r="13" spans="1:40" x14ac:dyDescent="0.25">
      <c r="Z13" t="e">
        <f t="shared" si="4"/>
        <v>#DIV/0!</v>
      </c>
      <c r="AA13" t="e">
        <f t="shared" si="1"/>
        <v>#DIV/0!</v>
      </c>
      <c r="AB13" t="e">
        <f t="shared" si="1"/>
        <v>#DIV/0!</v>
      </c>
      <c r="AC13" t="e">
        <f t="shared" si="1"/>
        <v>#DIV/0!</v>
      </c>
      <c r="AD13" t="e">
        <f t="shared" si="1"/>
        <v>#DIV/0!</v>
      </c>
      <c r="AE13" t="e">
        <f t="shared" si="1"/>
        <v>#DIV/0!</v>
      </c>
      <c r="AF13" t="e">
        <f t="shared" si="1"/>
        <v>#DIV/0!</v>
      </c>
      <c r="AH13" t="e">
        <f t="shared" si="5"/>
        <v>#DIV/0!</v>
      </c>
      <c r="AI13" t="e">
        <f t="shared" si="2"/>
        <v>#DIV/0!</v>
      </c>
      <c r="AJ13" t="e">
        <f t="shared" si="2"/>
        <v>#DIV/0!</v>
      </c>
      <c r="AK13" t="e">
        <f t="shared" si="2"/>
        <v>#DIV/0!</v>
      </c>
      <c r="AL13" t="e">
        <f t="shared" si="2"/>
        <v>#DIV/0!</v>
      </c>
      <c r="AM13" t="e">
        <f t="shared" si="2"/>
        <v>#DIV/0!</v>
      </c>
      <c r="AN13" t="e">
        <f t="shared" si="2"/>
        <v>#DIV/0!</v>
      </c>
    </row>
    <row r="14" spans="1:40" x14ac:dyDescent="0.25">
      <c r="A14" t="s">
        <v>6</v>
      </c>
      <c r="B14">
        <v>1.4898249999883599</v>
      </c>
      <c r="C14">
        <v>1.35573404986796</v>
      </c>
      <c r="D14">
        <v>0.80823824461323002</v>
      </c>
      <c r="E14">
        <v>2.4303909692868202</v>
      </c>
      <c r="F14">
        <v>1.50804682448427</v>
      </c>
      <c r="G14">
        <v>2.0317772353265502</v>
      </c>
      <c r="H14">
        <v>1.1202976766187001</v>
      </c>
      <c r="J14">
        <v>0.52769347496206398</v>
      </c>
      <c r="K14">
        <v>0.57435508345978803</v>
      </c>
      <c r="L14">
        <v>0.463581183611533</v>
      </c>
      <c r="M14">
        <v>0.63808801213960498</v>
      </c>
      <c r="N14">
        <v>0.61229135053110795</v>
      </c>
      <c r="O14">
        <v>0.64301972685887698</v>
      </c>
      <c r="P14">
        <v>0.67033383915022804</v>
      </c>
      <c r="R14">
        <f t="shared" si="3"/>
        <v>0.47230652503793602</v>
      </c>
      <c r="S14">
        <f t="shared" si="0"/>
        <v>0.42564491654021197</v>
      </c>
      <c r="T14">
        <f t="shared" si="0"/>
        <v>0.536418816388467</v>
      </c>
      <c r="U14">
        <f t="shared" si="0"/>
        <v>0.36191198786039502</v>
      </c>
      <c r="V14">
        <f t="shared" si="0"/>
        <v>0.38770864946889205</v>
      </c>
      <c r="W14">
        <f t="shared" si="0"/>
        <v>0.35698027314112302</v>
      </c>
      <c r="X14">
        <f t="shared" si="0"/>
        <v>0.32966616084977196</v>
      </c>
      <c r="Z14">
        <f t="shared" si="4"/>
        <v>1</v>
      </c>
      <c r="AA14">
        <f t="shared" si="1"/>
        <v>0.90120481927710794</v>
      </c>
      <c r="AB14">
        <f t="shared" si="1"/>
        <v>1.13574297188755</v>
      </c>
      <c r="AC14">
        <f t="shared" si="1"/>
        <v>0.7662650602409653</v>
      </c>
      <c r="AD14">
        <f t="shared" si="1"/>
        <v>0.82088353413654613</v>
      </c>
      <c r="AE14">
        <f t="shared" si="1"/>
        <v>0.75582329317269137</v>
      </c>
      <c r="AF14">
        <f t="shared" si="1"/>
        <v>0.69799196787148543</v>
      </c>
      <c r="AH14">
        <f t="shared" si="5"/>
        <v>1</v>
      </c>
      <c r="AI14">
        <f t="shared" si="2"/>
        <v>0.90999550274599528</v>
      </c>
      <c r="AJ14">
        <f t="shared" si="2"/>
        <v>0.54250549200043285</v>
      </c>
      <c r="AK14">
        <f t="shared" si="2"/>
        <v>1.6313264774760854</v>
      </c>
      <c r="AL14">
        <f t="shared" si="2"/>
        <v>1.0122308489225595</v>
      </c>
      <c r="AM14">
        <f t="shared" si="2"/>
        <v>1.3637690569982546</v>
      </c>
      <c r="AN14">
        <f t="shared" si="2"/>
        <v>0.7519659534693357</v>
      </c>
    </row>
    <row r="15" spans="1:40" x14ac:dyDescent="0.25">
      <c r="Z15" t="e">
        <f t="shared" si="4"/>
        <v>#DIV/0!</v>
      </c>
      <c r="AA15" t="e">
        <f t="shared" si="1"/>
        <v>#DIV/0!</v>
      </c>
      <c r="AB15" t="e">
        <f t="shared" si="1"/>
        <v>#DIV/0!</v>
      </c>
      <c r="AC15" t="e">
        <f t="shared" si="1"/>
        <v>#DIV/0!</v>
      </c>
      <c r="AD15" t="e">
        <f t="shared" si="1"/>
        <v>#DIV/0!</v>
      </c>
      <c r="AE15" t="e">
        <f t="shared" si="1"/>
        <v>#DIV/0!</v>
      </c>
      <c r="AF15" t="e">
        <f t="shared" si="1"/>
        <v>#DIV/0!</v>
      </c>
      <c r="AH15" t="e">
        <f t="shared" si="5"/>
        <v>#DIV/0!</v>
      </c>
      <c r="AI15" t="e">
        <f t="shared" si="2"/>
        <v>#DIV/0!</v>
      </c>
      <c r="AJ15" t="e">
        <f t="shared" si="2"/>
        <v>#DIV/0!</v>
      </c>
      <c r="AK15" t="e">
        <f t="shared" si="2"/>
        <v>#DIV/0!</v>
      </c>
      <c r="AL15" t="e">
        <f t="shared" si="2"/>
        <v>#DIV/0!</v>
      </c>
      <c r="AM15" t="e">
        <f t="shared" si="2"/>
        <v>#DIV/0!</v>
      </c>
      <c r="AN15" t="e">
        <f t="shared" si="2"/>
        <v>#DIV/0!</v>
      </c>
    </row>
    <row r="16" spans="1:40" x14ac:dyDescent="0.25">
      <c r="A16" t="s">
        <v>9</v>
      </c>
      <c r="B16">
        <v>1.45322060906944</v>
      </c>
      <c r="C16">
        <v>1.33091206484602</v>
      </c>
      <c r="D16">
        <v>0.83392580563952401</v>
      </c>
      <c r="E16">
        <v>2.4220684033998698</v>
      </c>
      <c r="F16">
        <v>1.5525851938695301</v>
      </c>
      <c r="G16">
        <v>2.05647467779781</v>
      </c>
      <c r="H16">
        <v>1.0800682498658301</v>
      </c>
      <c r="J16">
        <v>0.47534142640364202</v>
      </c>
      <c r="K16">
        <v>0.55652503793626695</v>
      </c>
      <c r="L16">
        <v>0.48899848254931699</v>
      </c>
      <c r="M16">
        <v>0.60394537177541696</v>
      </c>
      <c r="N16">
        <v>0.64491654021244305</v>
      </c>
      <c r="O16">
        <v>0.64908952959028798</v>
      </c>
      <c r="P16">
        <v>0.60811836115326301</v>
      </c>
      <c r="R16">
        <f t="shared" si="3"/>
        <v>0.52465857359635804</v>
      </c>
      <c r="S16">
        <f t="shared" si="0"/>
        <v>0.44347496206373305</v>
      </c>
      <c r="T16">
        <f t="shared" si="0"/>
        <v>0.51100151745068301</v>
      </c>
      <c r="U16">
        <f t="shared" si="0"/>
        <v>0.39605462822458304</v>
      </c>
      <c r="V16">
        <f t="shared" si="0"/>
        <v>0.35508345978755695</v>
      </c>
      <c r="W16">
        <f t="shared" si="0"/>
        <v>0.35091047040971202</v>
      </c>
      <c r="X16">
        <f t="shared" si="0"/>
        <v>0.39188163884673699</v>
      </c>
      <c r="Z16">
        <f t="shared" si="4"/>
        <v>1</v>
      </c>
      <c r="AA16">
        <f t="shared" si="1"/>
        <v>0.84526391901663089</v>
      </c>
      <c r="AB16">
        <f t="shared" si="1"/>
        <v>0.97396963123644298</v>
      </c>
      <c r="AC16">
        <f t="shared" si="1"/>
        <v>0.75488069414316783</v>
      </c>
      <c r="AD16">
        <f t="shared" si="1"/>
        <v>0.67678958785249477</v>
      </c>
      <c r="AE16">
        <f t="shared" si="1"/>
        <v>0.66883586406363049</v>
      </c>
      <c r="AF16">
        <f t="shared" si="1"/>
        <v>0.74692697035430144</v>
      </c>
      <c r="AH16">
        <f t="shared" si="5"/>
        <v>1</v>
      </c>
      <c r="AI16">
        <f t="shared" si="2"/>
        <v>0.91583621684133742</v>
      </c>
      <c r="AJ16">
        <f t="shared" si="2"/>
        <v>0.57384666886435276</v>
      </c>
      <c r="AK16">
        <f t="shared" si="2"/>
        <v>1.666690100789876</v>
      </c>
      <c r="AL16">
        <f t="shared" si="2"/>
        <v>1.06837543052993</v>
      </c>
      <c r="AM16">
        <f t="shared" si="2"/>
        <v>1.4151152722191711</v>
      </c>
      <c r="AN16">
        <f t="shared" si="2"/>
        <v>0.74322387332329709</v>
      </c>
    </row>
    <row r="18" spans="1:50" x14ac:dyDescent="0.25">
      <c r="B18">
        <f>MIN(B2:B16)</f>
        <v>0.81300533853010104</v>
      </c>
      <c r="C18">
        <f t="shared" ref="C18:H18" si="6">MIN(C2:C16)</f>
        <v>0.62264275731630403</v>
      </c>
      <c r="D18">
        <f t="shared" si="6"/>
        <v>0.77604781002166101</v>
      </c>
      <c r="E18">
        <f t="shared" si="6"/>
        <v>0.69193394155086996</v>
      </c>
      <c r="F18">
        <f t="shared" si="6"/>
        <v>0.67138275164691297</v>
      </c>
      <c r="G18">
        <f t="shared" si="6"/>
        <v>0.70381622777709096</v>
      </c>
      <c r="H18">
        <f t="shared" si="6"/>
        <v>0.53083128928963097</v>
      </c>
      <c r="I18" t="s">
        <v>13</v>
      </c>
      <c r="J18">
        <f>MAX(J2:J16)</f>
        <v>0.536418816388467</v>
      </c>
      <c r="K18">
        <f t="shared" ref="K18:P18" si="7">MAX(K2:K16)</f>
        <v>0.58725341426403599</v>
      </c>
      <c r="L18">
        <f t="shared" si="7"/>
        <v>0.48899848254931699</v>
      </c>
      <c r="M18">
        <f t="shared" si="7"/>
        <v>0.65667678300455201</v>
      </c>
      <c r="N18">
        <f t="shared" si="7"/>
        <v>0.64491654021244305</v>
      </c>
      <c r="O18">
        <f t="shared" si="7"/>
        <v>0.65383156297420297</v>
      </c>
      <c r="P18">
        <f t="shared" si="7"/>
        <v>0.68968133535660103</v>
      </c>
    </row>
    <row r="20" spans="1:50" x14ac:dyDescent="0.25">
      <c r="A20" t="s">
        <v>20</v>
      </c>
      <c r="R20" t="s">
        <v>21</v>
      </c>
      <c r="AJ20" t="s">
        <v>40</v>
      </c>
      <c r="AL20" t="s">
        <v>41</v>
      </c>
    </row>
    <row r="21" spans="1:50" x14ac:dyDescent="0.25">
      <c r="E21" t="s">
        <v>4</v>
      </c>
      <c r="L21" t="s">
        <v>22</v>
      </c>
      <c r="U21" t="s">
        <v>4</v>
      </c>
      <c r="AB21" t="s">
        <v>22</v>
      </c>
      <c r="AL21" t="s">
        <v>42</v>
      </c>
    </row>
    <row r="22" spans="1:50" x14ac:dyDescent="0.25">
      <c r="A22" t="s">
        <v>5</v>
      </c>
      <c r="B22">
        <v>1.05990113773535</v>
      </c>
      <c r="C22">
        <v>0.918297616866533</v>
      </c>
      <c r="D22">
        <v>1.10663921479047</v>
      </c>
      <c r="E22">
        <v>0.91730139748633399</v>
      </c>
      <c r="F22">
        <v>0.93188414504734196</v>
      </c>
      <c r="G22">
        <v>1.0406213798347801</v>
      </c>
      <c r="H22">
        <v>0.79822048838762805</v>
      </c>
      <c r="J22">
        <v>0.45940819423368701</v>
      </c>
      <c r="K22">
        <v>0.426024279210926</v>
      </c>
      <c r="L22">
        <v>0.42981790591805802</v>
      </c>
      <c r="M22">
        <v>0.51915781487101698</v>
      </c>
      <c r="N22">
        <v>0.56145675265553896</v>
      </c>
      <c r="O22">
        <v>0.63476858877086495</v>
      </c>
      <c r="P22">
        <v>0.50919954476479501</v>
      </c>
      <c r="Q22" t="s">
        <v>5</v>
      </c>
      <c r="R22">
        <v>1.0844290969083199</v>
      </c>
      <c r="S22">
        <v>0.91877862529466903</v>
      </c>
      <c r="T22">
        <v>1.10877760078261</v>
      </c>
      <c r="U22">
        <v>0.93399531162658</v>
      </c>
      <c r="V22">
        <v>0.91942521291209001</v>
      </c>
      <c r="W22">
        <v>1.0443872415539499</v>
      </c>
      <c r="X22">
        <v>0.80545576397477603</v>
      </c>
      <c r="Z22">
        <v>0.45220030349013701</v>
      </c>
      <c r="AA22">
        <v>0.42744688922610002</v>
      </c>
      <c r="AB22">
        <v>0.42811077389984797</v>
      </c>
      <c r="AC22">
        <v>0.50891502276176004</v>
      </c>
      <c r="AD22">
        <v>0.558896054628225</v>
      </c>
      <c r="AE22">
        <v>0.62537936267071303</v>
      </c>
      <c r="AF22">
        <v>0.50199165402124402</v>
      </c>
      <c r="AI22" t="s">
        <v>5</v>
      </c>
      <c r="AJ22">
        <v>0.58635192322782903</v>
      </c>
      <c r="AK22">
        <v>0.63229687189815897</v>
      </c>
      <c r="AL22">
        <v>0.69175635521401302</v>
      </c>
      <c r="AM22">
        <v>0.76728574286032702</v>
      </c>
      <c r="AN22">
        <v>0.735962980834303</v>
      </c>
      <c r="AO22">
        <v>0.60925430528076596</v>
      </c>
      <c r="AP22">
        <v>0.62028026192221497</v>
      </c>
      <c r="AR22">
        <v>0.60377358490566002</v>
      </c>
      <c r="AS22">
        <v>0.56666666666666698</v>
      </c>
      <c r="AT22">
        <v>0.55471698113207601</v>
      </c>
      <c r="AU22">
        <v>0.51037735849056598</v>
      </c>
      <c r="AV22">
        <v>0.57452830188679305</v>
      </c>
      <c r="AW22">
        <v>0.81383647798742098</v>
      </c>
      <c r="AX22">
        <v>0.60628930817610105</v>
      </c>
    </row>
    <row r="23" spans="1:50" x14ac:dyDescent="0.25">
      <c r="B23">
        <v>0.80941568870548497</v>
      </c>
      <c r="C23">
        <v>0.67583043995393799</v>
      </c>
      <c r="D23">
        <v>0.76207565301108204</v>
      </c>
      <c r="E23">
        <v>0.68560909351487898</v>
      </c>
      <c r="F23">
        <v>0.66132770655369</v>
      </c>
      <c r="G23">
        <v>0.73960833144122295</v>
      </c>
      <c r="H23">
        <v>0.57930634014959603</v>
      </c>
      <c r="J23" s="2">
        <v>0.47420333839150203</v>
      </c>
      <c r="K23" s="2">
        <v>0.50938922610015203</v>
      </c>
      <c r="L23" s="2">
        <v>0.47581562974203301</v>
      </c>
      <c r="M23" s="2">
        <v>0.57426024279210897</v>
      </c>
      <c r="N23" s="2">
        <v>0.61409332321699595</v>
      </c>
      <c r="O23" s="2">
        <v>0.61930955993930203</v>
      </c>
      <c r="P23" s="2">
        <v>0.59370257966616102</v>
      </c>
      <c r="R23">
        <v>0.84348876346085699</v>
      </c>
      <c r="S23">
        <v>0.67751403354970796</v>
      </c>
      <c r="T23">
        <v>0.76943236813722804</v>
      </c>
      <c r="U23">
        <v>0.681748114309357</v>
      </c>
      <c r="V23">
        <v>0.632790642055583</v>
      </c>
      <c r="W23">
        <v>0.72967471924329397</v>
      </c>
      <c r="X23">
        <v>0.57263230792761499</v>
      </c>
      <c r="Z23">
        <v>0.45134673748103199</v>
      </c>
      <c r="AA23">
        <v>0.50341426403641898</v>
      </c>
      <c r="AB23">
        <v>0.47856600910470398</v>
      </c>
      <c r="AC23">
        <v>0.55159332321699595</v>
      </c>
      <c r="AD23">
        <v>0.62281866464339897</v>
      </c>
      <c r="AE23">
        <v>0.63182852807283796</v>
      </c>
      <c r="AF23">
        <v>0.58753793626707096</v>
      </c>
      <c r="AJ23">
        <v>0.40621775171845897</v>
      </c>
      <c r="AK23">
        <v>0.39682696486144398</v>
      </c>
      <c r="AL23">
        <v>0.43614694599366599</v>
      </c>
      <c r="AM23">
        <v>0.51308210044462299</v>
      </c>
      <c r="AN23">
        <v>0.48173529981817398</v>
      </c>
      <c r="AO23">
        <v>0.37852569363378902</v>
      </c>
      <c r="AP23">
        <v>0.35506719834734701</v>
      </c>
      <c r="AR23">
        <v>0.68616352201257902</v>
      </c>
      <c r="AS23">
        <v>0.70314465408805005</v>
      </c>
      <c r="AT23">
        <v>0.62610062893081797</v>
      </c>
      <c r="AU23">
        <v>0.61509433962264204</v>
      </c>
      <c r="AV23">
        <v>0.64968553459119505</v>
      </c>
      <c r="AW23">
        <v>0.79559748427673005</v>
      </c>
      <c r="AX23">
        <v>0.757232704402516</v>
      </c>
    </row>
    <row r="24" spans="1:50" x14ac:dyDescent="0.25">
      <c r="B24">
        <v>0.81005717347358097</v>
      </c>
      <c r="C24">
        <v>0.68071238490303998</v>
      </c>
      <c r="D24">
        <v>0.80872095032225</v>
      </c>
      <c r="E24">
        <v>0.69685105419177895</v>
      </c>
      <c r="F24">
        <v>0.68384181625920204</v>
      </c>
      <c r="G24">
        <v>0.75663900740558598</v>
      </c>
      <c r="H24">
        <v>0.59267324171485902</v>
      </c>
      <c r="J24" s="2">
        <v>0.47524658573596401</v>
      </c>
      <c r="K24" s="2">
        <v>0.50625948406676802</v>
      </c>
      <c r="L24" s="2">
        <v>0.453243550834598</v>
      </c>
      <c r="M24" s="2">
        <v>0.57511380880121399</v>
      </c>
      <c r="N24" s="2">
        <v>0.62101669195751097</v>
      </c>
      <c r="O24" s="2">
        <v>0.64406297420333802</v>
      </c>
      <c r="P24" s="2">
        <v>0.57833839150227595</v>
      </c>
      <c r="R24">
        <v>0.81683983661113502</v>
      </c>
      <c r="S24">
        <v>0.68061472007629897</v>
      </c>
      <c r="T24">
        <v>0.810353810709037</v>
      </c>
      <c r="U24">
        <v>0.69300441958010806</v>
      </c>
      <c r="V24">
        <v>0.68421502493703101</v>
      </c>
      <c r="W24">
        <v>0.75679669686180995</v>
      </c>
      <c r="X24">
        <v>0.59377904725150199</v>
      </c>
      <c r="Z24">
        <v>0.47922989377845199</v>
      </c>
      <c r="AA24">
        <v>0.50284522003034904</v>
      </c>
      <c r="AB24">
        <v>0.45438163884673799</v>
      </c>
      <c r="AC24">
        <v>0.57814871016692004</v>
      </c>
      <c r="AD24">
        <v>0.61864567526555403</v>
      </c>
      <c r="AE24">
        <v>0.640743550834598</v>
      </c>
      <c r="AF24">
        <v>0.57966616084977196</v>
      </c>
      <c r="AJ24">
        <v>0.45578558239768802</v>
      </c>
      <c r="AK24">
        <v>0.47141630551039398</v>
      </c>
      <c r="AL24">
        <v>0.50699919178033503</v>
      </c>
      <c r="AM24">
        <v>0.57109514134646799</v>
      </c>
      <c r="AN24">
        <v>0.57087131564491</v>
      </c>
      <c r="AO24">
        <v>0.45447768618140499</v>
      </c>
      <c r="AP24">
        <v>0.46221314303300798</v>
      </c>
      <c r="AR24">
        <v>0.65566037735849103</v>
      </c>
      <c r="AS24">
        <v>0.62610062893081797</v>
      </c>
      <c r="AT24">
        <v>0.56100628930817598</v>
      </c>
      <c r="AU24">
        <v>0.56037735849056602</v>
      </c>
      <c r="AV24">
        <v>0.61509433962264204</v>
      </c>
      <c r="AW24">
        <v>0.82830188679245298</v>
      </c>
      <c r="AX24">
        <v>0.66226415094339597</v>
      </c>
    </row>
    <row r="26" spans="1:50" x14ac:dyDescent="0.25">
      <c r="A26" t="s">
        <v>6</v>
      </c>
      <c r="B26">
        <v>1.1754787312311199</v>
      </c>
      <c r="C26">
        <v>0.90641541622725597</v>
      </c>
      <c r="D26">
        <v>1.1287214568613499</v>
      </c>
      <c r="E26">
        <v>0.98600855756651895</v>
      </c>
      <c r="F26">
        <v>0.96749441134123904</v>
      </c>
      <c r="G26">
        <v>1.0646997675190799</v>
      </c>
      <c r="H26">
        <v>0.84950445824985898</v>
      </c>
      <c r="J26">
        <v>0.40440060698027303</v>
      </c>
      <c r="K26">
        <v>0.41312594840667699</v>
      </c>
      <c r="L26">
        <v>0.389605462822458</v>
      </c>
      <c r="M26">
        <v>0.46623672230652502</v>
      </c>
      <c r="N26">
        <v>0.53262518968133499</v>
      </c>
      <c r="O26">
        <v>0.60963581183611504</v>
      </c>
      <c r="P26">
        <v>0.46244309559939301</v>
      </c>
      <c r="Q26" t="s">
        <v>6</v>
      </c>
      <c r="R26">
        <v>1.18239473852272</v>
      </c>
      <c r="S26">
        <v>0.89870084861428101</v>
      </c>
      <c r="T26">
        <v>1.12172131699107</v>
      </c>
      <c r="U26">
        <v>0.97803035965347596</v>
      </c>
      <c r="V26">
        <v>0.965002587568763</v>
      </c>
      <c r="W26">
        <v>1.0660758328443001</v>
      </c>
      <c r="X26">
        <v>0.86478060798914302</v>
      </c>
      <c r="Z26">
        <v>0.37556904400607</v>
      </c>
      <c r="AA26">
        <v>0.42905918057663101</v>
      </c>
      <c r="AB26">
        <v>0.39150227617602401</v>
      </c>
      <c r="AC26">
        <v>0.49468892261001501</v>
      </c>
      <c r="AD26">
        <v>0.53983308042488598</v>
      </c>
      <c r="AE26">
        <v>0.627465857359636</v>
      </c>
      <c r="AF26">
        <v>0.466616084977238</v>
      </c>
      <c r="AI26" t="s">
        <v>6</v>
      </c>
      <c r="AJ26">
        <v>0.61961750574860397</v>
      </c>
      <c r="AK26">
        <v>0.61256192079439298</v>
      </c>
      <c r="AL26">
        <v>0.71064185552546999</v>
      </c>
      <c r="AM26">
        <v>0.82476570981622699</v>
      </c>
      <c r="AN26">
        <v>0.83667420020859196</v>
      </c>
      <c r="AO26">
        <v>0.66587708426648096</v>
      </c>
      <c r="AP26">
        <v>0.67428835689959199</v>
      </c>
      <c r="AR26">
        <v>0.57232704402515699</v>
      </c>
      <c r="AS26">
        <v>0.50817610062893104</v>
      </c>
      <c r="AT26">
        <v>0.51698113207547203</v>
      </c>
      <c r="AU26">
        <v>0.43396226415094302</v>
      </c>
      <c r="AV26">
        <v>0.52327044025157199</v>
      </c>
      <c r="AW26">
        <v>0.76855345911949702</v>
      </c>
      <c r="AX26">
        <v>0.524528301886792</v>
      </c>
    </row>
    <row r="27" spans="1:50" x14ac:dyDescent="0.25">
      <c r="B27">
        <v>0.92687360614228598</v>
      </c>
      <c r="C27">
        <v>0.59978458512406096</v>
      </c>
      <c r="D27">
        <v>0.78420069926118097</v>
      </c>
      <c r="E27">
        <v>0.72439365175725301</v>
      </c>
      <c r="F27">
        <v>0.63263809427392803</v>
      </c>
      <c r="G27">
        <v>0.77963478006165898</v>
      </c>
      <c r="H27">
        <v>0.600147480270247</v>
      </c>
      <c r="J27" s="2">
        <v>0.46471927162367199</v>
      </c>
      <c r="K27" s="2">
        <v>0.58801213960546295</v>
      </c>
      <c r="L27" s="2">
        <v>0.54059180576631305</v>
      </c>
      <c r="M27" s="2">
        <v>0.50303490136570606</v>
      </c>
      <c r="N27" s="2">
        <v>0.61949924127465905</v>
      </c>
      <c r="O27" s="2">
        <v>0.60015174506828495</v>
      </c>
      <c r="P27" s="2">
        <v>0.55197268588770898</v>
      </c>
      <c r="R27">
        <v>0.84107955321539596</v>
      </c>
      <c r="S27">
        <v>0.66748830039863405</v>
      </c>
      <c r="T27">
        <v>0.76610361186571296</v>
      </c>
      <c r="U27">
        <v>0.63021730617883298</v>
      </c>
      <c r="V27">
        <v>0.91796879197952197</v>
      </c>
      <c r="W27">
        <v>0.74903807883565598</v>
      </c>
      <c r="X27">
        <v>0.71341017090652203</v>
      </c>
      <c r="Z27">
        <v>0.41957511380880103</v>
      </c>
      <c r="AA27">
        <v>0.56714719271623704</v>
      </c>
      <c r="AB27">
        <v>0.47382397572078899</v>
      </c>
      <c r="AC27">
        <v>0.610394537177542</v>
      </c>
      <c r="AD27">
        <v>0.41274658573596401</v>
      </c>
      <c r="AE27">
        <v>0.56904400606980299</v>
      </c>
      <c r="AF27">
        <v>0.53566009104704104</v>
      </c>
      <c r="AJ27">
        <v>0.45225054410497201</v>
      </c>
      <c r="AK27">
        <v>0.43357653690803699</v>
      </c>
      <c r="AL27">
        <v>0.53311124350092898</v>
      </c>
      <c r="AM27">
        <v>0.57409311561783205</v>
      </c>
      <c r="AN27">
        <v>0.64205423235541903</v>
      </c>
      <c r="AO27">
        <v>0.53369166474409002</v>
      </c>
      <c r="AP27">
        <v>0.46147451160244701</v>
      </c>
      <c r="AR27">
        <v>0.68679245283018897</v>
      </c>
      <c r="AS27">
        <v>0.660377358490566</v>
      </c>
      <c r="AT27">
        <v>0.60377358490566002</v>
      </c>
      <c r="AU27">
        <v>0.76352201257861596</v>
      </c>
      <c r="AV27">
        <v>0.67044025157232701</v>
      </c>
      <c r="AW27">
        <v>0.61886792452830197</v>
      </c>
      <c r="AX27">
        <v>0.69559748427672996</v>
      </c>
    </row>
    <row r="28" spans="1:50" x14ac:dyDescent="0.25">
      <c r="B28">
        <v>0.86142207988416397</v>
      </c>
      <c r="C28">
        <v>0.67416669853375999</v>
      </c>
      <c r="D28">
        <v>0.82573623874202695</v>
      </c>
      <c r="E28">
        <v>0.73044784746400304</v>
      </c>
      <c r="F28">
        <v>0.71734277558503201</v>
      </c>
      <c r="G28">
        <v>0.77160513811194298</v>
      </c>
      <c r="H28">
        <v>0.62442609794767201</v>
      </c>
      <c r="J28" s="2">
        <v>0.46737481031866501</v>
      </c>
      <c r="K28" s="2">
        <v>0.49848254931714697</v>
      </c>
      <c r="L28" s="2">
        <v>0.45257966616084999</v>
      </c>
      <c r="M28" s="2">
        <v>0.56449165402124402</v>
      </c>
      <c r="N28" s="2">
        <v>0.59522003034901405</v>
      </c>
      <c r="O28" s="2">
        <v>0.63694992412746598</v>
      </c>
      <c r="P28" s="2">
        <v>0.53983308042488598</v>
      </c>
      <c r="R28">
        <v>0.86832961387117702</v>
      </c>
      <c r="S28">
        <v>0.67242439527347198</v>
      </c>
      <c r="T28">
        <v>0.82075190010460297</v>
      </c>
      <c r="U28">
        <v>0.73638704387121101</v>
      </c>
      <c r="V28">
        <v>0.72010704195824304</v>
      </c>
      <c r="W28">
        <v>0.76962081313588804</v>
      </c>
      <c r="X28">
        <v>0.62237423076016196</v>
      </c>
      <c r="Z28">
        <v>0.46927162367223102</v>
      </c>
      <c r="AA28">
        <v>0.49658573596358102</v>
      </c>
      <c r="AB28">
        <v>0.45030349013657101</v>
      </c>
      <c r="AC28">
        <v>0.55955993930197301</v>
      </c>
      <c r="AD28">
        <v>0.59901365705614595</v>
      </c>
      <c r="AE28">
        <v>0.64226100151745102</v>
      </c>
      <c r="AF28">
        <v>0.53945371775417295</v>
      </c>
      <c r="AJ28">
        <v>0.48431012411259999</v>
      </c>
      <c r="AK28">
        <v>0.456292787157004</v>
      </c>
      <c r="AL28">
        <v>0.50981439313049504</v>
      </c>
      <c r="AM28">
        <v>0.61261159288186695</v>
      </c>
      <c r="AN28">
        <v>0.60297743077334198</v>
      </c>
      <c r="AO28">
        <v>0.48827142663820999</v>
      </c>
      <c r="AP28">
        <v>0.479202478512813</v>
      </c>
      <c r="AR28">
        <v>0.63647798742138395</v>
      </c>
      <c r="AS28">
        <v>0.61383647798742103</v>
      </c>
      <c r="AT28">
        <v>0.55974842767295596</v>
      </c>
      <c r="AU28">
        <v>0.53459119496855401</v>
      </c>
      <c r="AV28">
        <v>0.59119496855345899</v>
      </c>
      <c r="AW28">
        <v>0.80125786163521995</v>
      </c>
      <c r="AX28">
        <v>0.64025157232704399</v>
      </c>
    </row>
    <row r="30" spans="1:50" x14ac:dyDescent="0.25">
      <c r="A30" t="s">
        <v>15</v>
      </c>
      <c r="B30">
        <v>1.17398874095846</v>
      </c>
      <c r="C30">
        <v>0.87975760038805595</v>
      </c>
      <c r="D30">
        <v>1.10392698352036</v>
      </c>
      <c r="E30">
        <v>0.93749581063249998</v>
      </c>
      <c r="F30">
        <v>0.97296201238012603</v>
      </c>
      <c r="G30">
        <v>1.0284422827391599</v>
      </c>
      <c r="H30">
        <v>0.83833618504066898</v>
      </c>
      <c r="J30">
        <v>0.41881638846737501</v>
      </c>
      <c r="K30">
        <v>0.43057663125948398</v>
      </c>
      <c r="L30">
        <v>0.41312594840667699</v>
      </c>
      <c r="M30">
        <v>0.50303490136570606</v>
      </c>
      <c r="N30">
        <v>0.52541729893778499</v>
      </c>
      <c r="O30">
        <v>0.62367223065250399</v>
      </c>
      <c r="P30">
        <v>0.469650986342944</v>
      </c>
      <c r="Q30" t="s">
        <v>15</v>
      </c>
      <c r="R30">
        <v>1.1530205154595901</v>
      </c>
      <c r="S30">
        <v>0.89136814118795205</v>
      </c>
      <c r="T30">
        <v>1.1006915563714299</v>
      </c>
      <c r="U30">
        <v>0.95480865640929702</v>
      </c>
      <c r="V30">
        <v>0.93694530883254701</v>
      </c>
      <c r="W30">
        <v>1.0208754619357101</v>
      </c>
      <c r="X30">
        <v>0.83606487043255695</v>
      </c>
      <c r="Z30">
        <v>0.40022761760242798</v>
      </c>
      <c r="AA30">
        <v>0.41919575113808799</v>
      </c>
      <c r="AB30">
        <v>0.40553869499241302</v>
      </c>
      <c r="AC30">
        <v>0.50151745068285303</v>
      </c>
      <c r="AD30">
        <v>0.54210925644916497</v>
      </c>
      <c r="AE30">
        <v>0.64529590288315597</v>
      </c>
      <c r="AF30">
        <v>0.48368740515933201</v>
      </c>
      <c r="AI30" t="s">
        <v>15</v>
      </c>
      <c r="AJ30">
        <v>0.61032238106106396</v>
      </c>
      <c r="AK30">
        <v>0.577283801918276</v>
      </c>
      <c r="AL30">
        <v>0.64486512348275404</v>
      </c>
      <c r="AM30">
        <v>0.70839105028726801</v>
      </c>
      <c r="AN30">
        <v>0.80854821821371803</v>
      </c>
      <c r="AO30">
        <v>0.71414695724522703</v>
      </c>
      <c r="AP30">
        <v>0.68058994634833903</v>
      </c>
      <c r="AR30">
        <v>0.56226415094339599</v>
      </c>
      <c r="AS30">
        <v>0.56100628930817598</v>
      </c>
      <c r="AT30">
        <v>0.54716981132075504</v>
      </c>
      <c r="AU30">
        <v>0.49433962264150899</v>
      </c>
      <c r="AV30">
        <v>0.53207547169811298</v>
      </c>
      <c r="AW30">
        <v>0.75597484276729598</v>
      </c>
      <c r="AX30">
        <v>0.53962264150943395</v>
      </c>
    </row>
    <row r="31" spans="1:50" x14ac:dyDescent="0.25">
      <c r="B31">
        <v>0.838767457947731</v>
      </c>
      <c r="C31">
        <v>0.63783937953703795</v>
      </c>
      <c r="D31">
        <v>0.81085155140753595</v>
      </c>
      <c r="E31">
        <v>0.658784244160593</v>
      </c>
      <c r="F31">
        <v>0.69517278988351805</v>
      </c>
      <c r="G31">
        <v>0.70140023335498003</v>
      </c>
      <c r="H31">
        <v>0.57713259519720606</v>
      </c>
      <c r="J31" s="2">
        <v>0.44461305007587298</v>
      </c>
      <c r="K31" s="2">
        <v>0.54172989377845204</v>
      </c>
      <c r="L31" s="2">
        <v>0.42564491654021203</v>
      </c>
      <c r="M31" s="2">
        <v>0.57587253414263995</v>
      </c>
      <c r="N31" s="2">
        <v>0.53907435508346002</v>
      </c>
      <c r="O31" s="2">
        <v>0.61494688922609997</v>
      </c>
      <c r="P31" s="2">
        <v>0.55424886191198797</v>
      </c>
      <c r="R31">
        <v>0.78661810488640505</v>
      </c>
      <c r="S31">
        <v>0.64811949331332197</v>
      </c>
      <c r="T31">
        <v>0.74789543714311901</v>
      </c>
      <c r="U31">
        <v>0.66884166740568296</v>
      </c>
      <c r="V31">
        <v>0.64979801555286698</v>
      </c>
      <c r="W31">
        <v>0.67916109698002203</v>
      </c>
      <c r="X31">
        <v>0.60544009647914598</v>
      </c>
      <c r="Z31">
        <v>0.47154779969651001</v>
      </c>
      <c r="AA31">
        <v>0.56297420333839199</v>
      </c>
      <c r="AB31">
        <v>0.49468892261001501</v>
      </c>
      <c r="AC31">
        <v>0.59180576631259496</v>
      </c>
      <c r="AD31">
        <v>0.61760242792109299</v>
      </c>
      <c r="AE31">
        <v>0.62784522003034904</v>
      </c>
      <c r="AF31">
        <v>0.54324734446130496</v>
      </c>
      <c r="AJ31">
        <v>0.46086330986304402</v>
      </c>
      <c r="AK31">
        <v>0.38245979349061898</v>
      </c>
      <c r="AL31">
        <v>0.40443944922800001</v>
      </c>
      <c r="AM31">
        <v>0.52817527305011103</v>
      </c>
      <c r="AN31">
        <v>0.48258044956698098</v>
      </c>
      <c r="AO31">
        <v>0.40647135383240901</v>
      </c>
      <c r="AP31">
        <v>0.49351437203648102</v>
      </c>
      <c r="AR31">
        <v>0.71698113207547198</v>
      </c>
      <c r="AS31">
        <v>0.650314465408805</v>
      </c>
      <c r="AT31">
        <v>0.69056603773584901</v>
      </c>
      <c r="AU31">
        <v>0.63270440251572302</v>
      </c>
      <c r="AV31">
        <v>0.71194968553459104</v>
      </c>
      <c r="AW31">
        <v>0.77861635220125802</v>
      </c>
      <c r="AX31">
        <v>0.660377358490566</v>
      </c>
    </row>
    <row r="32" spans="1:50" x14ac:dyDescent="0.25">
      <c r="B32">
        <v>0.86845409213382496</v>
      </c>
      <c r="C32">
        <v>0.65762117357319505</v>
      </c>
      <c r="D32">
        <v>0.80558611864283103</v>
      </c>
      <c r="E32">
        <v>0.70677163312063995</v>
      </c>
      <c r="F32">
        <v>0.70377068915054697</v>
      </c>
      <c r="G32">
        <v>0.75911257802062904</v>
      </c>
      <c r="H32">
        <v>0.62012375927852503</v>
      </c>
      <c r="J32" s="2">
        <v>0.46092564491653998</v>
      </c>
      <c r="K32" s="2">
        <v>0.51783004552352097</v>
      </c>
      <c r="L32" s="2">
        <v>0.45257966616084999</v>
      </c>
      <c r="M32" s="2">
        <v>0.56487101669195805</v>
      </c>
      <c r="N32" s="2">
        <v>0.60660091047040998</v>
      </c>
      <c r="O32" s="2">
        <v>0.64415781487101698</v>
      </c>
      <c r="P32" s="2">
        <v>0.54324734446130496</v>
      </c>
      <c r="R32">
        <v>0.86119860316581098</v>
      </c>
      <c r="S32">
        <v>0.65806479411067198</v>
      </c>
      <c r="T32">
        <v>0.810594546118098</v>
      </c>
      <c r="U32">
        <v>0.70925128173001895</v>
      </c>
      <c r="V32">
        <v>0.70502087502297195</v>
      </c>
      <c r="W32">
        <v>0.75288037772913996</v>
      </c>
      <c r="X32">
        <v>0.61655987133836498</v>
      </c>
      <c r="Z32">
        <v>0.460546282245827</v>
      </c>
      <c r="AA32">
        <v>0.51783004552352097</v>
      </c>
      <c r="AB32">
        <v>0.45485584218512898</v>
      </c>
      <c r="AC32">
        <v>0.56335356600910502</v>
      </c>
      <c r="AD32">
        <v>0.60546282245826999</v>
      </c>
      <c r="AE32">
        <v>0.646813353566009</v>
      </c>
      <c r="AF32">
        <v>0.54590288315629698</v>
      </c>
      <c r="AJ32">
        <v>0.48096763815808102</v>
      </c>
      <c r="AK32">
        <v>0.42109374440254699</v>
      </c>
      <c r="AL32">
        <v>0.479632242909875</v>
      </c>
      <c r="AM32">
        <v>0.57444771133948003</v>
      </c>
      <c r="AN32">
        <v>0.58197958864045896</v>
      </c>
      <c r="AO32">
        <v>0.44248373792552298</v>
      </c>
      <c r="AP32">
        <v>0.47007414231404498</v>
      </c>
      <c r="AR32">
        <v>0.64150943396226401</v>
      </c>
      <c r="AS32">
        <v>0.65911949685534599</v>
      </c>
      <c r="AT32">
        <v>0.57232704402515699</v>
      </c>
      <c r="AU32">
        <v>0.56981132075471697</v>
      </c>
      <c r="AV32">
        <v>0.61383647798742103</v>
      </c>
      <c r="AW32">
        <v>0.82893081761006304</v>
      </c>
      <c r="AX32">
        <v>0.64150943396226401</v>
      </c>
    </row>
    <row r="34" spans="1:52" x14ac:dyDescent="0.25">
      <c r="A34" t="s">
        <v>16</v>
      </c>
      <c r="B34">
        <v>1.47927895477946</v>
      </c>
      <c r="C34">
        <v>1.0876261854242799</v>
      </c>
      <c r="D34">
        <v>1.49981095561924</v>
      </c>
      <c r="E34">
        <v>1.15121396894923</v>
      </c>
      <c r="F34">
        <v>1.2318612123472701</v>
      </c>
      <c r="G34">
        <v>1.60157589195614</v>
      </c>
      <c r="H34">
        <v>1.3849646897827601</v>
      </c>
      <c r="J34">
        <v>0.26289833080424901</v>
      </c>
      <c r="K34">
        <v>0.33004552352048599</v>
      </c>
      <c r="L34">
        <v>0.27579666160849797</v>
      </c>
      <c r="M34">
        <v>0.38998482549317198</v>
      </c>
      <c r="N34">
        <v>0.426024279210926</v>
      </c>
      <c r="O34">
        <v>0.48254931714719301</v>
      </c>
      <c r="P34">
        <v>0.28414264036418801</v>
      </c>
      <c r="Q34" s="2" t="s">
        <v>16</v>
      </c>
      <c r="R34" s="2">
        <v>1.51986245549028</v>
      </c>
      <c r="S34" s="2">
        <v>1.08387319786534</v>
      </c>
      <c r="T34" s="2">
        <v>1.4814559394148199</v>
      </c>
      <c r="U34" s="2">
        <v>1.1779426811918301</v>
      </c>
      <c r="V34" s="2">
        <v>1.2486202406009801</v>
      </c>
      <c r="W34" s="2">
        <v>1.6045464569227199</v>
      </c>
      <c r="X34" s="2">
        <v>1.3682960926257299</v>
      </c>
      <c r="Y34" s="2"/>
      <c r="Z34" s="2">
        <v>0.25265553869499202</v>
      </c>
      <c r="AA34" s="2">
        <v>0.33459787556904402</v>
      </c>
      <c r="AB34" s="2">
        <v>0.28831562974203301</v>
      </c>
      <c r="AC34" s="2">
        <v>0.378603945371775</v>
      </c>
      <c r="AD34" s="2">
        <v>0.436267071320182</v>
      </c>
      <c r="AE34" s="2">
        <v>0.478755690440061</v>
      </c>
      <c r="AF34" s="2">
        <v>0.28983308042488598</v>
      </c>
      <c r="AI34" s="2" t="s">
        <v>16</v>
      </c>
      <c r="AJ34">
        <v>0.96624921025310695</v>
      </c>
      <c r="AK34">
        <v>0.80292643026059296</v>
      </c>
      <c r="AL34">
        <v>1.03478620886245</v>
      </c>
      <c r="AM34">
        <v>1.0178296951599499</v>
      </c>
      <c r="AN34">
        <v>1.01645501884213</v>
      </c>
      <c r="AO34">
        <v>1.0677035800226999</v>
      </c>
      <c r="AP34">
        <v>1.3312023489504901</v>
      </c>
      <c r="AR34">
        <v>0.368553459119497</v>
      </c>
      <c r="AS34">
        <v>0.43144654088050299</v>
      </c>
      <c r="AT34">
        <v>0.34716981132075497</v>
      </c>
      <c r="AU34">
        <v>0.35974842767295601</v>
      </c>
      <c r="AV34">
        <v>0.40880503144654101</v>
      </c>
      <c r="AW34">
        <v>0.66289308176100603</v>
      </c>
      <c r="AX34">
        <v>0.30691823899371101</v>
      </c>
    </row>
    <row r="35" spans="1:52" x14ac:dyDescent="0.25">
      <c r="B35">
        <v>1.0757343900482299</v>
      </c>
      <c r="C35">
        <v>0.76347197001357403</v>
      </c>
      <c r="D35">
        <v>1.0987941278507001</v>
      </c>
      <c r="E35">
        <v>0.87901868628603896</v>
      </c>
      <c r="F35">
        <v>0.919106858748578</v>
      </c>
      <c r="G35">
        <v>1.1212813801986199</v>
      </c>
      <c r="H35">
        <v>0.99233648205893299</v>
      </c>
      <c r="J35" s="2">
        <v>0.34749620637329298</v>
      </c>
      <c r="K35" s="2">
        <v>0.46282245827010599</v>
      </c>
      <c r="L35" s="2">
        <v>0.31183611532625199</v>
      </c>
      <c r="M35" s="2">
        <v>0.407814871016692</v>
      </c>
      <c r="N35" s="2">
        <v>0.41426403641881598</v>
      </c>
      <c r="O35" s="2">
        <v>0.37405159332321702</v>
      </c>
      <c r="P35" s="2">
        <v>0.39567526555387</v>
      </c>
      <c r="Q35" s="2"/>
      <c r="R35" s="2">
        <v>1.0453971933976201</v>
      </c>
      <c r="S35" s="2">
        <v>0.80572842777604603</v>
      </c>
      <c r="T35" s="2">
        <v>1.06884816483986</v>
      </c>
      <c r="U35" s="2">
        <v>0.84569340820969696</v>
      </c>
      <c r="V35" s="2">
        <v>0.90902897484786205</v>
      </c>
      <c r="W35" s="2">
        <v>1.06465539438379</v>
      </c>
      <c r="X35" s="2">
        <v>0.89369379937521198</v>
      </c>
      <c r="Y35" s="2"/>
      <c r="Z35" s="2">
        <v>0.33725341426403599</v>
      </c>
      <c r="AA35" s="2">
        <v>0.433232169954477</v>
      </c>
      <c r="AB35" s="2">
        <v>0.34673748103186602</v>
      </c>
      <c r="AC35" s="2">
        <v>0.430197268588771</v>
      </c>
      <c r="AD35" s="2">
        <v>0.40743550834597902</v>
      </c>
      <c r="AE35" s="2">
        <v>0.35698027314112302</v>
      </c>
      <c r="AF35" s="2">
        <v>0.43778452200303503</v>
      </c>
      <c r="AI35" s="2"/>
      <c r="AJ35">
        <v>0.65733842373476703</v>
      </c>
      <c r="AK35">
        <v>0.53500446494339404</v>
      </c>
      <c r="AL35">
        <v>0.64422806098557694</v>
      </c>
      <c r="AM35">
        <v>0.61119328110592896</v>
      </c>
      <c r="AN35">
        <v>0.73021261471267995</v>
      </c>
      <c r="AO35">
        <v>0.66269831450230998</v>
      </c>
      <c r="AP35">
        <v>0.74790543615094296</v>
      </c>
      <c r="AR35">
        <v>0.71446540880503095</v>
      </c>
      <c r="AS35">
        <v>0.70691823899371098</v>
      </c>
      <c r="AT35">
        <v>0.65660377358490596</v>
      </c>
      <c r="AU35">
        <v>0.70691823899371098</v>
      </c>
      <c r="AV35">
        <v>0.718238993710692</v>
      </c>
      <c r="AW35">
        <v>0.74213836477987405</v>
      </c>
      <c r="AX35">
        <v>0.70817610062893099</v>
      </c>
    </row>
    <row r="36" spans="1:52" x14ac:dyDescent="0.25">
      <c r="B36">
        <v>1.1128205064490599</v>
      </c>
      <c r="C36">
        <v>0.80476425140044505</v>
      </c>
      <c r="D36">
        <v>1.1086279928565099</v>
      </c>
      <c r="E36">
        <v>0.87488729412441801</v>
      </c>
      <c r="F36">
        <v>0.90032642485839298</v>
      </c>
      <c r="G36">
        <v>1.17407063590214</v>
      </c>
      <c r="H36">
        <v>0.98224215103050005</v>
      </c>
      <c r="J36" s="2">
        <v>0.31638846737481002</v>
      </c>
      <c r="K36" s="2">
        <v>0.445371775417299</v>
      </c>
      <c r="L36" s="2">
        <v>0.31600910470409699</v>
      </c>
      <c r="M36" s="2">
        <v>0.313732928679818</v>
      </c>
      <c r="N36" s="2">
        <v>0.37936267071320201</v>
      </c>
      <c r="O36" s="2">
        <v>0.24582701062215501</v>
      </c>
      <c r="P36" s="2">
        <v>0.43892261001517502</v>
      </c>
      <c r="Q36" s="2"/>
      <c r="R36" s="2">
        <v>1.0996350271081601</v>
      </c>
      <c r="S36" s="2">
        <v>0.80485575864145298</v>
      </c>
      <c r="T36" s="2">
        <v>1.10969122902511</v>
      </c>
      <c r="U36" s="2">
        <v>0.87309936955706402</v>
      </c>
      <c r="V36" s="2">
        <v>0.89623060908146002</v>
      </c>
      <c r="W36" s="2">
        <v>1.1726745116389099</v>
      </c>
      <c r="X36" s="2">
        <v>0.99468353689760503</v>
      </c>
      <c r="Y36" s="2"/>
      <c r="Z36" s="2">
        <v>0.31487101669195799</v>
      </c>
      <c r="AA36" s="2">
        <v>0.457511380880121</v>
      </c>
      <c r="AB36" s="2">
        <v>0.313732928679818</v>
      </c>
      <c r="AC36" s="2">
        <v>0.33004552352048599</v>
      </c>
      <c r="AD36" s="2">
        <v>0.36570561456752698</v>
      </c>
      <c r="AE36" s="2">
        <v>0.24013657056145701</v>
      </c>
      <c r="AF36" s="2">
        <v>0.44309559939302001</v>
      </c>
      <c r="AI36" s="2"/>
      <c r="AJ36">
        <v>0.73068393791089703</v>
      </c>
      <c r="AK36">
        <v>0.60632619142945299</v>
      </c>
      <c r="AL36">
        <v>0.75728602268023504</v>
      </c>
      <c r="AM36">
        <v>0.74421786855743499</v>
      </c>
      <c r="AN36">
        <v>0.75537662244050197</v>
      </c>
      <c r="AO36">
        <v>0.79284926092436503</v>
      </c>
      <c r="AP36">
        <v>0.97135615822467802</v>
      </c>
      <c r="AR36">
        <v>0.45534591194968599</v>
      </c>
      <c r="AS36">
        <v>0.59496855345912003</v>
      </c>
      <c r="AT36">
        <v>0.35345911949685499</v>
      </c>
      <c r="AU36">
        <v>0.38742138364779899</v>
      </c>
      <c r="AV36">
        <v>0.39119496855345898</v>
      </c>
      <c r="AW36">
        <v>0.67798742138364798</v>
      </c>
      <c r="AX36">
        <v>0.46289308176100602</v>
      </c>
    </row>
    <row r="37" spans="1:52" x14ac:dyDescent="0.25">
      <c r="AH37" t="s">
        <v>23</v>
      </c>
      <c r="AZ37" t="s">
        <v>23</v>
      </c>
    </row>
    <row r="38" spans="1:52" x14ac:dyDescent="0.25">
      <c r="A38" t="s">
        <v>17</v>
      </c>
      <c r="B38">
        <f>MIN(B34:B36)-MIN(B22:B32)</f>
        <v>0.26631870134274493</v>
      </c>
      <c r="C38">
        <f t="shared" ref="C38:H38" si="8">MIN(C34:C36)-MIN(C22:C32)</f>
        <v>0.16368738488951307</v>
      </c>
      <c r="D38">
        <f t="shared" si="8"/>
        <v>0.33671847483961803</v>
      </c>
      <c r="E38">
        <f t="shared" si="8"/>
        <v>0.21610304996382501</v>
      </c>
      <c r="F38">
        <f t="shared" si="8"/>
        <v>0.26768833058446495</v>
      </c>
      <c r="G38">
        <f t="shared" si="8"/>
        <v>0.41988114684363986</v>
      </c>
      <c r="H38">
        <f t="shared" si="8"/>
        <v>0.405109555833294</v>
      </c>
      <c r="J38">
        <f>MAX(J22:J32)-MAX(J34:J36)</f>
        <v>0.12775037936267103</v>
      </c>
      <c r="K38">
        <f t="shared" ref="K38:P38" si="9">MAX(K22:K32)-MAX(K34:K36)</f>
        <v>0.12518968133535696</v>
      </c>
      <c r="L38">
        <f t="shared" si="9"/>
        <v>0.22458270106221606</v>
      </c>
      <c r="M38">
        <f t="shared" si="9"/>
        <v>0.16805766312594794</v>
      </c>
      <c r="N38">
        <f t="shared" si="9"/>
        <v>0.19499241274658496</v>
      </c>
      <c r="O38">
        <f t="shared" si="9"/>
        <v>0.16160849772382396</v>
      </c>
      <c r="P38">
        <f t="shared" si="9"/>
        <v>0.154779969650986</v>
      </c>
      <c r="Q38" s="3" t="s">
        <v>17</v>
      </c>
      <c r="R38" s="3">
        <f>MIN(R34:R36)-MIN(R22:R32)</f>
        <v>0.25877908851121501</v>
      </c>
      <c r="S38" s="3">
        <f t="shared" ref="S38:X38" si="10">MIN(S34:S36)-MIN(S22:S32)</f>
        <v>0.15673626532813101</v>
      </c>
      <c r="T38" s="3">
        <f t="shared" si="10"/>
        <v>0.32095272769674099</v>
      </c>
      <c r="U38" s="3">
        <f t="shared" si="10"/>
        <v>0.21547610203086398</v>
      </c>
      <c r="V38" s="3">
        <f t="shared" si="10"/>
        <v>0.26343996702587702</v>
      </c>
      <c r="W38" s="3">
        <f t="shared" si="10"/>
        <v>0.38549429740376795</v>
      </c>
      <c r="X38" s="3">
        <f t="shared" si="10"/>
        <v>0.32106149144759699</v>
      </c>
      <c r="Y38" s="3"/>
      <c r="Z38" s="3">
        <f>MAX(Z22:Z32)-MAX(Z34:Z36)</f>
        <v>0.141976479514416</v>
      </c>
      <c r="AA38" s="3">
        <f t="shared" ref="AA38:AF38" si="11">MAX(AA22:AA32)-MAX(AA34:AA36)</f>
        <v>0.10963581183611604</v>
      </c>
      <c r="AB38" s="3">
        <f t="shared" si="11"/>
        <v>0.14795144157814899</v>
      </c>
      <c r="AC38" s="3">
        <f t="shared" si="11"/>
        <v>0.180197268588771</v>
      </c>
      <c r="AD38" s="3">
        <f t="shared" si="11"/>
        <v>0.18655159332321697</v>
      </c>
      <c r="AE38" s="3">
        <f t="shared" si="11"/>
        <v>0.168057663125948</v>
      </c>
      <c r="AF38" s="3">
        <f t="shared" si="11"/>
        <v>0.14444233687405095</v>
      </c>
      <c r="AH38">
        <f>AVERAGE(Z38:AF38)</f>
        <v>0.15411608497723828</v>
      </c>
      <c r="AI38" s="3" t="s">
        <v>17</v>
      </c>
      <c r="AJ38" s="3">
        <f>MIN(AJ34:AJ36)-MIN(AJ22:AJ32)</f>
        <v>0.25112067201630806</v>
      </c>
      <c r="AK38" s="3">
        <f t="shared" ref="AK38:AP38" si="12">MIN(AK34:AK36)-MIN(AK22:AK32)</f>
        <v>0.15254467145277506</v>
      </c>
      <c r="AL38" s="3">
        <f t="shared" si="12"/>
        <v>0.23978861175757693</v>
      </c>
      <c r="AM38" s="3">
        <f t="shared" si="12"/>
        <v>9.8111180661305974E-2</v>
      </c>
      <c r="AN38" s="3">
        <f t="shared" si="12"/>
        <v>0.24847731489450597</v>
      </c>
      <c r="AO38" s="3">
        <f t="shared" si="12"/>
        <v>0.28417262086852096</v>
      </c>
      <c r="AP38" s="3">
        <f t="shared" si="12"/>
        <v>0.39283823780359595</v>
      </c>
      <c r="AQ38" s="3"/>
      <c r="AR38" s="3">
        <f>MAX(AR22:AR32)-MAX(AR34:AR36)</f>
        <v>2.5157232704410282E-3</v>
      </c>
      <c r="AS38" s="3">
        <f t="shared" ref="AS38:AX38" si="13">MAX(AS22:AS32)-MAX(AS34:AS36)</f>
        <v>-3.7735849056609316E-3</v>
      </c>
      <c r="AT38" s="3">
        <f t="shared" si="13"/>
        <v>3.3962264150943056E-2</v>
      </c>
      <c r="AU38" s="3">
        <f t="shared" si="13"/>
        <v>5.6603773584904982E-2</v>
      </c>
      <c r="AV38" s="3">
        <f t="shared" si="13"/>
        <v>-6.2893081761009606E-3</v>
      </c>
      <c r="AW38" s="3">
        <f t="shared" si="13"/>
        <v>8.6792452830188993E-2</v>
      </c>
      <c r="AX38" s="3">
        <f t="shared" si="13"/>
        <v>4.9056603773585006E-2</v>
      </c>
      <c r="AZ38">
        <f>AVERAGE(AR38:AX38)</f>
        <v>3.1266846361185881E-2</v>
      </c>
    </row>
    <row r="39" spans="1:52" x14ac:dyDescent="0.25">
      <c r="A39" t="s">
        <v>19</v>
      </c>
      <c r="J39">
        <f>MAX(J30:J32)-MAX(J22:J28)</f>
        <v>-1.4320940819424033E-2</v>
      </c>
      <c r="K39">
        <f t="shared" ref="K39:P39" si="14">MAX(K30:K32)-MAX(K22:K28)</f>
        <v>-4.6282245827010904E-2</v>
      </c>
      <c r="L39">
        <f t="shared" si="14"/>
        <v>-8.8012139605463058E-2</v>
      </c>
      <c r="M39">
        <f t="shared" si="14"/>
        <v>7.5872534142595871E-4</v>
      </c>
      <c r="N39">
        <f t="shared" si="14"/>
        <v>-1.4415781487100987E-2</v>
      </c>
      <c r="O39">
        <f t="shared" si="14"/>
        <v>9.4840667678952606E-5</v>
      </c>
      <c r="P39">
        <f t="shared" si="14"/>
        <v>-3.9453717754173057E-2</v>
      </c>
      <c r="Q39" t="s">
        <v>19</v>
      </c>
      <c r="Z39">
        <f>MAX(Z30:Z32)-MAX(Z22:Z28)</f>
        <v>-7.6820940819419814E-3</v>
      </c>
      <c r="AA39">
        <f t="shared" ref="AA39:AF39" si="15">MAX(AA30:AA32)-MAX(AA22:AA28)</f>
        <v>-4.1729893778450489E-3</v>
      </c>
      <c r="AB39">
        <f t="shared" si="15"/>
        <v>1.6122913505311032E-2</v>
      </c>
      <c r="AC39">
        <f t="shared" si="15"/>
        <v>-1.8588770864947035E-2</v>
      </c>
      <c r="AD39">
        <f t="shared" si="15"/>
        <v>-5.216236722305978E-3</v>
      </c>
      <c r="AE39">
        <f t="shared" si="15"/>
        <v>4.5523520485579727E-3</v>
      </c>
      <c r="AF39">
        <f t="shared" si="15"/>
        <v>-4.1635053110773979E-2</v>
      </c>
      <c r="AH39">
        <f>AVERAGE(Z39:AF39)</f>
        <v>-8.0885540862778594E-3</v>
      </c>
      <c r="AI39" t="s">
        <v>19</v>
      </c>
      <c r="AR39">
        <f>MAX(AR30:AR32)-MAX(AR22:AR28)</f>
        <v>3.0188679245283012E-2</v>
      </c>
      <c r="AS39">
        <f t="shared" ref="AS39:AX39" si="16">MAX(AS30:AS32)-MAX(AS22:AS28)</f>
        <v>-4.402515723270406E-2</v>
      </c>
      <c r="AT39">
        <f t="shared" si="16"/>
        <v>6.4465408805031044E-2</v>
      </c>
      <c r="AU39">
        <f t="shared" si="16"/>
        <v>-0.13081761006289294</v>
      </c>
      <c r="AV39">
        <f t="shared" si="16"/>
        <v>4.1509433962264031E-2</v>
      </c>
      <c r="AW39">
        <f t="shared" si="16"/>
        <v>6.2893081761006275E-4</v>
      </c>
      <c r="AX39">
        <f t="shared" si="16"/>
        <v>-9.6855345911949997E-2</v>
      </c>
      <c r="AZ39">
        <f>AVERAGE(AR39:AX39)</f>
        <v>-1.9272237196765549E-2</v>
      </c>
    </row>
    <row r="41" spans="1:52" x14ac:dyDescent="0.25">
      <c r="B41" t="s">
        <v>14</v>
      </c>
      <c r="R41" t="s">
        <v>8</v>
      </c>
    </row>
    <row r="42" spans="1:52" x14ac:dyDescent="0.25">
      <c r="A42" t="s">
        <v>5</v>
      </c>
      <c r="B42">
        <v>1.4570909089794499</v>
      </c>
      <c r="C42">
        <v>1.30174263547289</v>
      </c>
      <c r="D42">
        <v>0.83267634907629196</v>
      </c>
      <c r="E42">
        <v>2.38370893958251</v>
      </c>
      <c r="F42">
        <v>1.5265254559307699</v>
      </c>
      <c r="G42">
        <v>2.0225113554024601</v>
      </c>
      <c r="H42">
        <v>1.0593212759861901</v>
      </c>
      <c r="J42">
        <v>0.48975720789074401</v>
      </c>
      <c r="K42">
        <v>0.51176024279210897</v>
      </c>
      <c r="L42">
        <v>0.48681714719271602</v>
      </c>
      <c r="M42">
        <v>0.57843323216995501</v>
      </c>
      <c r="N42">
        <v>0.62869878603945395</v>
      </c>
      <c r="O42">
        <v>0.64719271623672203</v>
      </c>
      <c r="P42">
        <v>0.59863429438543303</v>
      </c>
      <c r="Q42" t="s">
        <v>5</v>
      </c>
      <c r="R42">
        <v>0.808543701072998</v>
      </c>
      <c r="S42">
        <v>0.66763741019626899</v>
      </c>
      <c r="T42">
        <v>0.76196142818756396</v>
      </c>
      <c r="U42">
        <v>0.67382897773473405</v>
      </c>
      <c r="V42">
        <v>0.62361834468394295</v>
      </c>
      <c r="W42">
        <v>0.71750071084892997</v>
      </c>
      <c r="X42">
        <v>0.56094801198677602</v>
      </c>
      <c r="Z42">
        <v>0.47922989377845199</v>
      </c>
      <c r="AA42">
        <v>0.50844081942336905</v>
      </c>
      <c r="AB42">
        <v>0.47856600910470398</v>
      </c>
      <c r="AC42">
        <v>0.57558801213960498</v>
      </c>
      <c r="AD42">
        <v>0.64643399089529596</v>
      </c>
      <c r="AE42">
        <v>0.64207132018209401</v>
      </c>
      <c r="AF42">
        <v>0.59768588770865005</v>
      </c>
      <c r="AI42" t="s">
        <v>5</v>
      </c>
      <c r="AJ42">
        <v>0.40547741726966202</v>
      </c>
      <c r="AK42">
        <v>0.39672072832389899</v>
      </c>
      <c r="AL42">
        <v>0.43554305151421402</v>
      </c>
      <c r="AM42">
        <v>0.51011883869719599</v>
      </c>
      <c r="AN42">
        <v>0.48201950821093298</v>
      </c>
      <c r="AO42">
        <v>0.36653292935702703</v>
      </c>
      <c r="AP42">
        <v>0.35080702977372502</v>
      </c>
      <c r="AR42">
        <v>0.69591194968553505</v>
      </c>
      <c r="AS42">
        <v>0.70911949685534603</v>
      </c>
      <c r="AT42">
        <v>0.61509433962264204</v>
      </c>
      <c r="AU42">
        <v>0.62232704402515704</v>
      </c>
      <c r="AV42">
        <v>0.64905660377358498</v>
      </c>
      <c r="AW42">
        <v>0.83773584905660403</v>
      </c>
      <c r="AX42">
        <v>0.74308176100628898</v>
      </c>
    </row>
    <row r="43" spans="1:52" x14ac:dyDescent="0.25">
      <c r="A43" s="1" t="s">
        <v>18</v>
      </c>
      <c r="B43">
        <f>MIN(B22:B24)-B42</f>
        <v>-0.64767522027396496</v>
      </c>
      <c r="C43">
        <f t="shared" ref="C43:H43" si="17">MIN(C22:C24)-C42</f>
        <v>-0.62591219551895205</v>
      </c>
      <c r="D43">
        <f t="shared" si="17"/>
        <v>-7.0600696065209911E-2</v>
      </c>
      <c r="E43">
        <f t="shared" si="17"/>
        <v>-1.6980998460676311</v>
      </c>
      <c r="F43">
        <f t="shared" si="17"/>
        <v>-0.86519774937707994</v>
      </c>
      <c r="G43">
        <f t="shared" si="17"/>
        <v>-1.2829030239612371</v>
      </c>
      <c r="H43">
        <f t="shared" si="17"/>
        <v>-0.48001493583659405</v>
      </c>
      <c r="J43">
        <f>J42-MAX(J22:J24)</f>
        <v>1.4510622154779995E-2</v>
      </c>
      <c r="K43">
        <f t="shared" ref="K43:P43" si="18">K42-MAX(K22:K24)</f>
        <v>2.3710166919569398E-3</v>
      </c>
      <c r="L43">
        <f t="shared" si="18"/>
        <v>1.1001517450683007E-2</v>
      </c>
      <c r="M43">
        <f t="shared" si="18"/>
        <v>3.3194233687410257E-3</v>
      </c>
      <c r="N43">
        <f t="shared" si="18"/>
        <v>7.6820940819429806E-3</v>
      </c>
      <c r="O43">
        <f t="shared" si="18"/>
        <v>3.1297420333840087E-3</v>
      </c>
      <c r="P43">
        <f t="shared" si="18"/>
        <v>4.9317147192720068E-3</v>
      </c>
      <c r="Q43" s="1" t="s">
        <v>18</v>
      </c>
      <c r="Z43">
        <f>Z42-MAX(Z22:Z24)</f>
        <v>0</v>
      </c>
      <c r="AA43">
        <f t="shared" ref="AA43:AF43" si="19">AA42-MAX(AA22:AA24)</f>
        <v>5.0265553869500712E-3</v>
      </c>
      <c r="AB43">
        <f t="shared" si="19"/>
        <v>0</v>
      </c>
      <c r="AC43">
        <f t="shared" si="19"/>
        <v>-2.560698027315067E-3</v>
      </c>
      <c r="AD43">
        <f t="shared" si="19"/>
        <v>2.3615326251896995E-2</v>
      </c>
      <c r="AE43">
        <f t="shared" si="19"/>
        <v>1.3277693474960106E-3</v>
      </c>
      <c r="AF43">
        <f t="shared" si="19"/>
        <v>1.0147951441579095E-2</v>
      </c>
      <c r="AI43" s="1" t="s">
        <v>18</v>
      </c>
    </row>
    <row r="44" spans="1:52" x14ac:dyDescent="0.25">
      <c r="A44" t="s">
        <v>6</v>
      </c>
      <c r="B44">
        <v>1.4862011558016099</v>
      </c>
      <c r="C44">
        <v>1.3624100229424301</v>
      </c>
      <c r="D44">
        <v>0.901530329082469</v>
      </c>
      <c r="E44">
        <v>2.3870092014880702</v>
      </c>
      <c r="F44">
        <v>1.52302152062553</v>
      </c>
      <c r="G44">
        <v>2.01650868657768</v>
      </c>
      <c r="H44">
        <v>1.0185616057146401</v>
      </c>
      <c r="J44">
        <v>0.50720789074355099</v>
      </c>
      <c r="K44">
        <v>0.59256449165402103</v>
      </c>
      <c r="L44">
        <v>0.53490136570561497</v>
      </c>
      <c r="M44">
        <v>0.57094081942336905</v>
      </c>
      <c r="N44">
        <v>0.62481031866464298</v>
      </c>
      <c r="O44">
        <v>0.64908952959028798</v>
      </c>
      <c r="P44">
        <v>0.57511380880121399</v>
      </c>
      <c r="Q44" t="s">
        <v>6</v>
      </c>
      <c r="R44">
        <v>0.80926084709483703</v>
      </c>
      <c r="S44">
        <v>0.58612913604338102</v>
      </c>
      <c r="T44">
        <v>0.72439576867538003</v>
      </c>
      <c r="U44">
        <v>0.61012618347177205</v>
      </c>
      <c r="V44">
        <v>0.68735505723587098</v>
      </c>
      <c r="W44">
        <v>0.70858712118172895</v>
      </c>
      <c r="X44">
        <v>0.60103334322910695</v>
      </c>
      <c r="Z44">
        <v>0.48065250379362701</v>
      </c>
      <c r="AA44">
        <v>0.60204855842185101</v>
      </c>
      <c r="AB44">
        <v>0.50113808801213999</v>
      </c>
      <c r="AC44">
        <v>0.62101669195751097</v>
      </c>
      <c r="AD44">
        <v>0.58915022761760205</v>
      </c>
      <c r="AE44">
        <v>0.63732928679817902</v>
      </c>
      <c r="AF44">
        <v>0.566767830045524</v>
      </c>
      <c r="AI44" t="s">
        <v>6</v>
      </c>
      <c r="AJ44">
        <v>0.44977025243997698</v>
      </c>
      <c r="AK44">
        <v>0.430276005950952</v>
      </c>
      <c r="AL44">
        <v>0.53360285084898396</v>
      </c>
      <c r="AM44">
        <v>0.54290461046945004</v>
      </c>
      <c r="AN44">
        <v>0.63721112716832395</v>
      </c>
      <c r="AO44">
        <v>0.493777155231091</v>
      </c>
      <c r="AP44">
        <v>0.46154094497576098</v>
      </c>
      <c r="AR44">
        <v>0.72955974842767302</v>
      </c>
      <c r="AS44">
        <v>0.64654088050314495</v>
      </c>
      <c r="AT44">
        <v>0.611320754716981</v>
      </c>
      <c r="AU44">
        <v>0.69056603773584901</v>
      </c>
      <c r="AV44">
        <v>0.64402515723270404</v>
      </c>
      <c r="AW44">
        <v>0.71949685534591201</v>
      </c>
      <c r="AX44">
        <v>0.71069182389937102</v>
      </c>
    </row>
    <row r="45" spans="1:52" x14ac:dyDescent="0.25">
      <c r="A45" s="1" t="s">
        <v>18</v>
      </c>
      <c r="J45">
        <f>J44-MAX(J26:J28)</f>
        <v>3.983308042488598E-2</v>
      </c>
      <c r="K45">
        <f t="shared" ref="K45:P45" si="20">K44-MAX(K26:K28)</f>
        <v>4.5523520485580837E-3</v>
      </c>
      <c r="L45">
        <f t="shared" si="20"/>
        <v>-5.6904400606980765E-3</v>
      </c>
      <c r="M45">
        <f t="shared" si="20"/>
        <v>6.4491654021250344E-3</v>
      </c>
      <c r="N45">
        <f t="shared" si="20"/>
        <v>5.3110773899839314E-3</v>
      </c>
      <c r="O45">
        <f t="shared" si="20"/>
        <v>1.2139605462822001E-2</v>
      </c>
      <c r="P45">
        <f t="shared" si="20"/>
        <v>2.3141122913505008E-2</v>
      </c>
      <c r="Q45" s="1" t="s">
        <v>18</v>
      </c>
      <c r="Z45">
        <f>Z44-MAX(Z26:Z28)</f>
        <v>1.1380880121395986E-2</v>
      </c>
      <c r="AA45">
        <f t="shared" ref="AA45:AF45" si="21">AA44-MAX(AA26:AA28)</f>
        <v>3.4901365705613974E-2</v>
      </c>
      <c r="AB45">
        <f t="shared" si="21"/>
        <v>2.7314112291351E-2</v>
      </c>
      <c r="AC45">
        <f t="shared" si="21"/>
        <v>1.0622154779968973E-2</v>
      </c>
      <c r="AD45">
        <f t="shared" si="21"/>
        <v>-9.8634294385439025E-3</v>
      </c>
      <c r="AE45">
        <f t="shared" si="21"/>
        <v>-4.9317147192720068E-3</v>
      </c>
      <c r="AF45">
        <f t="shared" si="21"/>
        <v>2.7314112291351056E-2</v>
      </c>
      <c r="AI45" s="1" t="s">
        <v>18</v>
      </c>
    </row>
    <row r="46" spans="1:52" x14ac:dyDescent="0.25">
      <c r="A46" t="s">
        <v>9</v>
      </c>
      <c r="B46">
        <v>1.46352750481753</v>
      </c>
      <c r="C46">
        <v>1.33476558876255</v>
      </c>
      <c r="D46">
        <v>0.94369399582884195</v>
      </c>
      <c r="E46">
        <v>2.39999575585583</v>
      </c>
      <c r="F46">
        <v>1.5773590961642101</v>
      </c>
      <c r="G46">
        <v>2.04092610841347</v>
      </c>
      <c r="H46">
        <v>1.07755938908795</v>
      </c>
      <c r="J46">
        <v>0.48975720789074401</v>
      </c>
      <c r="K46">
        <v>0.55386949924127504</v>
      </c>
      <c r="L46">
        <v>0.54969650986342899</v>
      </c>
      <c r="M46">
        <v>0.59522003034901405</v>
      </c>
      <c r="N46">
        <v>0.65515933232169998</v>
      </c>
      <c r="O46">
        <v>0.65402124430955999</v>
      </c>
      <c r="P46">
        <v>0.61798179059180602</v>
      </c>
      <c r="Q46" t="s">
        <v>9</v>
      </c>
      <c r="R46">
        <v>0.79657321397220004</v>
      </c>
      <c r="S46">
        <v>0.60989571180801905</v>
      </c>
      <c r="T46">
        <v>0.73422233061579101</v>
      </c>
      <c r="U46">
        <v>0.64703935723637596</v>
      </c>
      <c r="V46">
        <v>0.60953968031116901</v>
      </c>
      <c r="W46">
        <v>0.61877301474818902</v>
      </c>
      <c r="X46">
        <v>0.543771007613712</v>
      </c>
      <c r="Z46">
        <v>0.47647951441578201</v>
      </c>
      <c r="AA46">
        <v>0.55880121396054605</v>
      </c>
      <c r="AB46">
        <v>0.49810318664643399</v>
      </c>
      <c r="AC46">
        <v>0.56638846737480997</v>
      </c>
      <c r="AD46">
        <v>0.63884673748103205</v>
      </c>
      <c r="AE46">
        <v>0.66084977238239795</v>
      </c>
      <c r="AF46">
        <v>0.60470409711684403</v>
      </c>
      <c r="AI46" t="s">
        <v>9</v>
      </c>
      <c r="AJ46">
        <v>0.34926837812683598</v>
      </c>
      <c r="AK46">
        <v>0.34219456654080699</v>
      </c>
      <c r="AL46">
        <v>0.32356474893575299</v>
      </c>
      <c r="AM46">
        <v>0.421848908702182</v>
      </c>
      <c r="AN46">
        <v>0.44058679090498598</v>
      </c>
      <c r="AO46">
        <v>0.33979880514799099</v>
      </c>
      <c r="AP46">
        <v>0.32392903709118998</v>
      </c>
      <c r="AR46">
        <v>0.74088050314465403</v>
      </c>
      <c r="AS46">
        <v>0.72704402515723299</v>
      </c>
      <c r="AT46">
        <v>0.73710691823899399</v>
      </c>
      <c r="AU46">
        <v>0.68301886792452804</v>
      </c>
      <c r="AV46">
        <v>0.68679245283018897</v>
      </c>
      <c r="AW46">
        <v>0.84402515723270399</v>
      </c>
      <c r="AX46">
        <v>0.74968553459119502</v>
      </c>
    </row>
    <row r="47" spans="1:52" x14ac:dyDescent="0.25">
      <c r="A47" s="1" t="s">
        <v>18</v>
      </c>
      <c r="Q47" s="1" t="s">
        <v>18</v>
      </c>
      <c r="AI47" s="1" t="s">
        <v>18</v>
      </c>
    </row>
    <row r="48" spans="1:52" x14ac:dyDescent="0.25">
      <c r="A48" t="s">
        <v>15</v>
      </c>
      <c r="B48">
        <v>1.4664114114706099</v>
      </c>
      <c r="C48">
        <v>1.32958792172295</v>
      </c>
      <c r="D48">
        <v>0.82892026065072799</v>
      </c>
      <c r="E48">
        <v>2.4001785471765702</v>
      </c>
      <c r="F48">
        <v>1.5020772505853801</v>
      </c>
      <c r="G48">
        <v>2.02821758692314</v>
      </c>
      <c r="H48">
        <v>1.08887844820887</v>
      </c>
      <c r="J48">
        <v>0.47344461305007601</v>
      </c>
      <c r="K48">
        <v>0.53983308042488598</v>
      </c>
      <c r="L48">
        <v>0.47647951441578201</v>
      </c>
      <c r="M48">
        <v>0.58763277693475002</v>
      </c>
      <c r="N48">
        <v>0.62367223065250399</v>
      </c>
      <c r="O48">
        <v>0.64453717754173001</v>
      </c>
      <c r="P48">
        <v>0.56904400606980299</v>
      </c>
      <c r="Q48" t="s">
        <v>15</v>
      </c>
      <c r="R48">
        <v>0.77526327127248096</v>
      </c>
      <c r="S48">
        <v>0.61867214203530596</v>
      </c>
      <c r="T48">
        <v>0.72540425154714605</v>
      </c>
      <c r="U48">
        <v>0.66412782817551097</v>
      </c>
      <c r="V48">
        <v>0.64766435145838097</v>
      </c>
      <c r="W48">
        <v>0.66667508382337304</v>
      </c>
      <c r="X48">
        <v>0.59278293547323002</v>
      </c>
      <c r="Z48">
        <v>0.49620637329286799</v>
      </c>
      <c r="AA48">
        <v>0.53831562974203295</v>
      </c>
      <c r="AB48">
        <v>0.50720789074355099</v>
      </c>
      <c r="AC48">
        <v>0.58421851289833104</v>
      </c>
      <c r="AD48">
        <v>0.63012139605462802</v>
      </c>
      <c r="AE48">
        <v>0.65326251896813403</v>
      </c>
      <c r="AF48">
        <v>0.56525037936267097</v>
      </c>
      <c r="AI48" t="s">
        <v>15</v>
      </c>
      <c r="AJ48">
        <v>0.439859741799421</v>
      </c>
      <c r="AK48">
        <v>0.361591805611991</v>
      </c>
      <c r="AL48">
        <v>0.40430894466436301</v>
      </c>
      <c r="AM48">
        <v>0.52345830695527795</v>
      </c>
      <c r="AN48">
        <v>0.4820556768025</v>
      </c>
      <c r="AO48">
        <v>0.405577703627229</v>
      </c>
      <c r="AP48">
        <v>0.48182086784164302</v>
      </c>
      <c r="AR48">
        <v>0.68050314465408801</v>
      </c>
      <c r="AS48">
        <v>0.68805031446540899</v>
      </c>
      <c r="AT48">
        <v>0.68427672955974805</v>
      </c>
      <c r="AU48">
        <v>0.63396226415094303</v>
      </c>
      <c r="AV48">
        <v>0.71194968553459104</v>
      </c>
      <c r="AW48">
        <v>0.78364779874213797</v>
      </c>
      <c r="AX48">
        <v>0.64528301886792505</v>
      </c>
    </row>
    <row r="49" spans="1:52" x14ac:dyDescent="0.25">
      <c r="A49" s="1" t="s">
        <v>18</v>
      </c>
      <c r="J49">
        <f>J48-MAX(J30:J32)</f>
        <v>1.2518968133536035E-2</v>
      </c>
      <c r="K49">
        <f t="shared" ref="K49:P49" si="22">K48-MAX(K30:K32)</f>
        <v>-1.8968133535660625E-3</v>
      </c>
      <c r="L49">
        <f t="shared" si="22"/>
        <v>2.3899848254932021E-2</v>
      </c>
      <c r="M49">
        <f t="shared" si="22"/>
        <v>1.1760242792110076E-2</v>
      </c>
      <c r="N49">
        <f t="shared" si="22"/>
        <v>1.7071320182094007E-2</v>
      </c>
      <c r="O49">
        <f t="shared" si="22"/>
        <v>3.7936267071303487E-4</v>
      </c>
      <c r="P49">
        <f t="shared" si="22"/>
        <v>1.4795144157815021E-2</v>
      </c>
      <c r="Q49" s="1" t="s">
        <v>18</v>
      </c>
      <c r="Z49">
        <f>Z48-MAX(Z30:Z32)</f>
        <v>2.465857359635798E-2</v>
      </c>
      <c r="AA49">
        <f t="shared" ref="AA49:AF49" si="23">AA48-MAX(AA30:AA32)</f>
        <v>-2.4658573596359035E-2</v>
      </c>
      <c r="AB49">
        <f t="shared" si="23"/>
        <v>1.2518968133535979E-2</v>
      </c>
      <c r="AC49">
        <f t="shared" si="23"/>
        <v>-7.587253414263917E-3</v>
      </c>
      <c r="AD49">
        <f t="shared" si="23"/>
        <v>1.2518968133535036E-2</v>
      </c>
      <c r="AE49">
        <f t="shared" si="23"/>
        <v>6.4491654021250344E-3</v>
      </c>
      <c r="AF49">
        <f t="shared" si="23"/>
        <v>1.9347496206373993E-2</v>
      </c>
      <c r="AI49" s="1" t="s">
        <v>18</v>
      </c>
    </row>
    <row r="50" spans="1:52" x14ac:dyDescent="0.25">
      <c r="A50" t="s">
        <v>16</v>
      </c>
      <c r="B50">
        <v>1.37288296511705</v>
      </c>
      <c r="C50">
        <v>1.2974610522460399</v>
      </c>
      <c r="D50">
        <v>0.42998995471993301</v>
      </c>
      <c r="E50">
        <v>2.3692100050273801</v>
      </c>
      <c r="F50">
        <v>1.4698028333625801</v>
      </c>
      <c r="G50">
        <v>1.8761782478858799</v>
      </c>
      <c r="H50">
        <v>0.82131860789865196</v>
      </c>
      <c r="J50">
        <v>0.34066767830045502</v>
      </c>
      <c r="K50">
        <v>0.47116843702579703</v>
      </c>
      <c r="L50">
        <v>0.31638846737481002</v>
      </c>
      <c r="M50">
        <v>0.41729893778452198</v>
      </c>
      <c r="N50">
        <v>0.43399089529590301</v>
      </c>
      <c r="O50">
        <v>0.38694992412746598</v>
      </c>
      <c r="P50">
        <v>0.430197268588771</v>
      </c>
      <c r="Q50" s="2" t="s">
        <v>16</v>
      </c>
      <c r="R50" s="2">
        <v>1.0410736042477999</v>
      </c>
      <c r="S50" s="2">
        <v>0.78591168235198094</v>
      </c>
      <c r="T50" s="2">
        <v>1.0419111802598799</v>
      </c>
      <c r="U50" s="2">
        <v>0.80366122012757302</v>
      </c>
      <c r="V50" s="2">
        <v>0.87140372551690204</v>
      </c>
      <c r="W50" s="2">
        <v>1.0635087707298401</v>
      </c>
      <c r="X50" s="2">
        <v>0.89445013502594395</v>
      </c>
      <c r="Y50" s="2"/>
      <c r="Z50" s="2">
        <v>0.32738998482549297</v>
      </c>
      <c r="AA50" s="2">
        <v>0.44992412746585703</v>
      </c>
      <c r="AB50" s="2">
        <v>0.33232169954476498</v>
      </c>
      <c r="AC50" s="2">
        <v>0.43247344461304998</v>
      </c>
      <c r="AD50" s="2">
        <v>0.42223065250379399</v>
      </c>
      <c r="AE50" s="2">
        <v>0.39112291350531098</v>
      </c>
      <c r="AF50" s="2">
        <v>0.43133535660091099</v>
      </c>
      <c r="AI50" s="2" t="s">
        <v>16</v>
      </c>
      <c r="AJ50">
        <v>0.65652507046139397</v>
      </c>
      <c r="AK50">
        <v>0.53308246526608605</v>
      </c>
      <c r="AL50">
        <v>0.64363313560165203</v>
      </c>
      <c r="AM50">
        <v>0.59148668260062398</v>
      </c>
      <c r="AN50">
        <v>0.69884672575720097</v>
      </c>
      <c r="AO50">
        <v>0.664605878696649</v>
      </c>
      <c r="AP50">
        <v>0.73553299235471203</v>
      </c>
      <c r="AR50">
        <v>0.64528301886792505</v>
      </c>
      <c r="AS50">
        <v>0.67547169811320795</v>
      </c>
      <c r="AT50">
        <v>0.62893081761006298</v>
      </c>
      <c r="AU50">
        <v>0.65408805031446504</v>
      </c>
      <c r="AV50">
        <v>0.64276729559748402</v>
      </c>
      <c r="AW50">
        <v>0.73333333333333295</v>
      </c>
      <c r="AX50">
        <v>0.61257861635220101</v>
      </c>
    </row>
    <row r="51" spans="1:52" x14ac:dyDescent="0.25">
      <c r="A51" s="1" t="s">
        <v>18</v>
      </c>
      <c r="J51">
        <f>J50-MAX(J34:J36)</f>
        <v>-6.8285280728379583E-3</v>
      </c>
      <c r="K51">
        <f t="shared" ref="K51:P51" si="24">K50-MAX(K34:K36)</f>
        <v>8.3459787556910414E-3</v>
      </c>
      <c r="L51">
        <f t="shared" si="24"/>
        <v>3.7936267071303487E-4</v>
      </c>
      <c r="M51">
        <f t="shared" si="24"/>
        <v>9.4840667678299795E-3</v>
      </c>
      <c r="N51">
        <f t="shared" si="24"/>
        <v>7.9666160849770074E-3</v>
      </c>
      <c r="O51">
        <f t="shared" si="24"/>
        <v>-9.559939301972703E-2</v>
      </c>
      <c r="P51">
        <f t="shared" si="24"/>
        <v>-8.7253414264040208E-3</v>
      </c>
      <c r="Q51" s="1" t="s">
        <v>18</v>
      </c>
      <c r="Z51">
        <f>Z50-MAX(Z34:Z36)</f>
        <v>-9.8634294385430143E-3</v>
      </c>
      <c r="AA51">
        <f t="shared" ref="AA51:AF51" si="25">AA50-MAX(AA34:AA36)</f>
        <v>-7.5872534142639725E-3</v>
      </c>
      <c r="AB51">
        <f t="shared" si="25"/>
        <v>-1.4415781487101043E-2</v>
      </c>
      <c r="AC51">
        <f t="shared" si="25"/>
        <v>2.2761760242789864E-3</v>
      </c>
      <c r="AD51">
        <f t="shared" si="25"/>
        <v>-1.4036418816388008E-2</v>
      </c>
      <c r="AE51">
        <f t="shared" si="25"/>
        <v>-8.7632776934750023E-2</v>
      </c>
      <c r="AF51">
        <f t="shared" si="25"/>
        <v>-1.1760242792109021E-2</v>
      </c>
      <c r="AH51" t="s">
        <v>23</v>
      </c>
      <c r="AI51" s="1" t="s">
        <v>18</v>
      </c>
      <c r="AR51">
        <f>AR50-MAX(AR34:AR36)</f>
        <v>-6.9182389937105904E-2</v>
      </c>
      <c r="AS51">
        <f t="shared" ref="AS51:AX51" si="26">AS50-MAX(AS34:AS36)</f>
        <v>-3.1446540880503027E-2</v>
      </c>
      <c r="AT51">
        <f t="shared" si="26"/>
        <v>-2.7672955974842983E-2</v>
      </c>
      <c r="AU51">
        <f t="shared" si="26"/>
        <v>-5.2830188679245937E-2</v>
      </c>
      <c r="AV51">
        <f t="shared" si="26"/>
        <v>-7.5471698113207975E-2</v>
      </c>
      <c r="AW51">
        <f t="shared" si="26"/>
        <v>-8.8050314465411006E-3</v>
      </c>
      <c r="AX51">
        <f t="shared" si="26"/>
        <v>-9.5597484276729983E-2</v>
      </c>
      <c r="AZ51" t="s">
        <v>23</v>
      </c>
    </row>
    <row r="52" spans="1:52" x14ac:dyDescent="0.25">
      <c r="A52" t="s">
        <v>17</v>
      </c>
      <c r="B52">
        <f>MIN(B42:B48)-B50</f>
        <v>-2.0205581853910148</v>
      </c>
      <c r="C52">
        <f t="shared" ref="C52:H52" si="27">MIN(C42:C48)-C50</f>
        <v>-1.9233732477649919</v>
      </c>
      <c r="D52">
        <f t="shared" si="27"/>
        <v>-0.50059065078514298</v>
      </c>
      <c r="E52">
        <f t="shared" si="27"/>
        <v>-4.0673098510950112</v>
      </c>
      <c r="F52">
        <f t="shared" si="27"/>
        <v>-2.33500058273966</v>
      </c>
      <c r="G52">
        <f t="shared" si="27"/>
        <v>-3.1590812718471168</v>
      </c>
      <c r="H52">
        <f t="shared" si="27"/>
        <v>-1.301333543735246</v>
      </c>
      <c r="J52">
        <f>MAX(J42:J48)-J50</f>
        <v>0.16654021244309597</v>
      </c>
      <c r="K52">
        <f t="shared" ref="K52:P52" si="28">MAX(K42:K48)-K50</f>
        <v>0.121396054628224</v>
      </c>
      <c r="L52">
        <f t="shared" si="28"/>
        <v>0.23330804248861897</v>
      </c>
      <c r="M52">
        <f t="shared" si="28"/>
        <v>0.17792109256449207</v>
      </c>
      <c r="N52">
        <f t="shared" si="28"/>
        <v>0.22116843702579697</v>
      </c>
      <c r="O52">
        <f t="shared" si="28"/>
        <v>0.26707132018209401</v>
      </c>
      <c r="P52">
        <f t="shared" si="28"/>
        <v>0.18778452200303503</v>
      </c>
      <c r="Q52" s="3" t="s">
        <v>17</v>
      </c>
      <c r="R52" s="3">
        <f>R50 - MIN(R42:R48)</f>
        <v>0.26581033297531897</v>
      </c>
      <c r="S52" s="3">
        <f t="shared" ref="S52:X52" si="29">S50 - MIN(S42:S48)</f>
        <v>0.19978254630859993</v>
      </c>
      <c r="T52" s="3">
        <f t="shared" si="29"/>
        <v>0.31751541158449992</v>
      </c>
      <c r="U52" s="3">
        <f t="shared" si="29"/>
        <v>0.19353503665580096</v>
      </c>
      <c r="V52" s="3">
        <f t="shared" si="29"/>
        <v>0.26186404520573303</v>
      </c>
      <c r="W52" s="3">
        <f t="shared" si="29"/>
        <v>0.44473575598165105</v>
      </c>
      <c r="X52" s="3">
        <f t="shared" si="29"/>
        <v>0.35067912741223195</v>
      </c>
      <c r="Y52" s="3"/>
      <c r="Z52" s="3">
        <f>MAX(Z42:Z48)-Z50</f>
        <v>0.16881638846737501</v>
      </c>
      <c r="AA52" s="3">
        <f t="shared" ref="AA52:AF52" si="30">MAX(AA42:AA48)-AA50</f>
        <v>0.15212443095599398</v>
      </c>
      <c r="AB52" s="3">
        <f t="shared" si="30"/>
        <v>0.17488619119878601</v>
      </c>
      <c r="AC52" s="3">
        <f t="shared" si="30"/>
        <v>0.18854324734446098</v>
      </c>
      <c r="AD52" s="3">
        <f t="shared" si="30"/>
        <v>0.22420333839150197</v>
      </c>
      <c r="AE52" s="3">
        <f t="shared" si="30"/>
        <v>0.26972685887708697</v>
      </c>
      <c r="AF52" s="3">
        <f t="shared" si="30"/>
        <v>0.17336874051593304</v>
      </c>
      <c r="AH52">
        <f>AVERAGE(Z52:AF52)</f>
        <v>0.19309559939301971</v>
      </c>
      <c r="AI52" s="3" t="s">
        <v>17</v>
      </c>
      <c r="AJ52" s="3">
        <f>AJ50 - MIN(AJ42:AJ48)</f>
        <v>0.30725669233455799</v>
      </c>
      <c r="AK52" s="3">
        <f t="shared" ref="AK52:AP52" si="31">AK50 - MIN(AK42:AK48)</f>
        <v>0.19088789872527906</v>
      </c>
      <c r="AL52" s="3">
        <f t="shared" si="31"/>
        <v>0.32006838666589904</v>
      </c>
      <c r="AM52" s="3">
        <f t="shared" si="31"/>
        <v>0.16963777389844198</v>
      </c>
      <c r="AN52" s="3">
        <f t="shared" si="31"/>
        <v>0.25825993485221499</v>
      </c>
      <c r="AO52" s="3">
        <f t="shared" si="31"/>
        <v>0.32480707354865801</v>
      </c>
      <c r="AP52" s="3">
        <f t="shared" si="31"/>
        <v>0.41160395526352206</v>
      </c>
      <c r="AQ52" s="3"/>
      <c r="AR52" s="3">
        <f>MAX(AR42:AR48)-AR50</f>
        <v>9.5597484276728983E-2</v>
      </c>
      <c r="AS52" s="3">
        <f t="shared" ref="AS52:AX52" si="32">MAX(AS42:AS48)-AS50</f>
        <v>5.1572327044025035E-2</v>
      </c>
      <c r="AT52" s="3">
        <f>MAX(AT42:AT48)-AT50</f>
        <v>0.10817610062893102</v>
      </c>
      <c r="AU52" s="3">
        <f>MAX(AU42:AU48)-AU50</f>
        <v>3.6477987421383973E-2</v>
      </c>
      <c r="AV52" s="3">
        <f t="shared" si="32"/>
        <v>6.9182389937107014E-2</v>
      </c>
      <c r="AW52" s="3">
        <f t="shared" si="32"/>
        <v>0.11069182389937104</v>
      </c>
      <c r="AX52" s="3">
        <f t="shared" si="32"/>
        <v>0.13710691823899401</v>
      </c>
      <c r="AZ52">
        <f>AVERAGE(AR52:AX52)</f>
        <v>8.6972147349505868E-2</v>
      </c>
    </row>
    <row r="53" spans="1:52" x14ac:dyDescent="0.25">
      <c r="A53" s="1" t="s">
        <v>19</v>
      </c>
      <c r="J53">
        <f>J48-MAX(J46,J44,J42)</f>
        <v>-3.376327769347498E-2</v>
      </c>
      <c r="K53">
        <f t="shared" ref="K53:P53" si="33">K48-MAX(K46,K44,K42)</f>
        <v>-5.273141122913505E-2</v>
      </c>
      <c r="L53">
        <f t="shared" si="33"/>
        <v>-7.3216995447646982E-2</v>
      </c>
      <c r="M53">
        <f t="shared" si="33"/>
        <v>-7.587253414264028E-3</v>
      </c>
      <c r="N53">
        <f t="shared" si="33"/>
        <v>-3.1487101669195994E-2</v>
      </c>
      <c r="O53">
        <f t="shared" si="33"/>
        <v>-9.4840667678299795E-3</v>
      </c>
      <c r="P53">
        <f t="shared" si="33"/>
        <v>-4.8937784522003036E-2</v>
      </c>
      <c r="Q53" s="1" t="s">
        <v>19</v>
      </c>
      <c r="Z53">
        <f>Z48-MAX(Z46,Z44,Z42)</f>
        <v>1.555386949924098E-2</v>
      </c>
      <c r="AA53">
        <f t="shared" ref="AA53:AF53" si="34">AA48-MAX(AA46,AA44,AA42)</f>
        <v>-6.3732928679818057E-2</v>
      </c>
      <c r="AB53">
        <f t="shared" si="34"/>
        <v>6.0698027314110004E-3</v>
      </c>
      <c r="AC53">
        <f t="shared" si="34"/>
        <v>-3.6798179059179925E-2</v>
      </c>
      <c r="AD53">
        <f t="shared" si="34"/>
        <v>-1.6312594840667938E-2</v>
      </c>
      <c r="AE53">
        <f t="shared" si="34"/>
        <v>-7.587253414263917E-3</v>
      </c>
      <c r="AF53">
        <f t="shared" si="34"/>
        <v>-3.9453717754173057E-2</v>
      </c>
      <c r="AH53">
        <f>AVERAGE(Z53:AF53)</f>
        <v>-2.0323000216778703E-2</v>
      </c>
      <c r="AI53" s="1" t="s">
        <v>19</v>
      </c>
      <c r="AR53">
        <f>AR48-MAX(AR46,AR44,AR42)</f>
        <v>-6.0377358490566024E-2</v>
      </c>
      <c r="AS53">
        <f t="shared" ref="AS53:AX53" si="35">AS48-MAX(AS46,AS44,AS42)</f>
        <v>-3.8993710691824002E-2</v>
      </c>
      <c r="AT53">
        <f t="shared" si="35"/>
        <v>-5.2830188679245937E-2</v>
      </c>
      <c r="AU53">
        <f t="shared" si="35"/>
        <v>-5.6603773584905981E-2</v>
      </c>
      <c r="AV53">
        <f t="shared" si="35"/>
        <v>2.5157232704402066E-2</v>
      </c>
      <c r="AW53">
        <f t="shared" si="35"/>
        <v>-6.0377358490566024E-2</v>
      </c>
      <c r="AX53">
        <f t="shared" si="35"/>
        <v>-0.10440251572326997</v>
      </c>
      <c r="AZ53">
        <f>AVERAGE(AR53:AX53)</f>
        <v>-4.9775381850853694E-2</v>
      </c>
    </row>
    <row r="58" spans="1:52" x14ac:dyDescent="0.25">
      <c r="B58" t="s">
        <v>43</v>
      </c>
      <c r="U58" t="s">
        <v>49</v>
      </c>
    </row>
    <row r="60" spans="1:52" x14ac:dyDescent="0.25">
      <c r="A60" t="s">
        <v>5</v>
      </c>
      <c r="B60">
        <v>1.09396082515712</v>
      </c>
      <c r="C60">
        <v>0.92770870508437198</v>
      </c>
      <c r="D60">
        <v>1.1380546774611799</v>
      </c>
      <c r="E60">
        <v>0.93312002535980998</v>
      </c>
      <c r="F60">
        <v>0.93748022678917398</v>
      </c>
      <c r="G60">
        <v>1.0226960450907201</v>
      </c>
      <c r="H60">
        <v>0.79523184436642602</v>
      </c>
      <c r="J60">
        <v>0.44186267071320201</v>
      </c>
      <c r="K60">
        <v>0.42555007587253402</v>
      </c>
      <c r="L60">
        <v>0.42166160849772399</v>
      </c>
      <c r="M60">
        <v>0.52323596358118396</v>
      </c>
      <c r="N60">
        <v>0.55349013657056201</v>
      </c>
      <c r="O60">
        <v>0.63770864946889205</v>
      </c>
      <c r="P60">
        <v>0.51261380880121399</v>
      </c>
      <c r="T60" t="s">
        <v>5</v>
      </c>
      <c r="U60">
        <v>1.0674548448747201</v>
      </c>
      <c r="V60">
        <v>0.91972126336460502</v>
      </c>
      <c r="W60">
        <v>1.09845956762881</v>
      </c>
      <c r="X60">
        <v>0.89626553654806396</v>
      </c>
      <c r="Y60">
        <v>0.91862086220394401</v>
      </c>
      <c r="Z60">
        <v>1.02249404203657</v>
      </c>
      <c r="AA60">
        <v>0.78636346686908998</v>
      </c>
      <c r="AC60">
        <v>0.46083080424886202</v>
      </c>
      <c r="AD60">
        <v>0.43522382397572101</v>
      </c>
      <c r="AE60">
        <v>0.43882776934749601</v>
      </c>
      <c r="AF60">
        <v>0.53148710166919599</v>
      </c>
      <c r="AG60">
        <v>0.56762139605462802</v>
      </c>
      <c r="AH60">
        <v>0.65003793626707096</v>
      </c>
      <c r="AI60">
        <v>0.52058042488619105</v>
      </c>
    </row>
    <row r="61" spans="1:52" x14ac:dyDescent="0.25">
      <c r="B61">
        <v>0.80993883786238696</v>
      </c>
      <c r="C61">
        <v>0.66785911008418997</v>
      </c>
      <c r="D61">
        <v>0.77774217183394501</v>
      </c>
      <c r="E61">
        <v>0.66936373278461603</v>
      </c>
      <c r="F61">
        <v>0.64156123811988297</v>
      </c>
      <c r="G61">
        <v>0.67658092647706403</v>
      </c>
      <c r="H61">
        <v>0.57202506166978195</v>
      </c>
      <c r="J61">
        <v>0.48008345978755701</v>
      </c>
      <c r="K61">
        <v>0.512139605462822</v>
      </c>
      <c r="L61">
        <v>0.46984066767830002</v>
      </c>
      <c r="M61">
        <v>0.57701062215478005</v>
      </c>
      <c r="N61">
        <v>0.62376707132018205</v>
      </c>
      <c r="O61">
        <v>0.62822458270106196</v>
      </c>
      <c r="P61">
        <v>0.57947647951441605</v>
      </c>
      <c r="U61">
        <v>0.79087126382314699</v>
      </c>
      <c r="V61">
        <v>0.66452456266145699</v>
      </c>
      <c r="W61">
        <v>0.72571098567074099</v>
      </c>
      <c r="X61">
        <v>0.677219828670797</v>
      </c>
      <c r="Y61">
        <v>0.67084356416316504</v>
      </c>
      <c r="Z61">
        <v>0.71348565468082203</v>
      </c>
      <c r="AA61">
        <v>0.54256674258044502</v>
      </c>
      <c r="AC61">
        <v>0.48899848254931699</v>
      </c>
      <c r="AD61">
        <v>0.51365705614567503</v>
      </c>
      <c r="AE61">
        <v>0.49364567526555397</v>
      </c>
      <c r="AF61">
        <v>0.58668437025796705</v>
      </c>
      <c r="AG61">
        <v>0.61978376327769402</v>
      </c>
      <c r="AH61">
        <v>0.61987860394537198</v>
      </c>
      <c r="AI61">
        <v>0.61760242792109299</v>
      </c>
    </row>
    <row r="62" spans="1:52" x14ac:dyDescent="0.25">
      <c r="B62">
        <v>0.81307836323855098</v>
      </c>
      <c r="C62">
        <v>0.68133396513324795</v>
      </c>
      <c r="D62">
        <v>0.81082367526225496</v>
      </c>
      <c r="E62">
        <v>0.69516032033689001</v>
      </c>
      <c r="F62">
        <v>0.68200534137475599</v>
      </c>
      <c r="G62">
        <v>0.755804784755151</v>
      </c>
      <c r="H62">
        <v>0.59347099131220005</v>
      </c>
      <c r="J62">
        <v>0.48150606980273097</v>
      </c>
      <c r="K62">
        <v>0.50256069802731396</v>
      </c>
      <c r="L62">
        <v>0.45201062215478</v>
      </c>
      <c r="M62">
        <v>0.57691578148710199</v>
      </c>
      <c r="N62">
        <v>0.62177541729893804</v>
      </c>
      <c r="O62">
        <v>0.64197647951441605</v>
      </c>
      <c r="P62">
        <v>0.57862291350531103</v>
      </c>
      <c r="U62">
        <v>0.814651638868647</v>
      </c>
      <c r="V62">
        <v>0.67917320534527503</v>
      </c>
      <c r="W62">
        <v>0.81219072553042304</v>
      </c>
      <c r="X62">
        <v>0.69855625216753003</v>
      </c>
      <c r="Y62">
        <v>0.68403418995106002</v>
      </c>
      <c r="Z62">
        <v>0.75415658826439702</v>
      </c>
      <c r="AA62">
        <v>0.59525971738737604</v>
      </c>
      <c r="AC62">
        <v>0.47647951441578201</v>
      </c>
      <c r="AD62">
        <v>0.50208649468892297</v>
      </c>
      <c r="AE62">
        <v>0.456278452200304</v>
      </c>
      <c r="AF62">
        <v>0.57852807283763297</v>
      </c>
      <c r="AG62">
        <v>0.61949924127465905</v>
      </c>
      <c r="AH62">
        <v>0.64264036418816395</v>
      </c>
      <c r="AI62">
        <v>0.57976100151745102</v>
      </c>
    </row>
    <row r="64" spans="1:52" x14ac:dyDescent="0.25">
      <c r="A64" t="s">
        <v>6</v>
      </c>
      <c r="B64">
        <v>1.16457173420157</v>
      </c>
      <c r="C64">
        <v>0.920543491804095</v>
      </c>
      <c r="D64">
        <v>1.1360457805780799</v>
      </c>
      <c r="E64">
        <v>0.98830029920157103</v>
      </c>
      <c r="F64">
        <v>0.98210048652788795</v>
      </c>
      <c r="G64">
        <v>1.08378046844815</v>
      </c>
      <c r="H64">
        <v>0.88161034951494999</v>
      </c>
      <c r="J64">
        <v>0.38808801213960598</v>
      </c>
      <c r="K64">
        <v>0.411987860394537</v>
      </c>
      <c r="L64">
        <v>0.41350531107739003</v>
      </c>
      <c r="M64">
        <v>0.49430955993930198</v>
      </c>
      <c r="N64">
        <v>0.53945371775417295</v>
      </c>
      <c r="O64">
        <v>0.61911987860394502</v>
      </c>
      <c r="P64">
        <v>0.44992412746585703</v>
      </c>
      <c r="T64" t="s">
        <v>6</v>
      </c>
      <c r="U64">
        <v>1.2000618904970699</v>
      </c>
      <c r="V64">
        <v>0.91928792596912001</v>
      </c>
      <c r="W64">
        <v>1.1211540849144499</v>
      </c>
      <c r="X64">
        <v>0.96815848581953501</v>
      </c>
      <c r="Y64">
        <v>0.98976653424587202</v>
      </c>
      <c r="Z64">
        <v>1.04502689985488</v>
      </c>
      <c r="AA64">
        <v>0.85858185458807701</v>
      </c>
      <c r="AC64">
        <v>0.38998482549317198</v>
      </c>
      <c r="AD64">
        <v>0.41843702579666198</v>
      </c>
      <c r="AE64">
        <v>0.418057663125948</v>
      </c>
      <c r="AF64">
        <v>0.49468892261001501</v>
      </c>
      <c r="AG64">
        <v>0.52959028831563004</v>
      </c>
      <c r="AH64">
        <v>0.62291350531107703</v>
      </c>
      <c r="AI64">
        <v>0.45789074355083498</v>
      </c>
    </row>
    <row r="65" spans="1:37" x14ac:dyDescent="0.25">
      <c r="B65">
        <v>0.84381363664786502</v>
      </c>
      <c r="C65">
        <v>0.57112544124940301</v>
      </c>
      <c r="D65">
        <v>0.68542534526565302</v>
      </c>
      <c r="E65">
        <v>0.62373997941739301</v>
      </c>
      <c r="F65">
        <v>0.71250175692901097</v>
      </c>
      <c r="G65">
        <v>0.772584610401992</v>
      </c>
      <c r="H65">
        <v>0.52109250978737298</v>
      </c>
      <c r="J65">
        <v>0.46509863429438503</v>
      </c>
      <c r="K65">
        <v>0.62443095599392995</v>
      </c>
      <c r="L65">
        <v>0.54893778452200304</v>
      </c>
      <c r="M65">
        <v>0.62594840667678298</v>
      </c>
      <c r="N65">
        <v>0.57473444613050095</v>
      </c>
      <c r="O65">
        <v>0.51707132018209401</v>
      </c>
      <c r="P65">
        <v>0.66047040971168403</v>
      </c>
      <c r="U65">
        <v>0.73834154418633902</v>
      </c>
      <c r="V65">
        <v>0.58649769382956696</v>
      </c>
      <c r="W65">
        <v>0.77267185805701</v>
      </c>
      <c r="X65">
        <v>0.60987324728938197</v>
      </c>
      <c r="Y65">
        <v>0.60621232680857295</v>
      </c>
      <c r="Z65">
        <v>0.86059305195584801</v>
      </c>
      <c r="AA65">
        <v>0.61600578478588996</v>
      </c>
      <c r="AC65">
        <v>0.58308042488619105</v>
      </c>
      <c r="AD65">
        <v>0.651745068285281</v>
      </c>
      <c r="AE65">
        <v>0.490895295902883</v>
      </c>
      <c r="AF65">
        <v>0.68057663125948398</v>
      </c>
      <c r="AG65">
        <v>0.67564491654021197</v>
      </c>
      <c r="AH65">
        <v>0.484825493171472</v>
      </c>
      <c r="AI65">
        <v>0.61798179059180602</v>
      </c>
    </row>
    <row r="66" spans="1:37" x14ac:dyDescent="0.25">
      <c r="B66">
        <v>0.86643212636126499</v>
      </c>
      <c r="C66">
        <v>0.67243874506699397</v>
      </c>
      <c r="D66">
        <v>0.82624709480411096</v>
      </c>
      <c r="E66">
        <v>0.73262493510327698</v>
      </c>
      <c r="F66">
        <v>0.71448895043704097</v>
      </c>
      <c r="G66">
        <v>0.76729392349783598</v>
      </c>
      <c r="H66">
        <v>0.621985012024174</v>
      </c>
      <c r="J66">
        <v>0.45827010622154801</v>
      </c>
      <c r="K66">
        <v>0.50151745068285303</v>
      </c>
      <c r="L66">
        <v>0.445371775417299</v>
      </c>
      <c r="M66">
        <v>0.56221547799696503</v>
      </c>
      <c r="N66">
        <v>0.59294385432473395</v>
      </c>
      <c r="O66">
        <v>0.62974203338391499</v>
      </c>
      <c r="P66">
        <v>0.54931714719271596</v>
      </c>
      <c r="U66">
        <v>0.86481603789997297</v>
      </c>
      <c r="V66">
        <v>0.67291444377242005</v>
      </c>
      <c r="W66">
        <v>0.823980535482284</v>
      </c>
      <c r="X66">
        <v>0.73206943069633801</v>
      </c>
      <c r="Y66">
        <v>0.72067599896471102</v>
      </c>
      <c r="Z66">
        <v>0.77244140599649003</v>
      </c>
      <c r="AA66">
        <v>0.62494263814364903</v>
      </c>
      <c r="AC66">
        <v>0.45637329286798201</v>
      </c>
      <c r="AD66">
        <v>0.49734446130500798</v>
      </c>
      <c r="AE66">
        <v>0.45409711684370302</v>
      </c>
      <c r="AF66">
        <v>0.55386949924127504</v>
      </c>
      <c r="AG66">
        <v>0.58877086494688902</v>
      </c>
      <c r="AH66">
        <v>0.63391502276176004</v>
      </c>
      <c r="AI66">
        <v>0.54628224582701101</v>
      </c>
    </row>
    <row r="67" spans="1:37" x14ac:dyDescent="0.25">
      <c r="AK67" t="s">
        <v>23</v>
      </c>
    </row>
    <row r="68" spans="1:37" x14ac:dyDescent="0.25">
      <c r="A68" s="7" t="s">
        <v>44</v>
      </c>
      <c r="B68" s="7">
        <v>1.1661999999999999</v>
      </c>
      <c r="C68" s="7">
        <v>0.97709999999999997</v>
      </c>
      <c r="D68" s="7">
        <v>1.1437999999999999</v>
      </c>
      <c r="E68" s="7">
        <v>0.97</v>
      </c>
      <c r="F68" s="7">
        <v>0.9869</v>
      </c>
      <c r="G68" s="7">
        <v>1.0707</v>
      </c>
      <c r="H68" s="7">
        <v>0.8599</v>
      </c>
      <c r="I68" s="7"/>
      <c r="J68" s="7">
        <v>0.39643399089529602</v>
      </c>
      <c r="K68" s="7">
        <v>0.38125948406676802</v>
      </c>
      <c r="L68" s="7">
        <v>0.40402124430955999</v>
      </c>
      <c r="M68" s="7">
        <v>0.46813353566009103</v>
      </c>
      <c r="N68" s="7">
        <v>0.53490136570561497</v>
      </c>
      <c r="O68" s="7">
        <v>0.60887708649468897</v>
      </c>
      <c r="P68" s="7">
        <v>0.45257966616084999</v>
      </c>
      <c r="T68" s="7" t="s">
        <v>44</v>
      </c>
      <c r="U68">
        <v>1.1585000000000001</v>
      </c>
      <c r="V68">
        <v>0.98299999999999998</v>
      </c>
      <c r="W68">
        <v>1.1329</v>
      </c>
      <c r="X68">
        <v>0.99670000000000003</v>
      </c>
      <c r="Y68">
        <v>0.95789999999999997</v>
      </c>
      <c r="Z68">
        <v>1.0837000000000001</v>
      </c>
      <c r="AA68">
        <v>0.83830000000000005</v>
      </c>
      <c r="AB68" s="7"/>
      <c r="AC68">
        <v>0.392640364188164</v>
      </c>
      <c r="AD68">
        <v>0.37443095599393</v>
      </c>
      <c r="AE68">
        <v>0.40440060698027303</v>
      </c>
      <c r="AF68">
        <v>0.49355083459787602</v>
      </c>
      <c r="AG68">
        <v>0.53414264036418801</v>
      </c>
      <c r="AH68">
        <v>0.62443095599392995</v>
      </c>
      <c r="AI68">
        <v>0.466616084977238</v>
      </c>
      <c r="AK68">
        <f>AVERAGE(AC68:AI68)</f>
        <v>0.47003034901365703</v>
      </c>
    </row>
    <row r="69" spans="1:37" x14ac:dyDescent="0.25">
      <c r="A69" s="7"/>
      <c r="B69" s="7">
        <v>0.82050000000000001</v>
      </c>
      <c r="C69" s="7">
        <v>0.66800000000000004</v>
      </c>
      <c r="D69" s="7">
        <v>0.79590000000000005</v>
      </c>
      <c r="E69" s="7">
        <v>0.66749999999999998</v>
      </c>
      <c r="F69" s="7">
        <v>0.66569999999999996</v>
      </c>
      <c r="G69" s="7">
        <v>0.70630000000000004</v>
      </c>
      <c r="H69" s="7">
        <v>0.57969999999999999</v>
      </c>
      <c r="I69" s="7"/>
      <c r="J69" s="7">
        <v>0.45789074355083498</v>
      </c>
      <c r="K69" s="7">
        <v>0.51403641881638895</v>
      </c>
      <c r="L69" s="7">
        <v>0.48330804248861903</v>
      </c>
      <c r="M69" s="7">
        <v>0.59522003034901405</v>
      </c>
      <c r="N69" s="7">
        <v>0.60053110773899898</v>
      </c>
      <c r="O69" s="7">
        <v>0.63088012139605498</v>
      </c>
      <c r="P69" s="7">
        <v>0.58345978755690397</v>
      </c>
      <c r="T69" s="7"/>
      <c r="U69">
        <v>0.83220000000000005</v>
      </c>
      <c r="V69">
        <v>0.66700000000000004</v>
      </c>
      <c r="W69">
        <v>0.7369</v>
      </c>
      <c r="X69">
        <v>0.64859999999999995</v>
      </c>
      <c r="Y69">
        <v>0.65449999999999997</v>
      </c>
      <c r="Z69">
        <v>0.73719999999999997</v>
      </c>
      <c r="AA69">
        <v>0.58089999999999997</v>
      </c>
      <c r="AB69" s="7"/>
      <c r="AC69">
        <v>0.466616084977238</v>
      </c>
      <c r="AD69">
        <v>0.52921092564491701</v>
      </c>
      <c r="AE69">
        <v>0.49962063732928702</v>
      </c>
      <c r="AF69">
        <v>0.58649468892261003</v>
      </c>
      <c r="AG69">
        <v>0.57018209408194198</v>
      </c>
      <c r="AH69">
        <v>0.58459787556904397</v>
      </c>
      <c r="AI69">
        <v>0.56449165402124402</v>
      </c>
      <c r="AK69">
        <f>AVERAGE(AC69:AI69)</f>
        <v>0.543030565792326</v>
      </c>
    </row>
    <row r="70" spans="1:37" x14ac:dyDescent="0.25">
      <c r="A70" s="7"/>
      <c r="B70" s="7">
        <v>0.86829999999999996</v>
      </c>
      <c r="C70" s="7">
        <v>0.73089999999999999</v>
      </c>
      <c r="D70" s="7">
        <v>0.83560000000000001</v>
      </c>
      <c r="E70" s="7">
        <v>0.73629999999999995</v>
      </c>
      <c r="F70" s="7">
        <v>0.72540000000000004</v>
      </c>
      <c r="G70" s="7">
        <v>0.79059999999999997</v>
      </c>
      <c r="H70" s="7">
        <v>0.62970000000000004</v>
      </c>
      <c r="I70" s="7"/>
      <c r="J70" s="7">
        <v>0.46585735963581199</v>
      </c>
      <c r="K70" s="7">
        <v>0.47647951441578201</v>
      </c>
      <c r="L70" s="7">
        <v>0.430197268588771</v>
      </c>
      <c r="M70" s="7">
        <v>0.55728376327769402</v>
      </c>
      <c r="N70" s="7">
        <v>0.59370257966616102</v>
      </c>
      <c r="O70" s="7">
        <v>0.64112291350531103</v>
      </c>
      <c r="P70" s="7">
        <v>0.53414264036418801</v>
      </c>
      <c r="T70" s="7"/>
      <c r="U70">
        <v>0.87150000000000005</v>
      </c>
      <c r="V70">
        <v>0.73080000000000001</v>
      </c>
      <c r="W70">
        <v>0.83550000000000002</v>
      </c>
      <c r="X70">
        <v>0.73680000000000001</v>
      </c>
      <c r="Y70">
        <v>0.72289999999999999</v>
      </c>
      <c r="Z70">
        <v>0.78920000000000001</v>
      </c>
      <c r="AA70">
        <v>0.63319999999999999</v>
      </c>
      <c r="AB70" s="7"/>
      <c r="AC70">
        <v>0.46433990895295901</v>
      </c>
      <c r="AD70">
        <v>0.47496206373292899</v>
      </c>
      <c r="AE70">
        <v>0.42981790591805802</v>
      </c>
      <c r="AF70">
        <v>0.55652503793626695</v>
      </c>
      <c r="AG70">
        <v>0.591047040971168</v>
      </c>
      <c r="AH70">
        <v>0.634673748103187</v>
      </c>
      <c r="AI70">
        <v>0.53566009104704104</v>
      </c>
      <c r="AK70">
        <f>AVERAGE(AC70:AI70)</f>
        <v>0.5267179709516584</v>
      </c>
    </row>
    <row r="71" spans="1:37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T71" s="7"/>
      <c r="AB71" s="7"/>
      <c r="AC71" s="7"/>
      <c r="AD71" s="7"/>
      <c r="AE71" s="7"/>
      <c r="AF71" s="7"/>
      <c r="AG71" s="7"/>
      <c r="AH71" s="7"/>
      <c r="AI71" s="7"/>
      <c r="AK71" t="s">
        <v>23</v>
      </c>
    </row>
    <row r="72" spans="1:37" x14ac:dyDescent="0.25">
      <c r="A72" s="7" t="s">
        <v>45</v>
      </c>
      <c r="B72" s="7">
        <v>1.1623000000000001</v>
      </c>
      <c r="C72" s="7">
        <v>0.97170000000000001</v>
      </c>
      <c r="D72" s="7">
        <v>1.1135999999999999</v>
      </c>
      <c r="E72" s="7">
        <v>0.99529999999999996</v>
      </c>
      <c r="F72" s="7">
        <v>0.97640000000000005</v>
      </c>
      <c r="G72" s="7">
        <v>1.0671999999999999</v>
      </c>
      <c r="H72" s="7">
        <v>0.85550000000000004</v>
      </c>
      <c r="I72" s="7"/>
      <c r="J72" s="7">
        <v>0.40515933232169998</v>
      </c>
      <c r="K72" s="7">
        <v>0.38808801213960598</v>
      </c>
      <c r="L72" s="7">
        <v>0.40212443095599398</v>
      </c>
      <c r="M72" s="7">
        <v>0.469650986342944</v>
      </c>
      <c r="N72" s="7">
        <v>0.52276176024279197</v>
      </c>
      <c r="O72" s="7">
        <v>0.60622154779969695</v>
      </c>
      <c r="P72" s="7">
        <v>0.463581183611533</v>
      </c>
      <c r="T72" s="7" t="s">
        <v>45</v>
      </c>
      <c r="U72">
        <v>1.1831</v>
      </c>
      <c r="V72">
        <v>0.96450000000000002</v>
      </c>
      <c r="W72">
        <v>1.1149</v>
      </c>
      <c r="X72">
        <v>0.98160000000000003</v>
      </c>
      <c r="Y72">
        <v>0.94810000000000005</v>
      </c>
      <c r="Z72">
        <v>1.0604</v>
      </c>
      <c r="AA72">
        <v>0.8226</v>
      </c>
      <c r="AB72" s="7"/>
      <c r="AC72">
        <v>0.39946889226100202</v>
      </c>
      <c r="AD72">
        <v>0.40971168437025801</v>
      </c>
      <c r="AE72">
        <v>0.398710166919575</v>
      </c>
      <c r="AF72">
        <v>0.48141122913505302</v>
      </c>
      <c r="AG72">
        <v>0.52276176024279197</v>
      </c>
      <c r="AH72">
        <v>0.60849772382397604</v>
      </c>
      <c r="AI72">
        <v>0.47040971168437001</v>
      </c>
      <c r="AK72">
        <f>AVERAGE(AC72:AI72)</f>
        <v>0.47013873834814662</v>
      </c>
    </row>
    <row r="73" spans="1:37" x14ac:dyDescent="0.25">
      <c r="A73" s="7"/>
      <c r="B73" s="7">
        <v>0.78849999999999998</v>
      </c>
      <c r="C73" s="7">
        <v>0.64080000000000004</v>
      </c>
      <c r="D73" s="7">
        <v>0.75719999999999998</v>
      </c>
      <c r="E73" s="7">
        <v>0.64349999999999996</v>
      </c>
      <c r="F73" s="7">
        <v>0.65649999999999997</v>
      </c>
      <c r="G73" s="7">
        <v>0.70240000000000002</v>
      </c>
      <c r="H73" s="7">
        <v>0.56540000000000001</v>
      </c>
      <c r="I73" s="7"/>
      <c r="J73" s="7">
        <v>0.50189681335356595</v>
      </c>
      <c r="K73" s="7">
        <v>0.52162367223065298</v>
      </c>
      <c r="L73" s="7">
        <v>0.49279210925644901</v>
      </c>
      <c r="M73" s="7">
        <v>0.62405159332321702</v>
      </c>
      <c r="N73" s="7">
        <v>0.615326251896813</v>
      </c>
      <c r="O73" s="7">
        <v>0.633535660091047</v>
      </c>
      <c r="P73" s="7">
        <v>0.62518968133535702</v>
      </c>
      <c r="T73" s="7"/>
      <c r="U73">
        <v>0.78090000000000004</v>
      </c>
      <c r="V73">
        <v>0.67030000000000001</v>
      </c>
      <c r="W73">
        <v>0.75860000000000005</v>
      </c>
      <c r="X73">
        <v>0.68869999999999998</v>
      </c>
      <c r="Y73">
        <v>0.64249999999999996</v>
      </c>
      <c r="Z73">
        <v>0.71919999999999995</v>
      </c>
      <c r="AA73">
        <v>0.57040000000000002</v>
      </c>
      <c r="AB73" s="7"/>
      <c r="AC73">
        <v>0.51441578148710199</v>
      </c>
      <c r="AD73">
        <v>0.572837632776935</v>
      </c>
      <c r="AE73">
        <v>0.51327769347496199</v>
      </c>
      <c r="AF73">
        <v>0.53566009104704104</v>
      </c>
      <c r="AG73">
        <v>0.60204855842185101</v>
      </c>
      <c r="AH73">
        <v>0.60811836115326301</v>
      </c>
      <c r="AI73">
        <v>0.578907435508346</v>
      </c>
      <c r="AK73">
        <f>AVERAGE(AC73:AI73)</f>
        <v>0.5607522219813571</v>
      </c>
    </row>
    <row r="74" spans="1:37" x14ac:dyDescent="0.25">
      <c r="A74" s="7"/>
      <c r="B74" s="7">
        <v>0.87370000000000003</v>
      </c>
      <c r="C74" s="7">
        <v>0.71530000000000005</v>
      </c>
      <c r="D74" s="7">
        <v>0.83589999999999998</v>
      </c>
      <c r="E74" s="7">
        <v>0.72940000000000005</v>
      </c>
      <c r="F74" s="7">
        <v>0.71419999999999995</v>
      </c>
      <c r="G74" s="7">
        <v>0.79279999999999995</v>
      </c>
      <c r="H74" s="7">
        <v>0.63100000000000001</v>
      </c>
      <c r="I74" s="7"/>
      <c r="J74" s="7">
        <v>0.45144157814871</v>
      </c>
      <c r="K74" s="7">
        <v>0.47837632776934802</v>
      </c>
      <c r="L74" s="7">
        <v>0.43399089529590301</v>
      </c>
      <c r="M74" s="7">
        <v>0.55728376327769402</v>
      </c>
      <c r="N74" s="7">
        <v>0.60698027314112302</v>
      </c>
      <c r="O74" s="7">
        <v>0.64150227617602396</v>
      </c>
      <c r="P74" s="7">
        <v>0.53907435508346002</v>
      </c>
      <c r="T74" s="7"/>
      <c r="U74">
        <v>0.86919999999999997</v>
      </c>
      <c r="V74">
        <v>0.7157</v>
      </c>
      <c r="W74">
        <v>0.83</v>
      </c>
      <c r="X74">
        <v>0.72950000000000004</v>
      </c>
      <c r="Y74">
        <v>0.71630000000000005</v>
      </c>
      <c r="Z74">
        <v>0.78549999999999998</v>
      </c>
      <c r="AA74">
        <v>0.63119999999999998</v>
      </c>
      <c r="AB74" s="7"/>
      <c r="AC74">
        <v>0.45599393019726903</v>
      </c>
      <c r="AD74">
        <v>0.47723823975720803</v>
      </c>
      <c r="AE74">
        <v>0.43816388467374801</v>
      </c>
      <c r="AF74">
        <v>0.57321699544764804</v>
      </c>
      <c r="AG74">
        <v>0.61153262518968099</v>
      </c>
      <c r="AH74">
        <v>0.63315629742033397</v>
      </c>
      <c r="AI74">
        <v>0.53376327769347498</v>
      </c>
      <c r="AK74">
        <f>AVERAGE(AC74:AI74)</f>
        <v>0.53186646433990892</v>
      </c>
    </row>
    <row r="75" spans="1:37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T75" s="7"/>
      <c r="AB75" s="7"/>
      <c r="AC75" s="7"/>
      <c r="AD75" s="7"/>
      <c r="AE75" s="7"/>
      <c r="AF75" s="7"/>
      <c r="AG75" s="7"/>
      <c r="AH75" s="7"/>
      <c r="AI75" s="7"/>
      <c r="AK75" t="s">
        <v>23</v>
      </c>
    </row>
    <row r="76" spans="1:37" x14ac:dyDescent="0.25">
      <c r="A76" s="7" t="s">
        <v>46</v>
      </c>
      <c r="B76" s="7">
        <v>1.1816</v>
      </c>
      <c r="C76" s="7">
        <v>0.92349999999999999</v>
      </c>
      <c r="D76" s="7">
        <v>1.1371</v>
      </c>
      <c r="E76" s="7">
        <v>0.98560000000000003</v>
      </c>
      <c r="F76" s="7">
        <v>0.95050000000000001</v>
      </c>
      <c r="G76" s="7">
        <v>1.0125999999999999</v>
      </c>
      <c r="H76" s="7">
        <v>0.83720000000000006</v>
      </c>
      <c r="I76" s="7"/>
      <c r="J76" s="7">
        <v>0.384673748103187</v>
      </c>
      <c r="K76" s="7">
        <v>0.399848254931715</v>
      </c>
      <c r="L76" s="7">
        <v>0.39453717754173001</v>
      </c>
      <c r="M76" s="7">
        <v>0.48444613050075902</v>
      </c>
      <c r="N76" s="7">
        <v>0.52959028831563004</v>
      </c>
      <c r="O76" s="7">
        <v>0.61798179059180602</v>
      </c>
      <c r="P76" s="7">
        <v>0.45599393019726903</v>
      </c>
      <c r="T76" s="7" t="s">
        <v>46</v>
      </c>
      <c r="U76">
        <v>1.1591</v>
      </c>
      <c r="V76">
        <v>0.91479999999999995</v>
      </c>
      <c r="W76">
        <v>1.1153999999999999</v>
      </c>
      <c r="X76">
        <v>0.99819999999999998</v>
      </c>
      <c r="Y76">
        <v>0.98829999999999996</v>
      </c>
      <c r="Z76">
        <v>1.0168999999999999</v>
      </c>
      <c r="AA76">
        <v>0.84430000000000005</v>
      </c>
      <c r="AB76" s="7"/>
      <c r="AC76">
        <v>0.40326251896813398</v>
      </c>
      <c r="AD76">
        <v>0.41047040971168403</v>
      </c>
      <c r="AE76">
        <v>0.405918057663126</v>
      </c>
      <c r="AF76">
        <v>0.49013657056145699</v>
      </c>
      <c r="AG76">
        <v>0.52086494688922602</v>
      </c>
      <c r="AH76">
        <v>0.63846737481031901</v>
      </c>
      <c r="AI76">
        <v>0.46282245827010599</v>
      </c>
      <c r="AK76">
        <f>AVERAGE(AC76:AI76)</f>
        <v>0.47599176241057889</v>
      </c>
    </row>
    <row r="77" spans="1:37" x14ac:dyDescent="0.25">
      <c r="A77" s="7"/>
      <c r="B77" s="7">
        <v>0.83240000000000003</v>
      </c>
      <c r="C77" s="7">
        <v>0.63570000000000004</v>
      </c>
      <c r="D77" s="7">
        <v>0.76290000000000002</v>
      </c>
      <c r="E77" s="7">
        <v>0.67849999999999999</v>
      </c>
      <c r="F77" s="7">
        <v>0.66879999999999995</v>
      </c>
      <c r="G77" s="7">
        <v>0.71760000000000002</v>
      </c>
      <c r="H77" s="7">
        <v>0.58460000000000001</v>
      </c>
      <c r="I77" s="7"/>
      <c r="J77" s="7">
        <v>0.47723823975720803</v>
      </c>
      <c r="K77" s="7">
        <v>0.51934749620637299</v>
      </c>
      <c r="L77" s="7">
        <v>0.46851289833080401</v>
      </c>
      <c r="M77" s="7">
        <v>0.609256449165402</v>
      </c>
      <c r="N77" s="7">
        <v>0.54893778452200304</v>
      </c>
      <c r="O77" s="7">
        <v>0.60470409711684403</v>
      </c>
      <c r="P77" s="7">
        <v>0.58270106221547802</v>
      </c>
      <c r="T77" s="7"/>
      <c r="U77">
        <v>0.86060000000000003</v>
      </c>
      <c r="V77">
        <v>0.68210000000000004</v>
      </c>
      <c r="W77">
        <v>0.79790000000000005</v>
      </c>
      <c r="X77">
        <v>0.72299999999999998</v>
      </c>
      <c r="Y77">
        <v>0.64149999999999996</v>
      </c>
      <c r="Z77">
        <v>0.69350000000000001</v>
      </c>
      <c r="AA77">
        <v>0.62770000000000004</v>
      </c>
      <c r="AB77" s="7"/>
      <c r="AC77">
        <v>0.46244309559939301</v>
      </c>
      <c r="AD77">
        <v>0.49620637329286799</v>
      </c>
      <c r="AE77">
        <v>0.45789074355083498</v>
      </c>
      <c r="AF77">
        <v>0.46433990895295901</v>
      </c>
      <c r="AG77">
        <v>0.609256449165402</v>
      </c>
      <c r="AH77">
        <v>0.61153262518968099</v>
      </c>
      <c r="AI77">
        <v>0.52238239757207905</v>
      </c>
      <c r="AK77">
        <f>AVERAGE(AC77:AI77)</f>
        <v>0.51772165618903099</v>
      </c>
    </row>
    <row r="78" spans="1:37" x14ac:dyDescent="0.25">
      <c r="A78" s="7"/>
      <c r="B78" s="7">
        <v>0.87490000000000001</v>
      </c>
      <c r="C78" s="7">
        <v>0.68689999999999996</v>
      </c>
      <c r="D78" s="7">
        <v>0.83399999999999996</v>
      </c>
      <c r="E78" s="7">
        <v>0.73550000000000004</v>
      </c>
      <c r="F78" s="7">
        <v>0.72570000000000001</v>
      </c>
      <c r="G78" s="7">
        <v>0.78</v>
      </c>
      <c r="H78" s="7">
        <v>0.63170000000000004</v>
      </c>
      <c r="I78" s="7"/>
      <c r="J78" s="7">
        <v>0.45713201820940802</v>
      </c>
      <c r="K78" s="7">
        <v>0.48937784522003003</v>
      </c>
      <c r="L78" s="7">
        <v>0.448406676783005</v>
      </c>
      <c r="M78" s="7">
        <v>0.56600910470409704</v>
      </c>
      <c r="N78" s="7">
        <v>0.60470409711684403</v>
      </c>
      <c r="O78" s="7">
        <v>0.64491654021244305</v>
      </c>
      <c r="P78" s="7">
        <v>0.53186646433990903</v>
      </c>
      <c r="T78" s="7"/>
      <c r="U78">
        <v>0.87309999999999999</v>
      </c>
      <c r="V78">
        <v>0.68669999999999998</v>
      </c>
      <c r="W78">
        <v>0.83440000000000003</v>
      </c>
      <c r="X78">
        <v>0.73509999999999998</v>
      </c>
      <c r="Y78">
        <v>0.72499999999999998</v>
      </c>
      <c r="Z78">
        <v>0.78200000000000003</v>
      </c>
      <c r="AA78">
        <v>0.62780000000000002</v>
      </c>
      <c r="AB78" s="7"/>
      <c r="AC78">
        <v>0.45940819423368701</v>
      </c>
      <c r="AD78">
        <v>0.49165402124431001</v>
      </c>
      <c r="AE78">
        <v>0.44195751138088002</v>
      </c>
      <c r="AF78">
        <v>0.57625189681335398</v>
      </c>
      <c r="AG78">
        <v>0.60204855842185101</v>
      </c>
      <c r="AH78">
        <v>0.63505311077390003</v>
      </c>
      <c r="AI78">
        <v>0.54742033383915001</v>
      </c>
      <c r="AK78">
        <f>AVERAGE(AC78:AI78)</f>
        <v>0.53625623238673314</v>
      </c>
    </row>
    <row r="79" spans="1:37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T79" s="7"/>
      <c r="AB79" s="7"/>
      <c r="AC79" s="7"/>
      <c r="AD79" s="7"/>
      <c r="AE79" s="7"/>
      <c r="AF79" s="7"/>
      <c r="AG79" s="7"/>
      <c r="AH79" s="7"/>
      <c r="AI79" s="7"/>
      <c r="AK79" t="s">
        <v>23</v>
      </c>
    </row>
    <row r="80" spans="1:37" x14ac:dyDescent="0.25">
      <c r="A80" s="7" t="s">
        <v>47</v>
      </c>
      <c r="B80" s="7">
        <v>1.1785000000000001</v>
      </c>
      <c r="C80" s="7">
        <v>0.94189999999999996</v>
      </c>
      <c r="D80" s="7">
        <v>1.1191</v>
      </c>
      <c r="E80" s="7">
        <v>0.99080000000000001</v>
      </c>
      <c r="F80" s="7">
        <v>1.0063</v>
      </c>
      <c r="G80" s="7">
        <v>1.0680000000000001</v>
      </c>
      <c r="H80" s="7">
        <v>0.86460000000000004</v>
      </c>
      <c r="I80" s="7"/>
      <c r="J80" s="7">
        <v>0.40060698027314101</v>
      </c>
      <c r="K80" s="7">
        <v>0.396813353566009</v>
      </c>
      <c r="L80" s="7">
        <v>0.40288315629742</v>
      </c>
      <c r="M80" s="7">
        <v>0.47989377845219999</v>
      </c>
      <c r="N80" s="7">
        <v>0.52693474962063702</v>
      </c>
      <c r="O80" s="7">
        <v>0.61684370257966603</v>
      </c>
      <c r="P80" s="7">
        <v>0.45257966616084999</v>
      </c>
      <c r="T80" s="7" t="s">
        <v>47</v>
      </c>
      <c r="U80">
        <v>1.1578999999999999</v>
      </c>
      <c r="V80">
        <v>0.95289999999999997</v>
      </c>
      <c r="W80">
        <v>1.1326000000000001</v>
      </c>
      <c r="X80">
        <v>0.96640000000000004</v>
      </c>
      <c r="Y80">
        <v>1.0193000000000001</v>
      </c>
      <c r="Z80">
        <v>1.0539000000000001</v>
      </c>
      <c r="AA80">
        <v>0.86050000000000004</v>
      </c>
      <c r="AB80" s="7"/>
      <c r="AC80">
        <v>0.40857359635811802</v>
      </c>
      <c r="AD80">
        <v>0.39757207890743601</v>
      </c>
      <c r="AE80">
        <v>0.40971168437025801</v>
      </c>
      <c r="AF80">
        <v>0.48292867981790599</v>
      </c>
      <c r="AG80">
        <v>0.51365705614567503</v>
      </c>
      <c r="AH80">
        <v>0.61987860394537198</v>
      </c>
      <c r="AI80">
        <v>0.47534142640364202</v>
      </c>
      <c r="AK80">
        <f t="shared" ref="AK80:AK85" si="36">AVERAGE(AC80:AI80)</f>
        <v>0.47252330370691525</v>
      </c>
    </row>
    <row r="81" spans="1:37" x14ac:dyDescent="0.25">
      <c r="A81" s="7"/>
      <c r="B81" s="7">
        <v>0.83689999999999998</v>
      </c>
      <c r="C81" s="7">
        <v>0.6371</v>
      </c>
      <c r="D81" s="7">
        <v>0.82389999999999997</v>
      </c>
      <c r="E81" s="7">
        <v>0.67579999999999996</v>
      </c>
      <c r="F81" s="7">
        <v>0.72550000000000003</v>
      </c>
      <c r="G81" s="7">
        <v>0.71789999999999998</v>
      </c>
      <c r="H81" s="7">
        <v>0.60409999999999997</v>
      </c>
      <c r="I81" s="7"/>
      <c r="J81" s="7">
        <v>0.44195751138088002</v>
      </c>
      <c r="K81" s="7">
        <v>0.56335356600910502</v>
      </c>
      <c r="L81" s="7">
        <v>0.45144157814871</v>
      </c>
      <c r="M81" s="7">
        <v>0.58118361153262499</v>
      </c>
      <c r="N81" s="7">
        <v>0.60470409711684403</v>
      </c>
      <c r="O81" s="7">
        <v>0.62177541729893804</v>
      </c>
      <c r="P81" s="7">
        <v>0.54893778452200304</v>
      </c>
      <c r="T81" s="7"/>
      <c r="U81">
        <v>0.80100000000000005</v>
      </c>
      <c r="V81">
        <v>0.62880000000000003</v>
      </c>
      <c r="W81">
        <v>0.77029999999999998</v>
      </c>
      <c r="X81">
        <v>0.69910000000000005</v>
      </c>
      <c r="Y81">
        <v>0.68140000000000001</v>
      </c>
      <c r="Z81">
        <v>0.71489999999999998</v>
      </c>
      <c r="AA81">
        <v>0.5796</v>
      </c>
      <c r="AB81" s="7"/>
      <c r="AC81">
        <v>0.512139605462822</v>
      </c>
      <c r="AD81">
        <v>0.566767830045524</v>
      </c>
      <c r="AE81">
        <v>0.45864946889226099</v>
      </c>
      <c r="AF81">
        <v>0.53452200303490105</v>
      </c>
      <c r="AG81">
        <v>0.55766312594840695</v>
      </c>
      <c r="AH81">
        <v>0.65060698027314101</v>
      </c>
      <c r="AI81">
        <v>0.61305007587253402</v>
      </c>
      <c r="AK81">
        <f t="shared" si="36"/>
        <v>0.55619986993279857</v>
      </c>
    </row>
    <row r="82" spans="1:37" x14ac:dyDescent="0.25">
      <c r="A82" s="7"/>
      <c r="B82" s="7">
        <v>0.87439999999999996</v>
      </c>
      <c r="C82" s="7">
        <v>0.70530000000000004</v>
      </c>
      <c r="D82" s="7">
        <v>0.83620000000000005</v>
      </c>
      <c r="E82" s="7">
        <v>0.74519999999999997</v>
      </c>
      <c r="F82" s="7">
        <v>0.73699999999999999</v>
      </c>
      <c r="G82" s="7">
        <v>0.78110000000000002</v>
      </c>
      <c r="H82" s="7">
        <v>0.6361</v>
      </c>
      <c r="I82" s="7"/>
      <c r="J82" s="7">
        <v>0.44954476479514399</v>
      </c>
      <c r="K82" s="7">
        <v>0.47723823975720803</v>
      </c>
      <c r="L82" s="7">
        <v>0.44575113808801198</v>
      </c>
      <c r="M82" s="7">
        <v>0.55159332321699595</v>
      </c>
      <c r="N82" s="7">
        <v>0.592185128983308</v>
      </c>
      <c r="O82" s="7">
        <v>0.62518968133535702</v>
      </c>
      <c r="P82" s="7">
        <v>0.55007587253414303</v>
      </c>
      <c r="R82" t="s">
        <v>23</v>
      </c>
      <c r="T82" s="7"/>
      <c r="U82">
        <v>0.87539999999999996</v>
      </c>
      <c r="V82">
        <v>0.70540000000000003</v>
      </c>
      <c r="W82">
        <v>0.83689999999999998</v>
      </c>
      <c r="X82">
        <v>0.73919999999999997</v>
      </c>
      <c r="Y82">
        <v>0.73839999999999995</v>
      </c>
      <c r="Z82">
        <v>0.78859999999999997</v>
      </c>
      <c r="AA82">
        <v>0.63719999999999999</v>
      </c>
      <c r="AB82" s="7"/>
      <c r="AC82" s="8">
        <v>0.46016691957511402</v>
      </c>
      <c r="AD82" s="8">
        <v>0.47761760242792101</v>
      </c>
      <c r="AE82" s="8">
        <v>0.44575113808801198</v>
      </c>
      <c r="AF82" s="8">
        <v>0.54855842185129</v>
      </c>
      <c r="AG82" s="8">
        <v>0.59787556904400596</v>
      </c>
      <c r="AH82" s="8">
        <v>0.62974203338391499</v>
      </c>
      <c r="AI82" s="8">
        <v>0.55424886191198797</v>
      </c>
      <c r="AK82">
        <f t="shared" si="36"/>
        <v>0.53056579232603507</v>
      </c>
    </row>
    <row r="83" spans="1:37" x14ac:dyDescent="0.25">
      <c r="I83" t="s">
        <v>48</v>
      </c>
      <c r="J83">
        <f>STDEV(J68,J72,J76,J80)</f>
        <v>8.784928814043521E-3</v>
      </c>
      <c r="K83">
        <f t="shared" ref="K83:P83" si="37">STDEV(K68,K72,K76,K80)</f>
        <v>8.4544838899578301E-3</v>
      </c>
      <c r="L83">
        <f t="shared" si="37"/>
        <v>4.3073397395677129E-3</v>
      </c>
      <c r="M83">
        <f t="shared" si="37"/>
        <v>7.9122358173802244E-3</v>
      </c>
      <c r="N83">
        <f t="shared" si="37"/>
        <v>5.0837900677102362E-3</v>
      </c>
      <c r="O83">
        <f t="shared" si="37"/>
        <v>5.8155196194065182E-3</v>
      </c>
      <c r="P83">
        <f t="shared" si="37"/>
        <v>5.1877064989292601E-3</v>
      </c>
      <c r="R83">
        <f>AVERAGE(J83:P83)</f>
        <v>6.5065720638564717E-3</v>
      </c>
      <c r="AB83" t="s">
        <v>48</v>
      </c>
      <c r="AC83">
        <f>STDEV(AC68,AC72,AC76,AC80)</f>
        <v>6.7008807787007803E-3</v>
      </c>
      <c r="AD83">
        <f t="shared" ref="AD83:AI83" si="38">STDEV(AD68,AD72,AD76,AD80)</f>
        <v>1.6816153472204623E-2</v>
      </c>
      <c r="AE83">
        <f t="shared" si="38"/>
        <v>4.5668186089389559E-3</v>
      </c>
      <c r="AF83">
        <f t="shared" si="38"/>
        <v>5.789684220132439E-3</v>
      </c>
      <c r="AG83">
        <f t="shared" si="38"/>
        <v>8.4849276351840336E-3</v>
      </c>
      <c r="AH83">
        <f t="shared" si="38"/>
        <v>1.2399125186194394E-2</v>
      </c>
      <c r="AI83">
        <f t="shared" si="38"/>
        <v>5.3504484061812421E-3</v>
      </c>
      <c r="AK83">
        <f t="shared" si="36"/>
        <v>8.586862615362352E-3</v>
      </c>
    </row>
    <row r="84" spans="1:37" x14ac:dyDescent="0.25">
      <c r="J84">
        <f t="shared" ref="J84:P84" si="39">STDEV(J69,J73,J77,J81)</f>
        <v>2.5836380428677513E-2</v>
      </c>
      <c r="K84">
        <f t="shared" si="39"/>
        <v>2.2732235108211433E-2</v>
      </c>
      <c r="L84">
        <f t="shared" si="39"/>
        <v>1.8062603728554522E-2</v>
      </c>
      <c r="M84">
        <f t="shared" si="39"/>
        <v>1.8416354815124884E-2</v>
      </c>
      <c r="N84">
        <f t="shared" si="39"/>
        <v>2.9620265478979738E-2</v>
      </c>
      <c r="O84">
        <f t="shared" si="39"/>
        <v>1.3026012680871982E-2</v>
      </c>
      <c r="P84">
        <f t="shared" si="39"/>
        <v>3.1216077368616802E-2</v>
      </c>
      <c r="R84">
        <f>AVERAGE(J84:P84)</f>
        <v>2.2701418515576697E-2</v>
      </c>
      <c r="AC84">
        <f t="shared" ref="AC84:AI85" si="40">STDEV(AC69,AC73,AC77,AC81)</f>
        <v>2.8211551848586723E-2</v>
      </c>
      <c r="AD84">
        <f t="shared" si="40"/>
        <v>3.5696898480666296E-2</v>
      </c>
      <c r="AE84">
        <f t="shared" si="40"/>
        <v>2.8371154170391773E-2</v>
      </c>
      <c r="AF84">
        <f t="shared" si="40"/>
        <v>5.0183410802251249E-2</v>
      </c>
      <c r="AG84">
        <f t="shared" si="40"/>
        <v>2.4804053168858024E-2</v>
      </c>
      <c r="AH84">
        <f t="shared" si="40"/>
        <v>2.735513520025851E-2</v>
      </c>
      <c r="AI84">
        <f t="shared" si="40"/>
        <v>3.7550357588624399E-2</v>
      </c>
      <c r="AK84">
        <f t="shared" si="36"/>
        <v>3.3167508751376709E-2</v>
      </c>
    </row>
    <row r="85" spans="1:37" x14ac:dyDescent="0.25">
      <c r="J85">
        <f t="shared" ref="J85:P85" si="41">STDEV(J70,J74,J78,J82)</f>
        <v>7.3234356275015365E-3</v>
      </c>
      <c r="K85">
        <f t="shared" si="41"/>
        <v>6.0569461083385965E-3</v>
      </c>
      <c r="L85">
        <f t="shared" si="41"/>
        <v>8.8556336068749148E-3</v>
      </c>
      <c r="M85">
        <f t="shared" si="41"/>
        <v>5.950070994445159E-3</v>
      </c>
      <c r="N85">
        <f t="shared" si="41"/>
        <v>7.5301340065551696E-3</v>
      </c>
      <c r="O85">
        <f t="shared" si="41"/>
        <v>8.8285064682220339E-3</v>
      </c>
      <c r="P85">
        <f t="shared" si="41"/>
        <v>8.1031901985183351E-3</v>
      </c>
      <c r="R85">
        <f>AVERAGE(J85:P85)</f>
        <v>7.5211310014936788E-3</v>
      </c>
      <c r="AC85">
        <f t="shared" si="40"/>
        <v>3.4282857136381803E-3</v>
      </c>
      <c r="AD85">
        <f t="shared" si="40"/>
        <v>7.6148650334107171E-3</v>
      </c>
      <c r="AE85">
        <f t="shared" si="40"/>
        <v>6.8144631185164577E-3</v>
      </c>
      <c r="AF85">
        <f t="shared" si="40"/>
        <v>1.3277241845054221E-2</v>
      </c>
      <c r="AG85">
        <f t="shared" si="40"/>
        <v>8.5693148695573079E-3</v>
      </c>
      <c r="AH85">
        <f t="shared" si="40"/>
        <v>2.4192117437670801E-3</v>
      </c>
      <c r="AI85">
        <f t="shared" si="40"/>
        <v>9.7478491331787383E-3</v>
      </c>
      <c r="AK85">
        <f t="shared" si="36"/>
        <v>7.410175922446101E-3</v>
      </c>
    </row>
    <row r="88" spans="1:37" x14ac:dyDescent="0.25">
      <c r="A88" t="s">
        <v>15</v>
      </c>
      <c r="B88">
        <v>1.1658743752413701</v>
      </c>
      <c r="C88">
        <v>0.87879942349171702</v>
      </c>
      <c r="D88">
        <v>1.0932528571453199</v>
      </c>
      <c r="E88">
        <v>0.94129695358161902</v>
      </c>
      <c r="F88">
        <v>0.95479872086834305</v>
      </c>
      <c r="G88">
        <v>1.00978488459052</v>
      </c>
      <c r="H88">
        <v>0.82799874103962701</v>
      </c>
      <c r="J88">
        <v>0.410849772382398</v>
      </c>
      <c r="K88">
        <v>0.41654021244309603</v>
      </c>
      <c r="L88">
        <v>0.42754172989377898</v>
      </c>
      <c r="M88">
        <v>0.49544764795144203</v>
      </c>
      <c r="N88">
        <v>0.52162367223065298</v>
      </c>
      <c r="O88">
        <v>0.62670713201820905</v>
      </c>
      <c r="P88">
        <v>0.47382397572078899</v>
      </c>
      <c r="T88" t="s">
        <v>15</v>
      </c>
      <c r="U88">
        <v>1.13513467864919</v>
      </c>
      <c r="V88">
        <v>0.884566830714548</v>
      </c>
      <c r="W88">
        <v>1.1188621011856299</v>
      </c>
      <c r="X88">
        <v>0.95251749848877798</v>
      </c>
      <c r="Y88">
        <v>0.94183955770168803</v>
      </c>
      <c r="Z88">
        <v>1.00985655350152</v>
      </c>
      <c r="AA88">
        <v>0.84755713493165297</v>
      </c>
      <c r="AC88">
        <v>0.41843702579666198</v>
      </c>
      <c r="AD88">
        <v>0.42185128983308001</v>
      </c>
      <c r="AE88">
        <v>0.415022761760243</v>
      </c>
      <c r="AF88">
        <v>0.47951441578148701</v>
      </c>
      <c r="AG88">
        <v>0.52617602427921095</v>
      </c>
      <c r="AH88">
        <v>0.63277693474962105</v>
      </c>
      <c r="AI88">
        <v>0.47344461305007601</v>
      </c>
    </row>
    <row r="89" spans="1:37" x14ac:dyDescent="0.25">
      <c r="B89">
        <v>0.765600114222589</v>
      </c>
      <c r="C89">
        <v>0.62194671070869401</v>
      </c>
      <c r="D89">
        <v>0.73735789878264602</v>
      </c>
      <c r="E89">
        <v>0.67213193724815201</v>
      </c>
      <c r="F89">
        <v>0.64377651347587095</v>
      </c>
      <c r="G89">
        <v>0.71054191709942305</v>
      </c>
      <c r="H89">
        <v>0.59501594924368895</v>
      </c>
      <c r="J89">
        <v>0.52541729893778499</v>
      </c>
      <c r="K89">
        <v>0.51593323216995501</v>
      </c>
      <c r="L89">
        <v>0.50872534142640402</v>
      </c>
      <c r="M89">
        <v>0.61115326251896795</v>
      </c>
      <c r="N89">
        <v>0.62177541729893804</v>
      </c>
      <c r="O89">
        <v>0.59066767830045497</v>
      </c>
      <c r="P89">
        <v>0.51593323216995501</v>
      </c>
      <c r="U89">
        <v>0.76998138689752305</v>
      </c>
      <c r="V89">
        <v>0.58401488712750904</v>
      </c>
      <c r="W89">
        <v>0.69947463902545604</v>
      </c>
      <c r="X89">
        <v>0.641869819403594</v>
      </c>
      <c r="Y89">
        <v>0.71787388757127102</v>
      </c>
      <c r="Z89">
        <v>0.62288747559412105</v>
      </c>
      <c r="AA89">
        <v>0.57627385258760799</v>
      </c>
      <c r="AC89">
        <v>0.51896813353565996</v>
      </c>
      <c r="AD89">
        <v>0.56828528072837603</v>
      </c>
      <c r="AE89">
        <v>0.51631259484066805</v>
      </c>
      <c r="AF89">
        <v>0.59749620637329304</v>
      </c>
      <c r="AG89">
        <v>0.62405159332321702</v>
      </c>
      <c r="AH89">
        <v>0.68095599393019701</v>
      </c>
      <c r="AI89">
        <v>0.55576631259484099</v>
      </c>
    </row>
    <row r="90" spans="1:37" x14ac:dyDescent="0.25">
      <c r="B90">
        <v>0.865197733236447</v>
      </c>
      <c r="C90">
        <v>0.65080808016161895</v>
      </c>
      <c r="D90">
        <v>0.80721593392467605</v>
      </c>
      <c r="E90">
        <v>0.71136890589686597</v>
      </c>
      <c r="F90">
        <v>0.70642001782421804</v>
      </c>
      <c r="G90">
        <v>0.74904236109529698</v>
      </c>
      <c r="H90">
        <v>0.61818936906391497</v>
      </c>
      <c r="J90">
        <v>0.46509863429438503</v>
      </c>
      <c r="K90">
        <v>0.52996965098634297</v>
      </c>
      <c r="L90">
        <v>0.45561456752655499</v>
      </c>
      <c r="M90">
        <v>0.57321699544764804</v>
      </c>
      <c r="N90">
        <v>0.60660091047040998</v>
      </c>
      <c r="O90">
        <v>0.64908952959028798</v>
      </c>
      <c r="P90">
        <v>0.53110773899848296</v>
      </c>
      <c r="U90">
        <v>0.860595614619866</v>
      </c>
      <c r="V90">
        <v>0.65330218397448703</v>
      </c>
      <c r="W90">
        <v>0.80463920079837303</v>
      </c>
      <c r="X90">
        <v>0.70923805326702405</v>
      </c>
      <c r="Y90">
        <v>0.70073303931545805</v>
      </c>
      <c r="Z90">
        <v>0.74620988357587803</v>
      </c>
      <c r="AA90">
        <v>0.61765635197717805</v>
      </c>
      <c r="AC90">
        <v>0.45978755690440098</v>
      </c>
      <c r="AD90">
        <v>0.53186646433990903</v>
      </c>
      <c r="AE90">
        <v>0.454476479514416</v>
      </c>
      <c r="AF90">
        <v>0.57132018209408197</v>
      </c>
      <c r="AG90">
        <v>0.61153262518968099</v>
      </c>
      <c r="AH90">
        <v>0.64833080424886202</v>
      </c>
      <c r="AI90">
        <v>0.54400606980273103</v>
      </c>
    </row>
    <row r="92" spans="1:37" x14ac:dyDescent="0.25">
      <c r="A92" s="2" t="s">
        <v>16</v>
      </c>
      <c r="B92">
        <v>1.4672358327380599</v>
      </c>
      <c r="C92">
        <v>1.1002157493637199</v>
      </c>
      <c r="D92">
        <v>1.5001971004331001</v>
      </c>
      <c r="E92">
        <v>1.1776093972023101</v>
      </c>
      <c r="F92">
        <v>1.2353382261188901</v>
      </c>
      <c r="G92">
        <v>1.6346761544319299</v>
      </c>
      <c r="H92">
        <v>1.3404617293360801</v>
      </c>
      <c r="J92">
        <v>0.26972685887708697</v>
      </c>
      <c r="K92">
        <v>0.32625189681335398</v>
      </c>
      <c r="L92">
        <v>0.274279210925645</v>
      </c>
      <c r="M92">
        <v>0.40553869499241302</v>
      </c>
      <c r="N92">
        <v>0.41995447647951401</v>
      </c>
      <c r="O92">
        <v>0.472685887708649</v>
      </c>
      <c r="P92">
        <v>0.29817905918057702</v>
      </c>
      <c r="T92" s="2" t="s">
        <v>16</v>
      </c>
      <c r="U92">
        <v>1.47784377660658</v>
      </c>
      <c r="V92">
        <v>1.09300750978005</v>
      </c>
      <c r="W92">
        <v>1.4616849328547501</v>
      </c>
      <c r="X92">
        <v>1.21060938107729</v>
      </c>
      <c r="Y92">
        <v>1.1907420757142799</v>
      </c>
      <c r="Z92">
        <v>1.5944710353637701</v>
      </c>
      <c r="AA92">
        <v>1.3586874659630099</v>
      </c>
      <c r="AC92">
        <v>0.26100151745068301</v>
      </c>
      <c r="AD92">
        <v>0.33042488619119897</v>
      </c>
      <c r="AE92">
        <v>0.30273141122913499</v>
      </c>
      <c r="AF92">
        <v>0.37784522003034898</v>
      </c>
      <c r="AG92">
        <v>0.44081942336874103</v>
      </c>
      <c r="AH92">
        <v>0.47647951441578201</v>
      </c>
      <c r="AI92">
        <v>0.28452200303490099</v>
      </c>
    </row>
    <row r="93" spans="1:37" x14ac:dyDescent="0.25">
      <c r="A93" s="2"/>
      <c r="B93">
        <v>1.0063358834146801</v>
      </c>
      <c r="C93">
        <v>0.80381083687685195</v>
      </c>
      <c r="D93">
        <v>1.20400948291683</v>
      </c>
      <c r="E93">
        <v>0.80829724559838301</v>
      </c>
      <c r="F93">
        <v>0.83503111360994497</v>
      </c>
      <c r="G93">
        <v>1.29220900963512</v>
      </c>
      <c r="H93">
        <v>0.98413740390079696</v>
      </c>
      <c r="J93">
        <v>0.44726858877086501</v>
      </c>
      <c r="K93">
        <v>0.50417298937784505</v>
      </c>
      <c r="L93">
        <v>0.33573596358118402</v>
      </c>
      <c r="M93">
        <v>0.56752655538694996</v>
      </c>
      <c r="N93">
        <v>0.55159332321699595</v>
      </c>
      <c r="O93">
        <v>0.29021244309559902</v>
      </c>
      <c r="P93">
        <v>0.42943854324734498</v>
      </c>
      <c r="T93" s="2"/>
      <c r="U93">
        <v>1.0058832787112899</v>
      </c>
      <c r="V93">
        <v>1.1378617701168501</v>
      </c>
      <c r="W93">
        <v>1.34837238544949</v>
      </c>
      <c r="X93">
        <v>0.82011743608875698</v>
      </c>
      <c r="Y93">
        <v>0.85264083475130703</v>
      </c>
      <c r="Z93">
        <v>1.1271130877432001</v>
      </c>
      <c r="AA93">
        <v>0.97049906967877198</v>
      </c>
      <c r="AC93">
        <v>0.43474962063732903</v>
      </c>
      <c r="AD93">
        <v>0.31904400606980299</v>
      </c>
      <c r="AE93">
        <v>0.27996965098634302</v>
      </c>
      <c r="AF93">
        <v>0.47306525037936298</v>
      </c>
      <c r="AG93">
        <v>0.52503793626707096</v>
      </c>
      <c r="AH93">
        <v>0.37594840667678298</v>
      </c>
      <c r="AI93">
        <v>0.41995447647951401</v>
      </c>
    </row>
    <row r="94" spans="1:37" x14ac:dyDescent="0.25">
      <c r="A94" s="2"/>
      <c r="B94">
        <v>1.0988766837686399</v>
      </c>
      <c r="C94">
        <v>0.80347848301878599</v>
      </c>
      <c r="D94">
        <v>1.11328966345979</v>
      </c>
      <c r="E94">
        <v>0.86983649600442403</v>
      </c>
      <c r="F94">
        <v>0.90106043709819506</v>
      </c>
      <c r="G94">
        <v>1.1720532283476801</v>
      </c>
      <c r="H94">
        <v>0.98988895883475303</v>
      </c>
      <c r="J94">
        <v>0.31942336874051602</v>
      </c>
      <c r="K94">
        <v>0.448406676783005</v>
      </c>
      <c r="L94">
        <v>0.30880121396054599</v>
      </c>
      <c r="M94">
        <v>0.33156297420333802</v>
      </c>
      <c r="N94">
        <v>0.36418816388467401</v>
      </c>
      <c r="O94">
        <v>0.24886191198786001</v>
      </c>
      <c r="P94">
        <v>0.43740515933232199</v>
      </c>
      <c r="T94" s="2"/>
      <c r="U94">
        <v>1.10851749716593</v>
      </c>
      <c r="V94">
        <v>0.804765911044097</v>
      </c>
      <c r="W94">
        <v>1.1101989166153501</v>
      </c>
      <c r="X94">
        <v>0.87161316214759899</v>
      </c>
      <c r="Y94">
        <v>0.89573594998524597</v>
      </c>
      <c r="Z94">
        <v>1.1697641994100301</v>
      </c>
      <c r="AA94">
        <v>0.98838184571940502</v>
      </c>
      <c r="AC94">
        <v>0.31866464339909001</v>
      </c>
      <c r="AD94">
        <v>0.45561456752655499</v>
      </c>
      <c r="AE94">
        <v>0.31562974203338401</v>
      </c>
      <c r="AF94">
        <v>0.336115326251897</v>
      </c>
      <c r="AG94">
        <v>0.37063732928679799</v>
      </c>
      <c r="AH94">
        <v>0.24734446130500801</v>
      </c>
      <c r="AI94">
        <v>0.43588770864946902</v>
      </c>
    </row>
    <row r="95" spans="1:37" x14ac:dyDescent="0.25">
      <c r="R95" t="s">
        <v>23</v>
      </c>
      <c r="AK95" t="s">
        <v>23</v>
      </c>
    </row>
    <row r="96" spans="1:37" x14ac:dyDescent="0.25">
      <c r="A96" s="3" t="s">
        <v>17</v>
      </c>
      <c r="B96" s="3"/>
      <c r="C96" s="3"/>
      <c r="D96" s="3"/>
      <c r="E96" s="3"/>
      <c r="F96" s="3"/>
      <c r="G96" s="3"/>
      <c r="H96" s="3"/>
      <c r="I96" s="3"/>
      <c r="J96">
        <f>MAX(J88:J90)-MAX(J92:J94)</f>
        <v>7.8148710166919988E-2</v>
      </c>
      <c r="K96">
        <f t="shared" ref="K96:P96" si="42">MAX(K88:K90)-MAX(K92:K94)</f>
        <v>2.5796661608497917E-2</v>
      </c>
      <c r="L96">
        <f t="shared" si="42"/>
        <v>0.17298937784522</v>
      </c>
      <c r="M96">
        <f t="shared" si="42"/>
        <v>4.3626707132017994E-2</v>
      </c>
      <c r="N96">
        <f t="shared" si="42"/>
        <v>7.0182094081942092E-2</v>
      </c>
      <c r="O96">
        <f t="shared" si="42"/>
        <v>0.17640364188163898</v>
      </c>
      <c r="P96">
        <f t="shared" si="42"/>
        <v>9.3702579666160968E-2</v>
      </c>
      <c r="R96">
        <f>AVERAGE(J96:P96)</f>
        <v>9.4407110340342576E-2</v>
      </c>
      <c r="T96" s="3" t="s">
        <v>17</v>
      </c>
      <c r="U96" s="3"/>
      <c r="V96" s="3"/>
      <c r="W96" s="3"/>
      <c r="X96" s="3"/>
      <c r="Y96" s="3"/>
      <c r="Z96" s="3"/>
      <c r="AA96" s="3"/>
      <c r="AB96" s="3"/>
      <c r="AC96">
        <f>MAX(AC88:AC90)-MAX(AC92:AC94)</f>
        <v>8.4218512898330933E-2</v>
      </c>
      <c r="AD96">
        <f t="shared" ref="AD96:AI96" si="43">MAX(AD88:AD90)-MAX(AD92:AD94)</f>
        <v>0.11267071320182104</v>
      </c>
      <c r="AE96">
        <f t="shared" si="43"/>
        <v>0.20068285280728404</v>
      </c>
      <c r="AF96">
        <f t="shared" si="43"/>
        <v>0.12443095599393006</v>
      </c>
      <c r="AG96">
        <f t="shared" si="43"/>
        <v>9.9013657056146065E-2</v>
      </c>
      <c r="AH96">
        <f t="shared" si="43"/>
        <v>0.204476479514415</v>
      </c>
      <c r="AI96">
        <f t="shared" si="43"/>
        <v>0.11987860394537198</v>
      </c>
      <c r="AK96">
        <f>AVERAGE(AC96:AI96)</f>
        <v>0.13505311077389986</v>
      </c>
    </row>
    <row r="97" spans="1:37" x14ac:dyDescent="0.25">
      <c r="A97" t="s">
        <v>19</v>
      </c>
      <c r="J97">
        <f>MAX(J88:J90)-MAX(J60:J82)</f>
        <v>2.3520485584219042E-2</v>
      </c>
      <c r="K97">
        <f t="shared" ref="K97:P97" si="44">MAX(K88:K90)-MAX(K60:K82)</f>
        <v>-9.4461305007586982E-2</v>
      </c>
      <c r="L97">
        <f t="shared" si="44"/>
        <v>-4.0212443095599015E-2</v>
      </c>
      <c r="M97">
        <f t="shared" si="44"/>
        <v>-1.4795144157815021E-2</v>
      </c>
      <c r="N97">
        <f t="shared" si="44"/>
        <v>-1.9916540212440159E-3</v>
      </c>
      <c r="O97">
        <f t="shared" si="44"/>
        <v>4.1729893778449378E-3</v>
      </c>
      <c r="P97">
        <f t="shared" si="44"/>
        <v>-0.12936267071320107</v>
      </c>
      <c r="R97">
        <f>AVERAGE(J97:P97)</f>
        <v>-3.6161391719054588E-2</v>
      </c>
      <c r="T97" t="s">
        <v>19</v>
      </c>
      <c r="AC97">
        <f>MAX(AC88:AC90)-MAX(AC60:AC82)</f>
        <v>-6.4112291350531092E-2</v>
      </c>
      <c r="AD97">
        <f t="shared" ref="AD97:AI97" si="45">MAX(AD88:AD90)-MAX(AD60:AD82)</f>
        <v>-8.3459787556904974E-2</v>
      </c>
      <c r="AE97">
        <f t="shared" si="45"/>
        <v>3.0349013657060553E-3</v>
      </c>
      <c r="AF97">
        <f t="shared" si="45"/>
        <v>-8.308042488619094E-2</v>
      </c>
      <c r="AG97">
        <f t="shared" si="45"/>
        <v>-5.1593323216994946E-2</v>
      </c>
      <c r="AH97">
        <f t="shared" si="45"/>
        <v>3.0349013657056001E-2</v>
      </c>
      <c r="AI97">
        <f t="shared" si="45"/>
        <v>-6.221547799696503E-2</v>
      </c>
      <c r="AK97">
        <f>AVERAGE(AC97:AI97)</f>
        <v>-4.4439627140689275E-2</v>
      </c>
    </row>
    <row r="100" spans="1:37" x14ac:dyDescent="0.25">
      <c r="A100" t="s">
        <v>5</v>
      </c>
      <c r="B100">
        <v>0.78921073217394999</v>
      </c>
      <c r="C100">
        <v>0.66244210094612999</v>
      </c>
      <c r="D100">
        <v>0.77271765829847106</v>
      </c>
      <c r="E100">
        <v>0.664007507146124</v>
      </c>
      <c r="F100">
        <v>0.63634183216681695</v>
      </c>
      <c r="G100">
        <v>0.66453179419887498</v>
      </c>
      <c r="H100">
        <v>0.55960569943675198</v>
      </c>
      <c r="J100">
        <v>0.488524279210926</v>
      </c>
      <c r="K100">
        <v>0.51384673748103205</v>
      </c>
      <c r="L100">
        <v>0.476384673748103</v>
      </c>
      <c r="M100">
        <v>0.58725341426403599</v>
      </c>
      <c r="N100">
        <v>0.630405918057663</v>
      </c>
      <c r="O100">
        <v>0.66066009104704104</v>
      </c>
      <c r="P100">
        <v>0.59806525037936298</v>
      </c>
      <c r="T100" t="s">
        <v>5</v>
      </c>
      <c r="U100">
        <v>0.772280088868461</v>
      </c>
      <c r="V100">
        <v>0.65845032514521096</v>
      </c>
      <c r="W100">
        <v>0.71896752149229104</v>
      </c>
      <c r="X100">
        <v>0.667695199281643</v>
      </c>
      <c r="Y100">
        <v>0.66233780169932799</v>
      </c>
      <c r="Z100">
        <v>0.70180551131082403</v>
      </c>
      <c r="AA100">
        <v>0.53234171072458403</v>
      </c>
      <c r="AC100">
        <v>0.49772382397572101</v>
      </c>
      <c r="AD100">
        <v>0.518209408194234</v>
      </c>
      <c r="AE100">
        <v>0.504267830045524</v>
      </c>
      <c r="AF100">
        <v>0.58782245827010604</v>
      </c>
      <c r="AG100">
        <v>0.62689681335356595</v>
      </c>
      <c r="AH100">
        <v>0.65202959028831597</v>
      </c>
      <c r="AI100">
        <v>0.61798179059180602</v>
      </c>
    </row>
    <row r="101" spans="1:37" x14ac:dyDescent="0.25">
      <c r="A101" s="1" t="s">
        <v>18</v>
      </c>
      <c r="T101" s="1" t="s">
        <v>18</v>
      </c>
    </row>
    <row r="102" spans="1:37" x14ac:dyDescent="0.25">
      <c r="A102" t="s">
        <v>6</v>
      </c>
      <c r="B102">
        <v>0.79565918015997295</v>
      </c>
      <c r="C102">
        <v>0.557692953599362</v>
      </c>
      <c r="D102">
        <v>0.67592093804474496</v>
      </c>
      <c r="E102">
        <v>0.61379921289621997</v>
      </c>
      <c r="F102">
        <v>0.66315437694975399</v>
      </c>
      <c r="G102">
        <v>0.60993885727436303</v>
      </c>
      <c r="H102">
        <v>0.51210716360222297</v>
      </c>
      <c r="J102">
        <v>0.47003034901365698</v>
      </c>
      <c r="K102">
        <v>0.60887708649468897</v>
      </c>
      <c r="L102">
        <v>0.51783004552352097</v>
      </c>
      <c r="M102">
        <v>0.62481031866464298</v>
      </c>
      <c r="N102">
        <v>0.62518968133535702</v>
      </c>
      <c r="O102">
        <v>0.689301972685888</v>
      </c>
      <c r="P102">
        <v>0.658952959028832</v>
      </c>
      <c r="T102" t="s">
        <v>6</v>
      </c>
      <c r="U102">
        <v>0.71126596837345801</v>
      </c>
      <c r="V102">
        <v>0.55515167461034698</v>
      </c>
      <c r="W102">
        <v>0.72721975503254799</v>
      </c>
      <c r="X102">
        <v>0.57017819744005904</v>
      </c>
      <c r="Y102">
        <v>0.59370809240175704</v>
      </c>
      <c r="Z102">
        <v>0.721275302767589</v>
      </c>
      <c r="AA102">
        <v>0.54356124923456695</v>
      </c>
      <c r="AC102">
        <v>0.55614567526555403</v>
      </c>
      <c r="AD102">
        <v>0.61949924127465905</v>
      </c>
      <c r="AE102">
        <v>0.50758725341426403</v>
      </c>
      <c r="AF102">
        <v>0.676024279210926</v>
      </c>
      <c r="AG102">
        <v>0.67298937784521995</v>
      </c>
      <c r="AH102">
        <v>0.62936267071320195</v>
      </c>
      <c r="AI102">
        <v>0.62025796661608501</v>
      </c>
    </row>
    <row r="103" spans="1:37" x14ac:dyDescent="0.25">
      <c r="A103" s="1" t="s">
        <v>18</v>
      </c>
      <c r="T103" s="1" t="s">
        <v>18</v>
      </c>
    </row>
    <row r="104" spans="1:37" x14ac:dyDescent="0.25">
      <c r="A104" t="s">
        <v>9</v>
      </c>
      <c r="B104">
        <v>0.71826152787028996</v>
      </c>
      <c r="C104">
        <v>0.54293716876286502</v>
      </c>
      <c r="D104">
        <v>0.70954880950546595</v>
      </c>
      <c r="E104">
        <v>0.58574537774992796</v>
      </c>
      <c r="F104">
        <v>0.60608231365096799</v>
      </c>
      <c r="G104">
        <v>0.60425598810922099</v>
      </c>
      <c r="H104">
        <v>0.51195315332347002</v>
      </c>
      <c r="J104">
        <v>0.52086494688922602</v>
      </c>
      <c r="K104">
        <v>0.60963581183611504</v>
      </c>
      <c r="L104">
        <v>0.50151745068285303</v>
      </c>
      <c r="M104">
        <v>0.63277693474962105</v>
      </c>
      <c r="N104">
        <v>0.63012139605462802</v>
      </c>
      <c r="O104">
        <v>0.682094081942337</v>
      </c>
      <c r="P104">
        <v>0.64529590288315597</v>
      </c>
      <c r="T104" t="s">
        <v>9</v>
      </c>
      <c r="U104">
        <v>0.71549721452828396</v>
      </c>
      <c r="V104">
        <v>0.54482836789963895</v>
      </c>
      <c r="W104">
        <v>0.66962182588275498</v>
      </c>
      <c r="X104">
        <v>0.61226896072350401</v>
      </c>
      <c r="Y104">
        <v>0.55679400030806403</v>
      </c>
      <c r="Z104">
        <v>0.640550416676124</v>
      </c>
      <c r="AA104">
        <v>0.53196257347892695</v>
      </c>
      <c r="AC104">
        <v>0.52617602427921095</v>
      </c>
      <c r="AD104">
        <v>0.61380880121396098</v>
      </c>
      <c r="AE104">
        <v>0.53528072837632801</v>
      </c>
      <c r="AF104">
        <v>0.59863429438543303</v>
      </c>
      <c r="AG104">
        <v>0.66578148710166896</v>
      </c>
      <c r="AH104">
        <v>0.65022761760242798</v>
      </c>
      <c r="AI104">
        <v>0.61305007587253402</v>
      </c>
    </row>
    <row r="105" spans="1:37" x14ac:dyDescent="0.25">
      <c r="A105" s="1" t="s">
        <v>18</v>
      </c>
      <c r="T105" s="1" t="s">
        <v>18</v>
      </c>
    </row>
    <row r="106" spans="1:37" x14ac:dyDescent="0.25">
      <c r="A106" t="s">
        <v>15</v>
      </c>
      <c r="B106">
        <v>0.76463758713646801</v>
      </c>
      <c r="C106">
        <v>0.56810932927055502</v>
      </c>
      <c r="D106">
        <v>0.73705695163104501</v>
      </c>
      <c r="E106">
        <v>0.66089165706325004</v>
      </c>
      <c r="F106">
        <v>0.64335251430490004</v>
      </c>
      <c r="G106">
        <v>0.69088132182097295</v>
      </c>
      <c r="H106">
        <v>0.56900964319067104</v>
      </c>
      <c r="J106">
        <v>0.51745068285280704</v>
      </c>
      <c r="K106">
        <v>0.58459787556904397</v>
      </c>
      <c r="L106">
        <v>0.49620637329286799</v>
      </c>
      <c r="M106">
        <v>0.60053110773899898</v>
      </c>
      <c r="N106">
        <v>0.63088012139605498</v>
      </c>
      <c r="O106">
        <v>0.64339908952959002</v>
      </c>
      <c r="P106">
        <v>0.57663125948406702</v>
      </c>
      <c r="T106" t="s">
        <v>15</v>
      </c>
      <c r="U106">
        <v>0.76813230357862206</v>
      </c>
      <c r="V106">
        <v>0.58288568259725804</v>
      </c>
      <c r="W106">
        <v>0.69051600803677804</v>
      </c>
      <c r="X106">
        <v>0.64259380629931495</v>
      </c>
      <c r="Y106">
        <v>0.66456233164156597</v>
      </c>
      <c r="Z106">
        <v>0.61434024403812804</v>
      </c>
      <c r="AA106">
        <v>0.56549054486371697</v>
      </c>
      <c r="AC106">
        <v>0.51100151745068301</v>
      </c>
      <c r="AD106">
        <v>0.57511380880121399</v>
      </c>
      <c r="AE106">
        <v>0.53262518968133499</v>
      </c>
      <c r="AF106">
        <v>0.59522003034901405</v>
      </c>
      <c r="AG106">
        <v>0.62177541729893804</v>
      </c>
      <c r="AH106">
        <v>0.68702579666160901</v>
      </c>
      <c r="AI106">
        <v>0.58421851289833104</v>
      </c>
    </row>
    <row r="107" spans="1:37" x14ac:dyDescent="0.25">
      <c r="A107" s="1" t="s">
        <v>18</v>
      </c>
      <c r="T107" s="1" t="s">
        <v>18</v>
      </c>
    </row>
    <row r="108" spans="1:37" x14ac:dyDescent="0.25">
      <c r="A108" s="2" t="s">
        <v>16</v>
      </c>
      <c r="B108">
        <v>0.91387515623041105</v>
      </c>
      <c r="C108">
        <v>0.68578368828580705</v>
      </c>
      <c r="D108">
        <v>1.0181473324066601</v>
      </c>
      <c r="E108">
        <v>0.72594737626221595</v>
      </c>
      <c r="F108">
        <v>0.74693763582538597</v>
      </c>
      <c r="G108">
        <v>1.1010074988304599</v>
      </c>
      <c r="H108">
        <v>0.86182970760775901</v>
      </c>
      <c r="J108">
        <v>0.411987860394537</v>
      </c>
      <c r="K108">
        <v>0.49658573596358102</v>
      </c>
      <c r="L108">
        <v>0.338012139605463</v>
      </c>
      <c r="M108">
        <v>0.54855842185129</v>
      </c>
      <c r="N108">
        <v>0.56335356600910502</v>
      </c>
      <c r="O108">
        <v>0.36115326251896801</v>
      </c>
      <c r="P108">
        <v>0.46623672230652502</v>
      </c>
      <c r="T108" s="2" t="s">
        <v>16</v>
      </c>
      <c r="U108">
        <v>0.93264966874176203</v>
      </c>
      <c r="V108">
        <v>0.79758147267768897</v>
      </c>
      <c r="W108">
        <v>1.0703168116216899</v>
      </c>
      <c r="X108">
        <v>0.74080740342455398</v>
      </c>
      <c r="Y108">
        <v>0.75810552368358597</v>
      </c>
      <c r="Z108">
        <v>1.01604359575393</v>
      </c>
      <c r="AA108">
        <v>0.87609274957267103</v>
      </c>
      <c r="AC108">
        <v>0.40933232169954498</v>
      </c>
      <c r="AD108">
        <v>0.45409711684370302</v>
      </c>
      <c r="AE108">
        <v>0.31487101669195799</v>
      </c>
      <c r="AF108">
        <v>0.49430955993930198</v>
      </c>
      <c r="AG108">
        <v>0.54855842185129</v>
      </c>
      <c r="AH108">
        <v>0.43437025796661599</v>
      </c>
      <c r="AI108">
        <v>0.43778452200303503</v>
      </c>
    </row>
    <row r="109" spans="1:37" x14ac:dyDescent="0.25">
      <c r="A109" s="1" t="s">
        <v>18</v>
      </c>
      <c r="R109" t="s">
        <v>23</v>
      </c>
      <c r="T109" s="1" t="s">
        <v>18</v>
      </c>
      <c r="AK109" t="s">
        <v>23</v>
      </c>
    </row>
    <row r="110" spans="1:37" x14ac:dyDescent="0.25">
      <c r="A110" s="3" t="s">
        <v>17</v>
      </c>
      <c r="B110" s="3"/>
      <c r="C110" s="3"/>
      <c r="D110" s="3"/>
      <c r="E110" s="3"/>
      <c r="F110" s="3"/>
      <c r="G110" s="3"/>
      <c r="H110" s="3"/>
      <c r="I110" s="3"/>
      <c r="J110" s="3">
        <f>MAX(J100:J106)-J108</f>
        <v>0.10887708649468902</v>
      </c>
      <c r="K110" s="3">
        <f t="shared" ref="K110:P110" si="46">MAX(K100:K106)-K108</f>
        <v>0.11305007587253402</v>
      </c>
      <c r="L110" s="3">
        <f t="shared" si="46"/>
        <v>0.17981790591805796</v>
      </c>
      <c r="M110" s="3">
        <f t="shared" si="46"/>
        <v>8.4218512898331044E-2</v>
      </c>
      <c r="N110" s="3">
        <f t="shared" si="46"/>
        <v>6.752655538694996E-2</v>
      </c>
      <c r="O110" s="3">
        <f>MAX(O100:O106)-O108</f>
        <v>0.32814871016691999</v>
      </c>
      <c r="P110" s="3">
        <f t="shared" si="46"/>
        <v>0.19271623672230698</v>
      </c>
      <c r="R110">
        <f>AVERAGE(J110:P110)</f>
        <v>0.15347929763711271</v>
      </c>
      <c r="T110" s="3" t="s">
        <v>17</v>
      </c>
      <c r="U110" s="3"/>
      <c r="V110" s="3"/>
      <c r="W110" s="3"/>
      <c r="X110" s="3"/>
      <c r="Y110" s="3"/>
      <c r="Z110" s="3"/>
      <c r="AA110" s="3"/>
      <c r="AB110" s="3"/>
      <c r="AC110" s="3">
        <f>MAX(AC100:AC106)-AC108</f>
        <v>0.14681335356600905</v>
      </c>
      <c r="AD110" s="3">
        <f t="shared" ref="AD110:AI110" si="47">MAX(AD100:AD106)-AD108</f>
        <v>0.16540212443095603</v>
      </c>
      <c r="AE110" s="3">
        <f t="shared" si="47"/>
        <v>0.22040971168437001</v>
      </c>
      <c r="AF110" s="3">
        <f t="shared" si="47"/>
        <v>0.18171471927162403</v>
      </c>
      <c r="AG110" s="3">
        <f t="shared" si="47"/>
        <v>0.12443095599392995</v>
      </c>
      <c r="AH110" s="3">
        <f t="shared" si="47"/>
        <v>0.25265553869499302</v>
      </c>
      <c r="AI110" s="3">
        <f t="shared" si="47"/>
        <v>0.18247344461304998</v>
      </c>
      <c r="AK110">
        <f>AVERAGE(AC110:AI110)</f>
        <v>0.18198569260784744</v>
      </c>
    </row>
    <row r="111" spans="1:37" x14ac:dyDescent="0.25">
      <c r="A111" s="1" t="s">
        <v>19</v>
      </c>
      <c r="J111">
        <f>J106-MAX(J102,J104,J100)</f>
        <v>-3.4142640364189791E-3</v>
      </c>
      <c r="K111">
        <f t="shared" ref="K111:P111" si="48">K106-MAX(K102,K104,K100)</f>
        <v>-2.503793626707107E-2</v>
      </c>
      <c r="L111">
        <f t="shared" si="48"/>
        <v>-2.1623672230652979E-2</v>
      </c>
      <c r="M111">
        <f t="shared" si="48"/>
        <v>-3.2245827010622063E-2</v>
      </c>
      <c r="N111">
        <f t="shared" si="48"/>
        <v>4.7420333839198747E-4</v>
      </c>
      <c r="O111">
        <f t="shared" si="48"/>
        <v>-4.590288315629798E-2</v>
      </c>
      <c r="P111">
        <f t="shared" si="48"/>
        <v>-8.2321699544764981E-2</v>
      </c>
      <c r="R111">
        <f>AVERAGE(J111:P111)</f>
        <v>-3.0010296986776579E-2</v>
      </c>
      <c r="T111" s="1" t="s">
        <v>19</v>
      </c>
      <c r="AC111">
        <f>AC106-MAX(AC104,AC102,AC100)</f>
        <v>-4.5144157814871022E-2</v>
      </c>
      <c r="AD111">
        <f t="shared" ref="AD111:AI111" si="49">AD106-MAX(AD104,AD102,AD100)</f>
        <v>-4.4385432473445063E-2</v>
      </c>
      <c r="AE111">
        <f t="shared" si="49"/>
        <v>-2.6555386949930204E-3</v>
      </c>
      <c r="AF111">
        <f t="shared" si="49"/>
        <v>-8.0804248861911954E-2</v>
      </c>
      <c r="AG111">
        <f t="shared" si="49"/>
        <v>-5.1213960546281911E-2</v>
      </c>
      <c r="AH111">
        <f t="shared" si="49"/>
        <v>3.4996206373293037E-2</v>
      </c>
      <c r="AI111">
        <f t="shared" si="49"/>
        <v>-3.6039453717753966E-2</v>
      </c>
      <c r="AK111">
        <f>AVERAGE(AC111:AI111)</f>
        <v>-3.2178083676566271E-2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" sqref="C2:I2"/>
    </sheetView>
  </sheetViews>
  <sheetFormatPr defaultRowHeight="15" x14ac:dyDescent="0.25"/>
  <cols>
    <col min="3" max="3" width="8.42578125" bestFit="1" customWidth="1"/>
    <col min="4" max="4" width="10.28515625" bestFit="1" customWidth="1"/>
    <col min="5" max="5" width="7.140625" bestFit="1" customWidth="1"/>
    <col min="6" max="7" width="10.85546875" bestFit="1" customWidth="1"/>
    <col min="8" max="8" width="8.28515625" bestFit="1" customWidth="1"/>
    <col min="9" max="9" width="11.42578125" bestFit="1" customWidth="1"/>
  </cols>
  <sheetData>
    <row r="1" spans="1:10" x14ac:dyDescent="0.25">
      <c r="A1" t="s">
        <v>24</v>
      </c>
    </row>
    <row r="2" spans="1:10" x14ac:dyDescent="0.25">
      <c r="C2" t="s">
        <v>25</v>
      </c>
      <c r="D2" t="s">
        <v>27</v>
      </c>
      <c r="E2" s="4" t="s">
        <v>28</v>
      </c>
      <c r="F2" t="s">
        <v>29</v>
      </c>
      <c r="G2" t="s">
        <v>26</v>
      </c>
      <c r="H2" t="s">
        <v>30</v>
      </c>
      <c r="I2" t="s">
        <v>31</v>
      </c>
    </row>
    <row r="3" spans="1:10" x14ac:dyDescent="0.25">
      <c r="A3" t="s">
        <v>5</v>
      </c>
      <c r="B3" t="s">
        <v>32</v>
      </c>
      <c r="C3" s="5">
        <v>0.45220030349013701</v>
      </c>
      <c r="D3" s="5">
        <v>0.42744688922610002</v>
      </c>
      <c r="E3" s="5">
        <v>0.42811077389984797</v>
      </c>
      <c r="F3" s="5">
        <v>0.50891502276176004</v>
      </c>
      <c r="G3" s="5">
        <v>0.558896054628225</v>
      </c>
      <c r="H3" s="5">
        <v>0.62537936267071303</v>
      </c>
      <c r="I3" s="5">
        <v>0.50199165402124402</v>
      </c>
    </row>
    <row r="4" spans="1:10" x14ac:dyDescent="0.25">
      <c r="B4" t="s">
        <v>1</v>
      </c>
      <c r="C4" s="5">
        <v>0.45134673748103199</v>
      </c>
      <c r="D4" s="5">
        <v>0.50341426403641898</v>
      </c>
      <c r="E4" s="5">
        <v>0.47856600910470398</v>
      </c>
      <c r="F4" s="5">
        <v>0.55159332321699595</v>
      </c>
      <c r="G4" s="5">
        <v>0.62281866464339897</v>
      </c>
      <c r="H4" s="5">
        <v>0.63182852807283796</v>
      </c>
      <c r="I4" s="5">
        <v>0.58753793626707096</v>
      </c>
    </row>
    <row r="5" spans="1:10" x14ac:dyDescent="0.25">
      <c r="B5" t="s">
        <v>33</v>
      </c>
      <c r="C5" s="5">
        <v>0.47922989377845199</v>
      </c>
      <c r="D5" s="5">
        <v>0.50284522003034904</v>
      </c>
      <c r="E5" s="5">
        <v>0.45438163884673799</v>
      </c>
      <c r="F5" s="5">
        <v>0.57814871016692004</v>
      </c>
      <c r="G5" s="5">
        <v>0.61864567526555403</v>
      </c>
      <c r="H5" s="5">
        <v>0.640743550834598</v>
      </c>
      <c r="I5" s="5">
        <v>0.57966616084977196</v>
      </c>
    </row>
    <row r="6" spans="1:10" x14ac:dyDescent="0.25">
      <c r="B6" t="s">
        <v>34</v>
      </c>
      <c r="C6" s="5">
        <v>0.47922989377845199</v>
      </c>
      <c r="D6" s="5">
        <v>0.50844081942336905</v>
      </c>
      <c r="E6" s="5">
        <v>0.47856600910470398</v>
      </c>
      <c r="F6" s="5">
        <v>0.57558801213960498</v>
      </c>
      <c r="G6" s="5">
        <v>0.64643399089529596</v>
      </c>
      <c r="H6" s="5">
        <v>0.64207132018209401</v>
      </c>
      <c r="I6" s="5">
        <v>0.59768588770865005</v>
      </c>
    </row>
    <row r="7" spans="1:10" x14ac:dyDescent="0.25">
      <c r="C7" s="5"/>
      <c r="D7" s="5"/>
      <c r="E7" s="5"/>
      <c r="F7" s="5"/>
      <c r="G7" s="5"/>
      <c r="H7" s="5"/>
      <c r="I7" s="5"/>
    </row>
    <row r="8" spans="1:10" x14ac:dyDescent="0.25">
      <c r="C8" t="s">
        <v>25</v>
      </c>
      <c r="D8" t="s">
        <v>27</v>
      </c>
      <c r="E8" s="4" t="s">
        <v>28</v>
      </c>
      <c r="F8" t="s">
        <v>29</v>
      </c>
      <c r="G8" t="s">
        <v>26</v>
      </c>
      <c r="H8" t="s">
        <v>30</v>
      </c>
      <c r="I8" t="s">
        <v>31</v>
      </c>
    </row>
    <row r="9" spans="1:10" x14ac:dyDescent="0.25">
      <c r="A9" t="s">
        <v>6</v>
      </c>
      <c r="B9" t="s">
        <v>32</v>
      </c>
      <c r="C9" s="5">
        <v>0.37556904400607</v>
      </c>
      <c r="D9" s="5">
        <v>0.42905918057663101</v>
      </c>
      <c r="E9" s="5">
        <v>0.39150227617602401</v>
      </c>
      <c r="F9" s="5">
        <v>0.49468892261001501</v>
      </c>
      <c r="G9" s="5">
        <v>0.53983308042488598</v>
      </c>
      <c r="H9" s="5">
        <v>0.627465857359636</v>
      </c>
      <c r="I9" s="5">
        <v>0.466616084977238</v>
      </c>
    </row>
    <row r="10" spans="1:10" x14ac:dyDescent="0.25">
      <c r="B10" t="s">
        <v>1</v>
      </c>
      <c r="C10" s="5">
        <v>0.41957511380880103</v>
      </c>
      <c r="D10" s="5">
        <v>0.56714719271623704</v>
      </c>
      <c r="E10" s="5">
        <v>0.47382397572078899</v>
      </c>
      <c r="F10" s="5">
        <v>0.610394537177542</v>
      </c>
      <c r="G10" s="5">
        <v>0.41274658573596401</v>
      </c>
      <c r="H10" s="5">
        <v>0.56904400606980299</v>
      </c>
      <c r="I10" s="5">
        <v>0.53566009104704104</v>
      </c>
    </row>
    <row r="11" spans="1:10" x14ac:dyDescent="0.25">
      <c r="B11" t="s">
        <v>33</v>
      </c>
      <c r="C11" s="5">
        <v>0.46927162367223102</v>
      </c>
      <c r="D11" s="5">
        <v>0.49658573596358102</v>
      </c>
      <c r="E11" s="5">
        <v>0.45030349013657101</v>
      </c>
      <c r="F11" s="5">
        <v>0.55955993930197301</v>
      </c>
      <c r="G11" s="5">
        <v>0.59901365705614595</v>
      </c>
      <c r="H11" s="5">
        <v>0.64226100151745102</v>
      </c>
      <c r="I11" s="5">
        <v>0.53945371775417295</v>
      </c>
    </row>
    <row r="12" spans="1:10" x14ac:dyDescent="0.25">
      <c r="B12" t="s">
        <v>34</v>
      </c>
      <c r="C12" s="5">
        <v>0.48065250379362701</v>
      </c>
      <c r="D12" s="5">
        <v>0.60204855842185101</v>
      </c>
      <c r="E12" s="5">
        <v>0.50113808801213999</v>
      </c>
      <c r="F12" s="5">
        <v>0.62101669195751097</v>
      </c>
      <c r="G12" s="5">
        <v>0.58915022761760205</v>
      </c>
      <c r="H12" s="5">
        <v>0.63732928679817902</v>
      </c>
      <c r="I12" s="5">
        <v>0.566767830045524</v>
      </c>
    </row>
    <row r="13" spans="1:10" x14ac:dyDescent="0.25">
      <c r="C13" s="5"/>
      <c r="D13" s="5"/>
      <c r="E13" s="5"/>
      <c r="F13" s="5"/>
      <c r="G13" s="5"/>
      <c r="H13" s="5"/>
      <c r="I13" s="5"/>
    </row>
    <row r="14" spans="1:10" x14ac:dyDescent="0.25">
      <c r="C14" t="s">
        <v>25</v>
      </c>
      <c r="D14" t="s">
        <v>27</v>
      </c>
      <c r="E14" s="4" t="s">
        <v>28</v>
      </c>
      <c r="F14" t="s">
        <v>29</v>
      </c>
      <c r="G14" t="s">
        <v>26</v>
      </c>
      <c r="H14" t="s">
        <v>30</v>
      </c>
      <c r="I14" t="s">
        <v>31</v>
      </c>
      <c r="J14" s="5"/>
    </row>
    <row r="15" spans="1:10" x14ac:dyDescent="0.25">
      <c r="B15" t="s">
        <v>37</v>
      </c>
      <c r="C15" s="5">
        <v>0.47922989377845199</v>
      </c>
      <c r="D15" s="5">
        <v>0.50844081942336905</v>
      </c>
      <c r="E15" s="5">
        <v>0.47856600910470398</v>
      </c>
      <c r="F15" s="5">
        <v>0.57558801213960498</v>
      </c>
      <c r="G15" s="5">
        <v>0.64643399089529596</v>
      </c>
      <c r="H15" s="5">
        <v>0.64207132018209401</v>
      </c>
      <c r="I15" s="5">
        <v>0.59768588770865005</v>
      </c>
      <c r="J15" s="5"/>
    </row>
    <row r="16" spans="1:10" x14ac:dyDescent="0.25">
      <c r="B16" t="s">
        <v>38</v>
      </c>
      <c r="C16" s="5">
        <v>0.48065250379362701</v>
      </c>
      <c r="D16" s="5">
        <v>0.60204855842185101</v>
      </c>
      <c r="E16" s="5">
        <v>0.50113808801213999</v>
      </c>
      <c r="F16" s="5">
        <v>0.62101669195751097</v>
      </c>
      <c r="G16" s="5">
        <v>0.58915022761760205</v>
      </c>
      <c r="H16" s="5">
        <v>0.63732928679817902</v>
      </c>
      <c r="I16" s="5">
        <v>0.566767830045524</v>
      </c>
      <c r="J16" s="5"/>
    </row>
    <row r="17" spans="2:10" x14ac:dyDescent="0.25">
      <c r="B17" t="s">
        <v>39</v>
      </c>
      <c r="C17" s="5">
        <v>0.47647951441578201</v>
      </c>
      <c r="D17" s="5">
        <v>0.55880121396054605</v>
      </c>
      <c r="E17" s="5">
        <v>0.49810318664643399</v>
      </c>
      <c r="F17" s="5">
        <v>0.56638846737480997</v>
      </c>
      <c r="G17" s="5">
        <v>0.63884673748103205</v>
      </c>
      <c r="H17" s="5">
        <v>0.66084977238239795</v>
      </c>
      <c r="I17" s="5">
        <v>0.60470409711684403</v>
      </c>
      <c r="J17" s="5"/>
    </row>
    <row r="18" spans="2:10" x14ac:dyDescent="0.25">
      <c r="B18" t="s">
        <v>36</v>
      </c>
      <c r="C18" s="5">
        <v>0.49620637329286799</v>
      </c>
      <c r="D18" s="5">
        <v>0.53831562974203295</v>
      </c>
      <c r="E18" s="5">
        <v>0.50720789074355099</v>
      </c>
      <c r="F18" s="5">
        <v>0.58421851289833104</v>
      </c>
      <c r="G18" s="5">
        <v>0.63012139605462802</v>
      </c>
      <c r="H18" s="5">
        <v>0.65326251896813403</v>
      </c>
      <c r="I18" s="5">
        <v>0.56525037936267097</v>
      </c>
      <c r="J18" s="5"/>
    </row>
    <row r="19" spans="2:10" x14ac:dyDescent="0.25">
      <c r="B19" t="s">
        <v>35</v>
      </c>
      <c r="C19" s="6">
        <v>0.32738998482549297</v>
      </c>
      <c r="D19" s="6">
        <v>0.44992412746585703</v>
      </c>
      <c r="E19" s="6">
        <v>0.33232169954476498</v>
      </c>
      <c r="F19" s="6">
        <v>0.43247344461304998</v>
      </c>
      <c r="G19" s="6">
        <v>0.42223065250379399</v>
      </c>
      <c r="H19" s="6">
        <v>0.39112291350531098</v>
      </c>
      <c r="I19" s="6">
        <v>0.43133535660091099</v>
      </c>
      <c r="J19" s="5"/>
    </row>
    <row r="20" spans="2:10" x14ac:dyDescent="0.25">
      <c r="C20" s="5"/>
      <c r="D20" s="5"/>
      <c r="E20" s="5"/>
      <c r="F20" s="5"/>
      <c r="G20" s="5"/>
      <c r="H20" s="5"/>
      <c r="I20" s="5"/>
    </row>
    <row r="21" spans="2:10" x14ac:dyDescent="0.25">
      <c r="C21" s="5"/>
      <c r="D21" s="5"/>
      <c r="E21" s="5"/>
      <c r="F21" s="5"/>
      <c r="G21" s="5"/>
      <c r="H21" s="5"/>
      <c r="I21" s="5"/>
    </row>
    <row r="22" spans="2:10" x14ac:dyDescent="0.25">
      <c r="C22" s="5"/>
      <c r="D22" s="5"/>
      <c r="E22" s="5"/>
      <c r="F22" s="5"/>
      <c r="G22" s="5"/>
      <c r="H22" s="5"/>
      <c r="I22" s="5"/>
    </row>
    <row r="23" spans="2:10" x14ac:dyDescent="0.25">
      <c r="C23" s="5"/>
      <c r="D23" s="5"/>
      <c r="E23" s="5"/>
      <c r="F23" s="5"/>
      <c r="G23" s="5"/>
      <c r="H23" s="5"/>
      <c r="I23" s="5"/>
    </row>
    <row r="24" spans="2:10" x14ac:dyDescent="0.25">
      <c r="C24" s="5"/>
      <c r="D24" s="5"/>
      <c r="E24" s="5"/>
      <c r="F24" s="5"/>
      <c r="G24" s="5"/>
      <c r="H24" s="5"/>
      <c r="I24" s="5"/>
    </row>
    <row r="25" spans="2:10" x14ac:dyDescent="0.25">
      <c r="C25" s="5"/>
      <c r="D25" s="5"/>
      <c r="E25" s="5"/>
      <c r="F25" s="5"/>
      <c r="G25" s="5"/>
      <c r="H25" s="5"/>
      <c r="I25" s="5"/>
    </row>
    <row r="26" spans="2:10" x14ac:dyDescent="0.25">
      <c r="C26" s="5"/>
      <c r="D26" s="5"/>
      <c r="E26" s="5"/>
      <c r="F26" s="5"/>
      <c r="G26" s="5"/>
      <c r="H26" s="5"/>
      <c r="I26" s="5"/>
    </row>
    <row r="27" spans="2:10" x14ac:dyDescent="0.25">
      <c r="C27" s="5"/>
      <c r="D27" s="5"/>
      <c r="E27" s="5"/>
      <c r="F27" s="5"/>
      <c r="G27" s="5"/>
      <c r="H27" s="5"/>
      <c r="I27" s="5"/>
    </row>
    <row r="28" spans="2:10" x14ac:dyDescent="0.25">
      <c r="C28" s="5"/>
      <c r="D28" s="5"/>
      <c r="E28" s="5"/>
      <c r="F28" s="5"/>
      <c r="G28" s="5"/>
      <c r="H28" s="5"/>
      <c r="I28" s="5"/>
    </row>
    <row r="29" spans="2:10" x14ac:dyDescent="0.25">
      <c r="C29" s="5"/>
      <c r="D29" s="5"/>
      <c r="E29" s="5"/>
      <c r="F29" s="5"/>
      <c r="G29" s="5"/>
      <c r="H29" s="5"/>
      <c r="I29" s="5"/>
    </row>
    <row r="30" spans="2:10" x14ac:dyDescent="0.25">
      <c r="C30" s="5"/>
      <c r="D30" s="5"/>
      <c r="E30" s="5"/>
      <c r="F30" s="5"/>
      <c r="G30" s="5"/>
      <c r="H30" s="5"/>
      <c r="I30" s="5"/>
    </row>
    <row r="31" spans="2:10" x14ac:dyDescent="0.25">
      <c r="C31" s="5"/>
      <c r="D31" s="5"/>
      <c r="E31" s="5"/>
      <c r="F31" s="5"/>
      <c r="G31" s="5"/>
      <c r="H31" s="5"/>
      <c r="I31" s="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8.1 Largest of Largest</vt:lpstr>
      <vt:lpstr>Paper Tables</vt:lpstr>
      <vt:lpstr>TTests</vt:lpstr>
      <vt:lpstr>Sheet1</vt:lpstr>
      <vt:lpstr>Compare Configs</vt:lpstr>
      <vt:lpstr>X config compare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</dc:creator>
  <cp:lastModifiedBy>Akiko</cp:lastModifiedBy>
  <dcterms:created xsi:type="dcterms:W3CDTF">2013-07-24T15:16:17Z</dcterms:created>
  <dcterms:modified xsi:type="dcterms:W3CDTF">2013-08-02T20:44:51Z</dcterms:modified>
</cp:coreProperties>
</file>