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828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<sst xmlns="http://schemas.openxmlformats.org/spreadsheetml/2006/main" count="317" uniqueCount="71">
  <si>
    <t xml:space="preserve">Cq   </t>
  </si>
  <si>
    <t>Cq Mean</t>
  </si>
  <si>
    <t>target gene</t>
  </si>
  <si>
    <t>expression</t>
  </si>
  <si>
    <t>average</t>
  </si>
  <si>
    <t>p value</t>
  </si>
  <si>
    <t>Control</t>
  </si>
  <si>
    <t>GAPDH</t>
  </si>
  <si>
    <t>NRF2</t>
  </si>
  <si>
    <t>COPD</t>
  </si>
  <si>
    <t>COPD+NRF2</t>
  </si>
  <si>
    <t>KEAP1</t>
  </si>
  <si>
    <t>NOX</t>
  </si>
  <si>
    <t>CTSB</t>
  </si>
  <si>
    <t>hole site</t>
  </si>
  <si>
    <t>channel</t>
  </si>
  <si>
    <t>CT vaule</t>
  </si>
  <si>
    <t>TM vaule</t>
  </si>
  <si>
    <t>type</t>
  </si>
  <si>
    <t>target genes</t>
  </si>
  <si>
    <t>sample</t>
  </si>
  <si>
    <t>housekeeper genes</t>
  </si>
  <si>
    <t>control sample</t>
  </si>
  <si>
    <t>channel gene</t>
  </si>
  <si>
    <t>A01</t>
  </si>
  <si>
    <t>FAM</t>
  </si>
  <si>
    <t>unknown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</si>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</sst>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selection activeCell="R23" sqref="R23"/>
    </sheetView>
  </sheetViews>
  <sheetFormatPr defaultColWidth="9" defaultRowHeight="14.25"/>
  <sheetData>
    <row r="1" spans="3:13">
      <c r="C1" s="4" t="s">
        <v>0</v>
      </c>
      <c r="D1" s="4" t="s">
        <v>1</v>
      </c>
      <c r="E1" s="1" t="s">
        <v>2</v>
      </c>
      <c r="I1" t="s">
        <v>3</v>
      </c>
      <c r="J1" t="s">
        <v>4</v>
      </c>
      <c r="L1" s="5" t="s">
        <v>5</v>
      </c>
      <c r="M1" s="1"/>
    </row>
    <row r="2" ht="15.75" spans="1:13">
      <c r="A2" s="3" t="s">
        <v>6</v>
      </c>
      <c r="B2" t="s">
        <v>7</v>
      </c>
      <c r="C2" s="1">
        <v>14.38</v>
      </c>
      <c r="D2" s="4">
        <f>AVERAGE(C2:C4)</f>
        <v>14.48</v>
      </c>
      <c r="E2" s="1">
        <v>22.25</v>
      </c>
      <c r="F2" s="4">
        <f>E2-D2</f>
        <v>7.77</v>
      </c>
      <c r="G2" s="4">
        <f>AVERAGE(F2:F4)</f>
        <v>7.78666666666667</v>
      </c>
      <c r="H2" s="4">
        <f>F2-G2</f>
        <v>-0.0166666666666675</v>
      </c>
      <c r="I2">
        <f>POWER(2,-H2)</f>
        <v>1.01161944030192</v>
      </c>
      <c r="J2">
        <f>AVERAGE(I2:I4)</f>
        <v>1.00092929193475</v>
      </c>
      <c r="K2">
        <f>STDEV(I2:I4)</f>
        <v>0.0525321209963722</v>
      </c>
      <c r="M2" s="6" t="s">
        <v>8</v>
      </c>
    </row>
    <row r="3" ht="15.75" spans="1:13">
      <c r="A3" s="3" t="s">
        <v>6</v>
      </c>
      <c r="B3" t="s">
        <v>7</v>
      </c>
      <c r="C3" s="1">
        <v>14.55</v>
      </c>
      <c r="D3" s="4">
        <f>AVERAGE(C2:C4)</f>
        <v>14.48</v>
      </c>
      <c r="E3" s="1">
        <v>22.2</v>
      </c>
      <c r="F3" s="4">
        <f t="shared" ref="F3:F11" si="0">E3-D3</f>
        <v>7.72</v>
      </c>
      <c r="G3" s="4">
        <f>G2</f>
        <v>7.78666666666667</v>
      </c>
      <c r="H3" s="4">
        <f t="shared" ref="H3:H11" si="1">F3-G3</f>
        <v>-0.0666666666666682</v>
      </c>
      <c r="I3">
        <f t="shared" ref="I3:I11" si="2">POWER(2,-H3)</f>
        <v>1.04729412282063</v>
      </c>
      <c r="M3" s="6"/>
    </row>
    <row r="4" ht="15.75" spans="1:13">
      <c r="A4" s="3" t="s">
        <v>6</v>
      </c>
      <c r="B4" t="s">
        <v>7</v>
      </c>
      <c r="C4" s="1">
        <v>14.51</v>
      </c>
      <c r="D4" s="4">
        <f>AVERAGE(C2:C4)</f>
        <v>14.48</v>
      </c>
      <c r="E4" s="1">
        <v>22.35</v>
      </c>
      <c r="F4" s="4">
        <f t="shared" si="0"/>
        <v>7.87</v>
      </c>
      <c r="G4" s="4">
        <f t="shared" ref="G4:G10" si="3">G3</f>
        <v>7.78666666666667</v>
      </c>
      <c r="H4" s="4">
        <f t="shared" si="1"/>
        <v>0.0833333333333339</v>
      </c>
      <c r="I4">
        <f t="shared" si="2"/>
        <v>0.943874312681693</v>
      </c>
      <c r="M4" s="6"/>
    </row>
    <row r="5" ht="15.75" spans="1:13">
      <c r="A5" s="3" t="s">
        <v>9</v>
      </c>
      <c r="B5" t="s">
        <v>7</v>
      </c>
      <c r="C5" s="1">
        <v>14.72</v>
      </c>
      <c r="D5" s="4">
        <f>AVERAGE(C5:C7)</f>
        <v>14.88</v>
      </c>
      <c r="E5" s="1">
        <v>26.86</v>
      </c>
      <c r="F5" s="4">
        <f t="shared" si="0"/>
        <v>11.98</v>
      </c>
      <c r="G5" s="4">
        <f t="shared" si="3"/>
        <v>7.78666666666667</v>
      </c>
      <c r="H5" s="4">
        <f t="shared" si="1"/>
        <v>4.19333333333333</v>
      </c>
      <c r="I5">
        <f t="shared" si="2"/>
        <v>0.0546614168784899</v>
      </c>
      <c r="J5">
        <f>AVERAGE(I5:I7)</f>
        <v>0.0471243299181288</v>
      </c>
      <c r="K5">
        <f>STDEV(I5:I7)</f>
        <v>0.00666583758119062</v>
      </c>
      <c r="L5" s="7">
        <f>IF(_xlfn.F.TEST(I2:I4,I5:I7)&gt;0.05,_xlfn.T.TEST(I2:I4,I5:I7,2,2),_xlfn.T.TEST(I2:I4,I5:I7,2,3))</f>
        <v>0.000857797934790524</v>
      </c>
      <c r="M5" s="6"/>
    </row>
    <row r="6" ht="15.75" spans="1:13">
      <c r="A6" s="3" t="s">
        <v>9</v>
      </c>
      <c r="B6" t="s">
        <v>7</v>
      </c>
      <c r="C6" s="1">
        <v>14.99</v>
      </c>
      <c r="D6" s="4">
        <f>AVERAGE(C5:C7)</f>
        <v>14.88</v>
      </c>
      <c r="E6" s="1">
        <v>27.24</v>
      </c>
      <c r="F6" s="4">
        <f t="shared" si="0"/>
        <v>12.36</v>
      </c>
      <c r="G6" s="4">
        <f t="shared" si="3"/>
        <v>7.78666666666667</v>
      </c>
      <c r="H6" s="4">
        <f t="shared" si="1"/>
        <v>4.57333333333333</v>
      </c>
      <c r="I6">
        <f t="shared" si="2"/>
        <v>0.0420038874872944</v>
      </c>
      <c r="M6" s="6"/>
    </row>
    <row r="7" ht="15.75" spans="1:13">
      <c r="A7" s="3" t="s">
        <v>9</v>
      </c>
      <c r="B7" t="s">
        <v>7</v>
      </c>
      <c r="C7" s="1">
        <v>14.93</v>
      </c>
      <c r="D7" s="4">
        <f>AVERAGE(C5:C7)</f>
        <v>14.88</v>
      </c>
      <c r="E7" s="1">
        <v>27.15</v>
      </c>
      <c r="F7" s="4">
        <f t="shared" si="0"/>
        <v>12.27</v>
      </c>
      <c r="G7" s="4">
        <f t="shared" si="3"/>
        <v>7.78666666666667</v>
      </c>
      <c r="H7" s="4">
        <f t="shared" si="1"/>
        <v>4.48333333333333</v>
      </c>
      <c r="I7">
        <f t="shared" si="2"/>
        <v>0.044707685388602</v>
      </c>
      <c r="M7" s="6"/>
    </row>
    <row r="8" ht="15.75" spans="1:13">
      <c r="A8" s="3" t="s">
        <v>10</v>
      </c>
      <c r="B8" t="s">
        <v>7</v>
      </c>
      <c r="C8" s="1">
        <v>14.45</v>
      </c>
      <c r="D8" s="4">
        <f>AVERAGE(C8:C10)</f>
        <v>14.4633333333333</v>
      </c>
      <c r="E8" s="1">
        <v>20.5</v>
      </c>
      <c r="F8" s="4">
        <f t="shared" si="0"/>
        <v>6.03666666666667</v>
      </c>
      <c r="G8" s="4">
        <f t="shared" si="3"/>
        <v>7.78666666666667</v>
      </c>
      <c r="H8" s="4">
        <f t="shared" si="1"/>
        <v>-1.75</v>
      </c>
      <c r="I8">
        <f t="shared" si="2"/>
        <v>3.36358566101486</v>
      </c>
      <c r="J8">
        <f>AVERAGE(I8:I10)</f>
        <v>3.17956371082853</v>
      </c>
      <c r="K8">
        <f>STDEV(I8:I10)</f>
        <v>0.211478212915389</v>
      </c>
      <c r="L8" s="7">
        <f>IF(_xlfn.F.TEST(I2:I4,I8:I10)&gt;0.05,_xlfn.T.TEST(I2:I4,I8:I10,2,2),_xlfn.T.TEST(I2:I4,I8:I10,2,3))</f>
        <v>6.52601152549195e-5</v>
      </c>
      <c r="M8" s="6"/>
    </row>
    <row r="9" ht="15.75" spans="1:13">
      <c r="A9" s="3" t="s">
        <v>10</v>
      </c>
      <c r="B9" t="s">
        <v>7</v>
      </c>
      <c r="C9" s="1">
        <v>14.53</v>
      </c>
      <c r="D9" s="4">
        <f>AVERAGE(C8:C10)</f>
        <v>14.4633333333333</v>
      </c>
      <c r="E9" s="1">
        <v>20.56</v>
      </c>
      <c r="F9" s="4">
        <f t="shared" si="0"/>
        <v>6.09666666666667</v>
      </c>
      <c r="G9" s="4">
        <f t="shared" si="3"/>
        <v>7.78666666666667</v>
      </c>
      <c r="H9" s="4">
        <f t="shared" si="1"/>
        <v>-1.69</v>
      </c>
      <c r="I9">
        <f t="shared" si="2"/>
        <v>3.22656703688851</v>
      </c>
      <c r="J9" s="1"/>
      <c r="K9" s="1"/>
      <c r="L9" s="1"/>
      <c r="M9" s="6"/>
    </row>
    <row r="10" ht="15.75" spans="1:13">
      <c r="A10" s="3" t="s">
        <v>10</v>
      </c>
      <c r="B10" t="s">
        <v>7</v>
      </c>
      <c r="C10" s="1">
        <v>14.41</v>
      </c>
      <c r="D10" s="4">
        <f>AVERAGE(C8:C10)</f>
        <v>14.4633333333333</v>
      </c>
      <c r="E10" s="1">
        <v>20.69</v>
      </c>
      <c r="F10" s="4">
        <f t="shared" si="0"/>
        <v>6.22666666666667</v>
      </c>
      <c r="G10" s="4">
        <f t="shared" si="3"/>
        <v>7.78666666666667</v>
      </c>
      <c r="H10" s="4">
        <f t="shared" si="1"/>
        <v>-1.56</v>
      </c>
      <c r="I10">
        <f t="shared" si="2"/>
        <v>2.9485384345822</v>
      </c>
      <c r="J10" s="1"/>
      <c r="K10" s="1"/>
      <c r="L10" s="1"/>
      <c r="M10" s="6"/>
    </row>
    <row r="11" ht="15.75" spans="1:13">
      <c r="A11" s="3" t="s">
        <v>6</v>
      </c>
      <c r="B11" t="s">
        <v>7</v>
      </c>
      <c r="C11" s="1">
        <v>14.38</v>
      </c>
      <c r="D11" s="4">
        <f>AVERAGE(C11:C13)</f>
        <v>14.48</v>
      </c>
      <c r="E11" s="1">
        <v>26.4</v>
      </c>
      <c r="F11" s="4">
        <f t="shared" si="0"/>
        <v>11.92</v>
      </c>
      <c r="G11" s="4">
        <f>AVERAGE(F11:F13)</f>
        <v>11.8933333333333</v>
      </c>
      <c r="H11" s="4">
        <f t="shared" si="1"/>
        <v>0.0266666666666673</v>
      </c>
      <c r="I11">
        <f t="shared" si="2"/>
        <v>0.981685855246754</v>
      </c>
      <c r="J11">
        <f>AVERAGE(I11:I13)</f>
        <v>1.00139484481151</v>
      </c>
      <c r="K11">
        <f>STDEV(I11:I13)</f>
        <v>0.0652744212845818</v>
      </c>
      <c r="M11" s="6" t="s">
        <v>11</v>
      </c>
    </row>
    <row r="12" ht="15.75" spans="1:13">
      <c r="A12" s="3" t="s">
        <v>6</v>
      </c>
      <c r="B12" t="s">
        <v>7</v>
      </c>
      <c r="C12" s="1">
        <v>14.55</v>
      </c>
      <c r="D12" s="4">
        <f>AVERAGE(C11:C13)</f>
        <v>14.48</v>
      </c>
      <c r="E12" s="1">
        <v>26.27</v>
      </c>
      <c r="F12" s="4">
        <f t="shared" ref="F12:F20" si="4">E12-D12</f>
        <v>11.79</v>
      </c>
      <c r="G12" s="4">
        <f>G11</f>
        <v>11.8933333333333</v>
      </c>
      <c r="H12" s="4">
        <f t="shared" ref="H12:H20" si="5">F12-G12</f>
        <v>-0.103333333333332</v>
      </c>
      <c r="I12">
        <f t="shared" ref="I12:I20" si="6">POWER(2,-H12)</f>
        <v>1.07425264801328</v>
      </c>
      <c r="M12" s="6"/>
    </row>
    <row r="13" ht="15.75" spans="1:13">
      <c r="A13" s="3" t="s">
        <v>6</v>
      </c>
      <c r="B13" t="s">
        <v>7</v>
      </c>
      <c r="C13" s="1">
        <v>14.51</v>
      </c>
      <c r="D13" s="4">
        <f>AVERAGE(C11:C13)</f>
        <v>14.48</v>
      </c>
      <c r="E13" s="1">
        <v>26.45</v>
      </c>
      <c r="F13" s="4">
        <f t="shared" si="4"/>
        <v>11.97</v>
      </c>
      <c r="G13" s="4">
        <f t="shared" ref="G13:G19" si="7">G12</f>
        <v>11.8933333333333</v>
      </c>
      <c r="H13" s="4">
        <f t="shared" si="5"/>
        <v>0.076666666666668</v>
      </c>
      <c r="I13">
        <f t="shared" si="6"/>
        <v>0.948246031174496</v>
      </c>
      <c r="M13" s="6"/>
    </row>
    <row r="14" ht="15.75" spans="1:13">
      <c r="A14" s="3" t="s">
        <v>9</v>
      </c>
      <c r="B14" t="s">
        <v>7</v>
      </c>
      <c r="C14" s="1">
        <v>14.72</v>
      </c>
      <c r="D14" s="4">
        <f>AVERAGE(C14:C16)</f>
        <v>14.88</v>
      </c>
      <c r="E14" s="1">
        <v>24.77</v>
      </c>
      <c r="F14" s="4">
        <f t="shared" si="4"/>
        <v>9.89</v>
      </c>
      <c r="G14" s="4">
        <f t="shared" si="7"/>
        <v>11.8933333333333</v>
      </c>
      <c r="H14" s="4">
        <f t="shared" si="5"/>
        <v>-2.00333333333333</v>
      </c>
      <c r="I14">
        <f t="shared" si="6"/>
        <v>4.00925264736869</v>
      </c>
      <c r="J14">
        <f>AVERAGE(I14:I16)</f>
        <v>3.72334222566505</v>
      </c>
      <c r="K14">
        <f>STDEV(I14:I16)</f>
        <v>0.42575971747769</v>
      </c>
      <c r="L14" s="7">
        <f>IF(_xlfn.F.TEST(I11:I13,I14:I16)&gt;0.05,_xlfn.T.TEST(I11:I13,I14:I16,2,2),_xlfn.T.TEST(I11:I13,I14:I16,2,3))</f>
        <v>0.00700164190395803</v>
      </c>
      <c r="M14" s="6"/>
    </row>
    <row r="15" ht="15.75" spans="1:13">
      <c r="A15" s="3" t="s">
        <v>9</v>
      </c>
      <c r="B15" t="s">
        <v>7</v>
      </c>
      <c r="C15" s="1">
        <v>14.99</v>
      </c>
      <c r="D15" s="4">
        <f>AVERAGE(C14:C16)</f>
        <v>14.88</v>
      </c>
      <c r="E15" s="1">
        <v>25.08</v>
      </c>
      <c r="F15" s="4">
        <f t="shared" si="4"/>
        <v>10.2</v>
      </c>
      <c r="G15" s="4">
        <f t="shared" si="7"/>
        <v>11.8933333333333</v>
      </c>
      <c r="H15" s="4">
        <f t="shared" si="5"/>
        <v>-1.69333333333334</v>
      </c>
      <c r="I15">
        <f t="shared" si="6"/>
        <v>3.23403060863945</v>
      </c>
      <c r="M15" s="6"/>
    </row>
    <row r="16" ht="15.75" spans="1:13">
      <c r="A16" s="3" t="s">
        <v>9</v>
      </c>
      <c r="B16" t="s">
        <v>7</v>
      </c>
      <c r="C16" s="1">
        <v>14.93</v>
      </c>
      <c r="D16" s="4">
        <f>AVERAGE(C14:C16)</f>
        <v>14.88</v>
      </c>
      <c r="E16" s="1">
        <v>24.8</v>
      </c>
      <c r="F16" s="4">
        <f t="shared" si="4"/>
        <v>9.92</v>
      </c>
      <c r="G16" s="4">
        <f t="shared" si="7"/>
        <v>11.8933333333333</v>
      </c>
      <c r="H16" s="4">
        <f t="shared" si="5"/>
        <v>-1.97333333333333</v>
      </c>
      <c r="I16">
        <f t="shared" si="6"/>
        <v>3.92674342098702</v>
      </c>
      <c r="M16" s="6"/>
    </row>
    <row r="17" ht="15.75" spans="1:13">
      <c r="A17" s="3" t="s">
        <v>10</v>
      </c>
      <c r="B17" t="s">
        <v>7</v>
      </c>
      <c r="C17" s="1">
        <v>14.45</v>
      </c>
      <c r="D17" s="4">
        <f>AVERAGE(C17:C19)</f>
        <v>14.4633333333333</v>
      </c>
      <c r="E17" s="1">
        <v>27.01</v>
      </c>
      <c r="F17" s="4">
        <f t="shared" si="4"/>
        <v>12.5466666666667</v>
      </c>
      <c r="G17" s="4">
        <f t="shared" si="7"/>
        <v>11.8933333333333</v>
      </c>
      <c r="H17" s="4">
        <f t="shared" si="5"/>
        <v>0.653333333333336</v>
      </c>
      <c r="I17">
        <f t="shared" si="6"/>
        <v>0.6358095831929</v>
      </c>
      <c r="J17">
        <f>AVERAGE(I17:I19)</f>
        <v>0.531144906643731</v>
      </c>
      <c r="K17">
        <f>STDEV(I17:I19)</f>
        <v>0.0921475661564309</v>
      </c>
      <c r="L17" s="7">
        <f>IF(_xlfn.F.TEST(I11:I13,I17:I19)&gt;0.05,_xlfn.T.TEST(I11:I13,I17:I19,2,2),_xlfn.T.TEST(I11:I13,I17:I19,2,3))</f>
        <v>0.00195904676574747</v>
      </c>
      <c r="M17" s="6"/>
    </row>
    <row r="18" ht="15.75" spans="1:13">
      <c r="A18" s="3" t="s">
        <v>10</v>
      </c>
      <c r="B18" t="s">
        <v>7</v>
      </c>
      <c r="C18" s="1">
        <v>14.53</v>
      </c>
      <c r="D18" s="4">
        <f>AVERAGE(C17:C19)</f>
        <v>14.4633333333333</v>
      </c>
      <c r="E18" s="1">
        <v>27.47</v>
      </c>
      <c r="F18" s="4">
        <f t="shared" si="4"/>
        <v>13.0066666666667</v>
      </c>
      <c r="G18" s="4">
        <f t="shared" si="7"/>
        <v>11.8933333333333</v>
      </c>
      <c r="H18" s="4">
        <f t="shared" si="5"/>
        <v>1.11333333333333</v>
      </c>
      <c r="I18">
        <f t="shared" si="6"/>
        <v>0.46222483010568</v>
      </c>
      <c r="J18" s="1"/>
      <c r="K18" s="1"/>
      <c r="L18" s="1"/>
      <c r="M18" s="6"/>
    </row>
    <row r="19" ht="15.75" spans="1:13">
      <c r="A19" s="3" t="s">
        <v>10</v>
      </c>
      <c r="B19" t="s">
        <v>7</v>
      </c>
      <c r="C19" s="1">
        <v>14.41</v>
      </c>
      <c r="D19" s="4">
        <f>AVERAGE(C17:C19)</f>
        <v>14.4633333333333</v>
      </c>
      <c r="E19" s="1">
        <v>27.37</v>
      </c>
      <c r="F19" s="4">
        <f t="shared" si="4"/>
        <v>12.9066666666667</v>
      </c>
      <c r="G19" s="4">
        <f t="shared" si="7"/>
        <v>11.8933333333333</v>
      </c>
      <c r="H19" s="4">
        <f t="shared" si="5"/>
        <v>1.01333333333334</v>
      </c>
      <c r="I19">
        <f t="shared" si="6"/>
        <v>0.495400306632614</v>
      </c>
      <c r="J19" s="1"/>
      <c r="K19" s="1"/>
      <c r="L19" s="1"/>
      <c r="M19" s="6"/>
    </row>
    <row r="20" ht="15.75" spans="1:13">
      <c r="A20" s="3" t="s">
        <v>6</v>
      </c>
      <c r="B20" t="s">
        <v>7</v>
      </c>
      <c r="C20" s="1">
        <v>14.38</v>
      </c>
      <c r="D20" s="4">
        <f>AVERAGE(C20:C22)</f>
        <v>14.48</v>
      </c>
      <c r="E20" s="1">
        <v>26.47</v>
      </c>
      <c r="F20" s="4">
        <f t="shared" si="4"/>
        <v>11.99</v>
      </c>
      <c r="G20" s="4">
        <f>AVERAGE(F20:F22)</f>
        <v>11.9666666666667</v>
      </c>
      <c r="H20" s="4">
        <f t="shared" si="5"/>
        <v>0.0233333333333317</v>
      </c>
      <c r="I20">
        <f t="shared" si="6"/>
        <v>0.983956653508113</v>
      </c>
      <c r="J20">
        <f>AVERAGE(I20:I22)</f>
        <v>1.00039218527695</v>
      </c>
      <c r="K20">
        <f>STDEV(I20:I22)</f>
        <v>0.0345209565616178</v>
      </c>
      <c r="M20" s="6" t="s">
        <v>12</v>
      </c>
    </row>
    <row r="21" ht="15.75" spans="1:13">
      <c r="A21" s="3" t="s">
        <v>6</v>
      </c>
      <c r="B21" t="s">
        <v>7</v>
      </c>
      <c r="C21" s="1">
        <v>14.55</v>
      </c>
      <c r="D21" s="4">
        <f>AVERAGE(C20:C22)</f>
        <v>14.48</v>
      </c>
      <c r="E21" s="1">
        <v>26.48</v>
      </c>
      <c r="F21" s="4">
        <f t="shared" ref="F21:F29" si="8">E21-D21</f>
        <v>12</v>
      </c>
      <c r="G21" s="4">
        <f>G20</f>
        <v>11.9666666666667</v>
      </c>
      <c r="H21" s="4">
        <f t="shared" ref="H21:H29" si="9">F21-G21</f>
        <v>0.0333333333333332</v>
      </c>
      <c r="I21">
        <f t="shared" ref="I21:I29" si="10">POWER(2,-H21)</f>
        <v>0.977159968434246</v>
      </c>
      <c r="M21" s="6"/>
    </row>
    <row r="22" ht="15.75" spans="1:13">
      <c r="A22" s="3" t="s">
        <v>6</v>
      </c>
      <c r="B22" t="s">
        <v>7</v>
      </c>
      <c r="C22" s="1">
        <v>14.51</v>
      </c>
      <c r="D22" s="4">
        <f>AVERAGE(C20:C22)</f>
        <v>14.48</v>
      </c>
      <c r="E22" s="1">
        <v>26.39</v>
      </c>
      <c r="F22" s="4">
        <f t="shared" si="8"/>
        <v>11.91</v>
      </c>
      <c r="G22" s="4">
        <f t="shared" ref="G22:G28" si="11">G21</f>
        <v>11.9666666666667</v>
      </c>
      <c r="H22" s="4">
        <f t="shared" si="9"/>
        <v>-0.0566666666666666</v>
      </c>
      <c r="I22">
        <f t="shared" si="10"/>
        <v>1.04005993388848</v>
      </c>
      <c r="M22" s="6"/>
    </row>
    <row r="23" ht="15.75" spans="1:13">
      <c r="A23" s="3" t="s">
        <v>9</v>
      </c>
      <c r="B23" t="s">
        <v>7</v>
      </c>
      <c r="C23" s="1">
        <v>14.72</v>
      </c>
      <c r="D23" s="4">
        <f>AVERAGE(C23:C25)</f>
        <v>14.88</v>
      </c>
      <c r="E23" s="1">
        <v>26.61</v>
      </c>
      <c r="F23" s="4">
        <f t="shared" si="8"/>
        <v>11.73</v>
      </c>
      <c r="G23" s="4">
        <f t="shared" si="11"/>
        <v>11.9666666666667</v>
      </c>
      <c r="H23" s="4">
        <f t="shared" si="9"/>
        <v>-0.23666666666667</v>
      </c>
      <c r="I23">
        <f t="shared" si="10"/>
        <v>1.17826713884407</v>
      </c>
      <c r="J23">
        <f>AVERAGE(I23:I25)</f>
        <v>1.12313250559997</v>
      </c>
      <c r="K23">
        <f>STDEV(I23:I25)</f>
        <v>0.0478987209868465</v>
      </c>
      <c r="L23" s="7">
        <f>IF(_xlfn.F.TEST(I20:I22,I23:I25)&gt;0.05,_xlfn.T.TEST(I20:I22,I23:I25,2,2),_xlfn.T.TEST(I20:I22,I23:I25,2,3))</f>
        <v>0.0227442559310703</v>
      </c>
      <c r="M23" s="6"/>
    </row>
    <row r="24" ht="15.75" spans="1:13">
      <c r="A24" s="3" t="s">
        <v>9</v>
      </c>
      <c r="B24" t="s">
        <v>7</v>
      </c>
      <c r="C24" s="1">
        <v>14.99</v>
      </c>
      <c r="D24" s="4">
        <f>AVERAGE(C23:C25)</f>
        <v>14.88</v>
      </c>
      <c r="E24" s="1">
        <v>26.71</v>
      </c>
      <c r="F24" s="4">
        <f t="shared" si="8"/>
        <v>11.83</v>
      </c>
      <c r="G24" s="4">
        <f t="shared" si="11"/>
        <v>11.9666666666667</v>
      </c>
      <c r="H24" s="4">
        <f t="shared" si="9"/>
        <v>-0.136666666666668</v>
      </c>
      <c r="I24">
        <f t="shared" si="10"/>
        <v>1.0993621133852</v>
      </c>
      <c r="M24" s="6"/>
    </row>
    <row r="25" ht="15.75" spans="1:13">
      <c r="A25" s="3" t="s">
        <v>9</v>
      </c>
      <c r="B25" t="s">
        <v>7</v>
      </c>
      <c r="C25" s="1">
        <v>14.93</v>
      </c>
      <c r="D25" s="4">
        <f>AVERAGE(C23:C25)</f>
        <v>14.88</v>
      </c>
      <c r="E25" s="1">
        <v>26.72</v>
      </c>
      <c r="F25" s="4">
        <f t="shared" si="8"/>
        <v>11.84</v>
      </c>
      <c r="G25" s="4">
        <f t="shared" si="11"/>
        <v>11.9666666666667</v>
      </c>
      <c r="H25" s="4">
        <f t="shared" si="9"/>
        <v>-0.12666666666667</v>
      </c>
      <c r="I25">
        <f t="shared" si="10"/>
        <v>1.09176826457064</v>
      </c>
      <c r="M25" s="6"/>
    </row>
    <row r="26" ht="15.75" spans="1:13">
      <c r="A26" s="3" t="s">
        <v>10</v>
      </c>
      <c r="B26" t="s">
        <v>7</v>
      </c>
      <c r="C26" s="1">
        <v>14.45</v>
      </c>
      <c r="D26" s="4">
        <f>AVERAGE(C26:C28)</f>
        <v>14.4633333333333</v>
      </c>
      <c r="E26" s="1">
        <v>27.8</v>
      </c>
      <c r="F26" s="4">
        <f t="shared" si="8"/>
        <v>13.3366666666667</v>
      </c>
      <c r="G26" s="4">
        <f t="shared" si="11"/>
        <v>11.9666666666667</v>
      </c>
      <c r="H26" s="4">
        <f t="shared" si="9"/>
        <v>1.37</v>
      </c>
      <c r="I26">
        <f t="shared" si="10"/>
        <v>0.386891248385598</v>
      </c>
      <c r="J26">
        <f>AVERAGE(I26:I28)</f>
        <v>0.378201057679227</v>
      </c>
      <c r="K26">
        <f>STDEV(I26:I28)</f>
        <v>0.0128073365141643</v>
      </c>
      <c r="L26" s="7">
        <f>IF(_xlfn.F.TEST(I20:I22,I26:I28)&gt;0.05,_xlfn.T.TEST(I20:I22,I26:I28,2,2),_xlfn.T.TEST(I20:I22,I26:I28,2,3))</f>
        <v>8.11304634733042e-6</v>
      </c>
      <c r="M26" s="6"/>
    </row>
    <row r="27" ht="15.75" spans="1:13">
      <c r="A27" s="3" t="s">
        <v>10</v>
      </c>
      <c r="B27" t="s">
        <v>7</v>
      </c>
      <c r="C27" s="1">
        <v>14.53</v>
      </c>
      <c r="D27" s="4">
        <f>AVERAGE(C26:C28)</f>
        <v>14.4633333333333</v>
      </c>
      <c r="E27" s="1">
        <v>27.89</v>
      </c>
      <c r="F27" s="4">
        <f t="shared" si="8"/>
        <v>13.4266666666667</v>
      </c>
      <c r="G27" s="4">
        <f t="shared" si="11"/>
        <v>11.9666666666667</v>
      </c>
      <c r="H27" s="4">
        <f t="shared" si="9"/>
        <v>1.46</v>
      </c>
      <c r="I27">
        <f t="shared" si="10"/>
        <v>0.363493129330078</v>
      </c>
      <c r="J27" s="1"/>
      <c r="K27" s="1"/>
      <c r="L27" s="1"/>
      <c r="M27" s="6"/>
    </row>
    <row r="28" ht="15.75" spans="1:13">
      <c r="A28" s="3" t="s">
        <v>10</v>
      </c>
      <c r="B28" t="s">
        <v>7</v>
      </c>
      <c r="C28" s="1">
        <v>14.41</v>
      </c>
      <c r="D28" s="4">
        <f>AVERAGE(C26:C28)</f>
        <v>14.4633333333333</v>
      </c>
      <c r="E28" s="1">
        <v>27.81</v>
      </c>
      <c r="F28" s="4">
        <f t="shared" si="8"/>
        <v>13.3466666666667</v>
      </c>
      <c r="G28" s="4">
        <f t="shared" si="11"/>
        <v>11.9666666666667</v>
      </c>
      <c r="H28" s="4">
        <f t="shared" si="9"/>
        <v>1.38</v>
      </c>
      <c r="I28">
        <f t="shared" si="10"/>
        <v>0.384218795322004</v>
      </c>
      <c r="J28" s="1"/>
      <c r="K28" s="1"/>
      <c r="L28" s="1"/>
      <c r="M28" s="6"/>
    </row>
    <row r="29" ht="15.75" spans="1:13">
      <c r="A29" s="3" t="s">
        <v>6</v>
      </c>
      <c r="B29" t="s">
        <v>7</v>
      </c>
      <c r="C29" s="1">
        <v>14.38</v>
      </c>
      <c r="D29" s="4">
        <f>AVERAGE(C29:C31)</f>
        <v>14.48</v>
      </c>
      <c r="E29" s="1">
        <v>32.55</v>
      </c>
      <c r="F29" s="4">
        <f t="shared" si="8"/>
        <v>18.07</v>
      </c>
      <c r="G29" s="4">
        <f>AVERAGE(F29:F31)</f>
        <v>18.1366666666667</v>
      </c>
      <c r="H29" s="4">
        <f t="shared" si="9"/>
        <v>-0.0666666666666664</v>
      </c>
      <c r="I29">
        <f t="shared" si="10"/>
        <v>1.04729412282063</v>
      </c>
      <c r="J29">
        <f>AVERAGE(I29:I31)</f>
        <v>1.00210357806649</v>
      </c>
      <c r="K29">
        <f>STDEV(I29:I31)</f>
        <v>0.0782723195358809</v>
      </c>
      <c r="M29" s="6" t="s">
        <v>13</v>
      </c>
    </row>
    <row r="30" ht="15.75" spans="1:13">
      <c r="A30" s="3" t="s">
        <v>6</v>
      </c>
      <c r="B30" t="s">
        <v>7</v>
      </c>
      <c r="C30" s="1">
        <v>14.55</v>
      </c>
      <c r="D30" s="4">
        <f>AVERAGE(C29:C31)</f>
        <v>14.48</v>
      </c>
      <c r="E30" s="1">
        <v>32.55</v>
      </c>
      <c r="F30" s="4">
        <f t="shared" ref="F30:F37" si="12">E30-D30</f>
        <v>18.07</v>
      </c>
      <c r="G30" s="4">
        <f>G29</f>
        <v>18.1366666666667</v>
      </c>
      <c r="H30" s="4">
        <f t="shared" ref="H30:H37" si="13">F30-G30</f>
        <v>-0.0666666666666664</v>
      </c>
      <c r="I30">
        <f t="shared" ref="I30:I37" si="14">POWER(2,-H30)</f>
        <v>1.04729412282063</v>
      </c>
      <c r="M30" s="6"/>
    </row>
    <row r="31" ht="15.75" spans="1:13">
      <c r="A31" s="3" t="s">
        <v>6</v>
      </c>
      <c r="B31" t="s">
        <v>7</v>
      </c>
      <c r="C31" s="1">
        <v>14.51</v>
      </c>
      <c r="D31" s="4">
        <f>AVERAGE(C29:C31)</f>
        <v>14.48</v>
      </c>
      <c r="E31" s="1">
        <v>32.75</v>
      </c>
      <c r="F31" s="4">
        <f t="shared" si="12"/>
        <v>18.27</v>
      </c>
      <c r="G31" s="4">
        <f t="shared" ref="G31:G37" si="15">G30</f>
        <v>18.1366666666667</v>
      </c>
      <c r="H31" s="4">
        <f t="shared" si="13"/>
        <v>0.133333333333336</v>
      </c>
      <c r="I31">
        <f t="shared" si="14"/>
        <v>0.911722488558215</v>
      </c>
      <c r="M31" s="6"/>
    </row>
    <row r="32" ht="15.75" spans="1:13">
      <c r="A32" s="3" t="s">
        <v>9</v>
      </c>
      <c r="B32" t="s">
        <v>7</v>
      </c>
      <c r="C32" s="1">
        <v>14.72</v>
      </c>
      <c r="D32" s="4">
        <f>AVERAGE(C32:C34)</f>
        <v>14.88</v>
      </c>
      <c r="E32" s="1">
        <v>32.42</v>
      </c>
      <c r="F32" s="4">
        <f t="shared" si="12"/>
        <v>17.54</v>
      </c>
      <c r="G32" s="4">
        <f t="shared" si="15"/>
        <v>18.1366666666667</v>
      </c>
      <c r="H32" s="4">
        <f t="shared" si="13"/>
        <v>-0.596666666666668</v>
      </c>
      <c r="I32">
        <f t="shared" si="14"/>
        <v>1.51221856023983</v>
      </c>
      <c r="J32">
        <f>AVERAGE(I32:I34)</f>
        <v>1.63070462320808</v>
      </c>
      <c r="K32">
        <f>STDEV(I32:I34)</f>
        <v>0.108460949637349</v>
      </c>
      <c r="L32" s="7">
        <f>IF(_xlfn.F.TEST(I29:I31,I32:I34)&gt;0.05,_xlfn.T.TEST(I29:I31,I32:I34,2,2),_xlfn.T.TEST(I29:I31,I32:I34,2,3))</f>
        <v>0.00123926896389208</v>
      </c>
      <c r="M32" s="6"/>
    </row>
    <row r="33" ht="15.75" spans="1:13">
      <c r="A33" s="3" t="s">
        <v>9</v>
      </c>
      <c r="B33" t="s">
        <v>7</v>
      </c>
      <c r="C33" s="1">
        <v>14.99</v>
      </c>
      <c r="D33" s="4">
        <f>AVERAGE(C32:C34)</f>
        <v>14.88</v>
      </c>
      <c r="E33" s="1">
        <v>32.29</v>
      </c>
      <c r="F33" s="4">
        <f t="shared" si="12"/>
        <v>17.41</v>
      </c>
      <c r="G33" s="4">
        <f t="shared" si="15"/>
        <v>18.1366666666667</v>
      </c>
      <c r="H33" s="4">
        <f t="shared" si="13"/>
        <v>-0.72666666666667</v>
      </c>
      <c r="I33">
        <f t="shared" si="14"/>
        <v>1.65481124540003</v>
      </c>
      <c r="M33" s="6"/>
    </row>
    <row r="34" ht="15.75" spans="1:13">
      <c r="A34" s="3" t="s">
        <v>9</v>
      </c>
      <c r="B34" t="s">
        <v>7</v>
      </c>
      <c r="C34" s="1">
        <v>14.93</v>
      </c>
      <c r="D34" s="4">
        <f>AVERAGE(C32:C34)</f>
        <v>14.88</v>
      </c>
      <c r="E34" s="1">
        <v>32.23</v>
      </c>
      <c r="F34" s="4">
        <f t="shared" si="12"/>
        <v>17.35</v>
      </c>
      <c r="G34" s="4">
        <f t="shared" si="15"/>
        <v>18.1366666666667</v>
      </c>
      <c r="H34" s="4">
        <f t="shared" si="13"/>
        <v>-0.786666666666672</v>
      </c>
      <c r="I34">
        <f t="shared" si="14"/>
        <v>1.72508406398439</v>
      </c>
      <c r="M34" s="6"/>
    </row>
    <row r="35" ht="15.75" spans="1:13">
      <c r="A35" s="3" t="s">
        <v>10</v>
      </c>
      <c r="B35" t="s">
        <v>7</v>
      </c>
      <c r="C35" s="1">
        <v>14.45</v>
      </c>
      <c r="D35" s="4">
        <f>AVERAGE(C35:C37)</f>
        <v>14.4633333333333</v>
      </c>
      <c r="E35" s="1">
        <v>33.04</v>
      </c>
      <c r="F35" s="4">
        <f t="shared" si="12"/>
        <v>18.5766666666667</v>
      </c>
      <c r="G35" s="4">
        <f t="shared" si="15"/>
        <v>18.1366666666667</v>
      </c>
      <c r="H35" s="4">
        <f t="shared" si="13"/>
        <v>0.440000000000001</v>
      </c>
      <c r="I35">
        <f t="shared" si="14"/>
        <v>0.73713460864555</v>
      </c>
      <c r="J35">
        <f>AVERAGE(I35:I37)</f>
        <v>0.726859825294204</v>
      </c>
      <c r="K35">
        <f>STDEV(I35:I37)</f>
        <v>0.102256475170764</v>
      </c>
      <c r="L35" s="7">
        <f>IF(_xlfn.F.TEST(I29:I31,I35:I37)&gt;0.05,_xlfn.T.TEST(I29:I31,I35:I37,2,2),_xlfn.T.TEST(I29:I31,I35:I37,2,3))</f>
        <v>0.0207973107713352</v>
      </c>
      <c r="M35" s="6"/>
    </row>
    <row r="36" ht="15.75" spans="1:13">
      <c r="A36" s="3" t="s">
        <v>10</v>
      </c>
      <c r="B36" t="s">
        <v>7</v>
      </c>
      <c r="C36" s="1">
        <v>14.53</v>
      </c>
      <c r="D36" s="4">
        <f>AVERAGE(C35:C37)</f>
        <v>14.4633333333333</v>
      </c>
      <c r="E36" s="1">
        <v>33.29</v>
      </c>
      <c r="F36" s="4">
        <f t="shared" si="12"/>
        <v>18.8266666666667</v>
      </c>
      <c r="G36" s="4">
        <f t="shared" si="15"/>
        <v>18.1366666666667</v>
      </c>
      <c r="H36" s="4">
        <f t="shared" si="13"/>
        <v>0.690000000000001</v>
      </c>
      <c r="I36">
        <f t="shared" si="14"/>
        <v>0.619853849969493</v>
      </c>
      <c r="J36" s="1"/>
      <c r="K36" s="1"/>
      <c r="L36" s="1"/>
      <c r="M36" s="6"/>
    </row>
    <row r="37" ht="15.75" spans="1:13">
      <c r="A37" s="3" t="s">
        <v>10</v>
      </c>
      <c r="B37" t="s">
        <v>7</v>
      </c>
      <c r="C37" s="1">
        <v>14.41</v>
      </c>
      <c r="D37" s="4">
        <f>AVERAGE(C35:C37)</f>
        <v>14.4633333333333</v>
      </c>
      <c r="E37" s="1">
        <v>32.88</v>
      </c>
      <c r="F37" s="4">
        <f t="shared" si="12"/>
        <v>18.4166666666667</v>
      </c>
      <c r="G37" s="4">
        <f t="shared" si="15"/>
        <v>18.1366666666667</v>
      </c>
      <c r="H37" s="4">
        <f t="shared" si="13"/>
        <v>0.280000000000005</v>
      </c>
      <c r="I37">
        <f t="shared" si="14"/>
        <v>0.82359101726757</v>
      </c>
      <c r="J37" s="1"/>
      <c r="K37" s="1"/>
      <c r="L37" s="1"/>
      <c r="M37" s="6"/>
    </row>
  </sheetData>
  <mergeCells count="4">
    <mergeCell ref="M2:M10"/>
    <mergeCell ref="M11:M19"/>
    <mergeCell ref="M20:M28"/>
    <mergeCell ref="M29:M3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abSelected="1" topLeftCell="A26" workbookViewId="0">
      <selection activeCell="E2" sqref="E2:E46"/>
    </sheetView>
  </sheetViews>
  <sheetFormatPr defaultColWidth="9" defaultRowHeight="14.25"/>
  <cols>
    <col min="6" max="6" width="8.375" customWidth="1"/>
    <col min="8" max="8" width="11.25" customWidth="1"/>
  </cols>
  <sheetData>
    <row r="1" s="1" customFormat="1" ht="28.5" spans="1:10">
      <c r="A1" s="1" t="s">
        <v>14</v>
      </c>
      <c r="B1" s="2" t="s">
        <v>15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2" t="s">
        <v>21</v>
      </c>
      <c r="I1" s="2" t="s">
        <v>22</v>
      </c>
      <c r="J1" s="2" t="s">
        <v>23</v>
      </c>
    </row>
    <row r="2" s="1" customFormat="1" ht="15.75" spans="1:7">
      <c r="A2" s="1" t="s">
        <v>24</v>
      </c>
      <c r="B2" s="1" t="s">
        <v>25</v>
      </c>
      <c r="C2" s="1">
        <v>22.25</v>
      </c>
      <c r="D2" s="1">
        <v>80</v>
      </c>
      <c r="E2" s="1" t="s">
        <v>26</v>
      </c>
      <c r="F2" s="1" t="s">
        <v>8</v>
      </c>
      <c r="G2" s="3" t="s">
        <v>6</v>
      </c>
    </row>
    <row r="3" s="1" customFormat="1" ht="15.75" spans="1:7">
      <c r="A3" s="1" t="s">
        <v>27</v>
      </c>
      <c r="B3" s="1" t="s">
        <v>25</v>
      </c>
      <c r="C3" s="1">
        <v>22.2</v>
      </c>
      <c r="D3" s="1">
        <v>80</v>
      </c>
      <c r="E3" s="1" t="s">
        <v>26</v>
      </c>
      <c r="F3" s="1" t="s">
        <v>8</v>
      </c>
      <c r="G3" s="3" t="s">
        <v>6</v>
      </c>
    </row>
    <row r="4" s="1" customFormat="1" ht="15.75" spans="1:7">
      <c r="A4" s="1" t="s">
        <v>28</v>
      </c>
      <c r="B4" s="1" t="s">
        <v>25</v>
      </c>
      <c r="C4" s="1">
        <v>22.35</v>
      </c>
      <c r="D4" s="1">
        <v>80</v>
      </c>
      <c r="E4" s="1" t="s">
        <v>26</v>
      </c>
      <c r="F4" s="1" t="s">
        <v>8</v>
      </c>
      <c r="G4" s="3" t="s">
        <v>6</v>
      </c>
    </row>
    <row r="5" s="1" customFormat="1" ht="15.75" spans="1:7">
      <c r="A5" s="1" t="s">
        <v>29</v>
      </c>
      <c r="B5" s="1" t="s">
        <v>25</v>
      </c>
      <c r="C5" s="1">
        <v>26.86</v>
      </c>
      <c r="D5" s="1">
        <v>80</v>
      </c>
      <c r="E5" s="1" t="s">
        <v>26</v>
      </c>
      <c r="F5" s="1" t="s">
        <v>8</v>
      </c>
      <c r="G5" s="3" t="s">
        <v>9</v>
      </c>
    </row>
    <row r="6" s="1" customFormat="1" ht="15.75" spans="1:7">
      <c r="A6" s="1" t="s">
        <v>30</v>
      </c>
      <c r="B6" s="1" t="s">
        <v>25</v>
      </c>
      <c r="C6" s="1">
        <v>27.24</v>
      </c>
      <c r="D6" s="1">
        <v>80</v>
      </c>
      <c r="E6" s="1" t="s">
        <v>26</v>
      </c>
      <c r="F6" s="1" t="s">
        <v>8</v>
      </c>
      <c r="G6" s="3" t="s">
        <v>9</v>
      </c>
    </row>
    <row r="7" s="1" customFormat="1" ht="15.75" spans="1:7">
      <c r="A7" s="1" t="s">
        <v>31</v>
      </c>
      <c r="B7" s="1" t="s">
        <v>25</v>
      </c>
      <c r="C7" s="1">
        <v>27.15</v>
      </c>
      <c r="D7" s="1">
        <v>80</v>
      </c>
      <c r="E7" s="1" t="s">
        <v>26</v>
      </c>
      <c r="F7" s="1" t="s">
        <v>8</v>
      </c>
      <c r="G7" s="3" t="s">
        <v>9</v>
      </c>
    </row>
    <row r="8" s="1" customFormat="1" ht="15.75" spans="1:7">
      <c r="A8" s="1" t="s">
        <v>32</v>
      </c>
      <c r="B8" s="1" t="s">
        <v>25</v>
      </c>
      <c r="C8" s="1">
        <v>20.5</v>
      </c>
      <c r="D8" s="1">
        <v>80</v>
      </c>
      <c r="E8" s="1" t="s">
        <v>26</v>
      </c>
      <c r="F8" s="1" t="s">
        <v>8</v>
      </c>
      <c r="G8" s="3" t="s">
        <v>10</v>
      </c>
    </row>
    <row r="9" s="1" customFormat="1" ht="15.75" spans="1:7">
      <c r="A9" s="1" t="s">
        <v>33</v>
      </c>
      <c r="B9" s="1" t="s">
        <v>25</v>
      </c>
      <c r="C9" s="1">
        <v>20.56</v>
      </c>
      <c r="D9" s="1">
        <v>80</v>
      </c>
      <c r="E9" s="1" t="s">
        <v>26</v>
      </c>
      <c r="F9" s="1" t="s">
        <v>8</v>
      </c>
      <c r="G9" s="3" t="s">
        <v>10</v>
      </c>
    </row>
    <row r="10" s="1" customFormat="1" ht="15.75" spans="1:7">
      <c r="A10" s="1" t="s">
        <v>34</v>
      </c>
      <c r="B10" s="1" t="s">
        <v>25</v>
      </c>
      <c r="C10" s="1">
        <v>20.69</v>
      </c>
      <c r="D10" s="1">
        <v>80</v>
      </c>
      <c r="E10" s="1" t="s">
        <v>26</v>
      </c>
      <c r="F10" s="1" t="s">
        <v>8</v>
      </c>
      <c r="G10" s="3" t="s">
        <v>10</v>
      </c>
    </row>
    <row r="11" s="1" customFormat="1" ht="15.75" spans="1:7">
      <c r="A11" s="1" t="s">
        <v>35</v>
      </c>
      <c r="B11" s="1" t="s">
        <v>25</v>
      </c>
      <c r="C11" s="1">
        <v>26.4</v>
      </c>
      <c r="D11" s="1">
        <v>76</v>
      </c>
      <c r="E11" s="1" t="s">
        <v>26</v>
      </c>
      <c r="F11" s="1" t="s">
        <v>11</v>
      </c>
      <c r="G11" s="3" t="s">
        <v>6</v>
      </c>
    </row>
    <row r="12" s="1" customFormat="1" ht="15.75" spans="1:7">
      <c r="A12" s="1" t="s">
        <v>36</v>
      </c>
      <c r="B12" s="1" t="s">
        <v>25</v>
      </c>
      <c r="C12" s="1">
        <v>26.27</v>
      </c>
      <c r="D12" s="1">
        <v>76.5</v>
      </c>
      <c r="E12" s="1" t="s">
        <v>26</v>
      </c>
      <c r="F12" s="1" t="s">
        <v>11</v>
      </c>
      <c r="G12" s="3" t="s">
        <v>6</v>
      </c>
    </row>
    <row r="13" s="1" customFormat="1" ht="15.75" spans="1:7">
      <c r="A13" s="1" t="s">
        <v>37</v>
      </c>
      <c r="B13" s="1" t="s">
        <v>25</v>
      </c>
      <c r="C13" s="1">
        <v>26.45</v>
      </c>
      <c r="D13" s="1">
        <v>76.5</v>
      </c>
      <c r="E13" s="1" t="s">
        <v>26</v>
      </c>
      <c r="F13" s="1" t="s">
        <v>11</v>
      </c>
      <c r="G13" s="3" t="s">
        <v>6</v>
      </c>
    </row>
    <row r="14" s="1" customFormat="1" ht="15.75" spans="1:7">
      <c r="A14" s="1" t="s">
        <v>38</v>
      </c>
      <c r="B14" s="1" t="s">
        <v>25</v>
      </c>
      <c r="C14" s="1">
        <v>24.77</v>
      </c>
      <c r="D14" s="1">
        <v>81.5</v>
      </c>
      <c r="E14" s="1" t="s">
        <v>26</v>
      </c>
      <c r="F14" s="1" t="s">
        <v>11</v>
      </c>
      <c r="G14" s="3" t="s">
        <v>9</v>
      </c>
    </row>
    <row r="15" s="1" customFormat="1" ht="15.75" spans="1:7">
      <c r="A15" s="1" t="s">
        <v>39</v>
      </c>
      <c r="B15" s="1" t="s">
        <v>25</v>
      </c>
      <c r="C15" s="1">
        <v>25.08</v>
      </c>
      <c r="D15" s="1">
        <v>81.5</v>
      </c>
      <c r="E15" s="1" t="s">
        <v>26</v>
      </c>
      <c r="F15" s="1" t="s">
        <v>11</v>
      </c>
      <c r="G15" s="3" t="s">
        <v>9</v>
      </c>
    </row>
    <row r="16" s="1" customFormat="1" ht="15.75" spans="1:7">
      <c r="A16" s="1" t="s">
        <v>40</v>
      </c>
      <c r="B16" s="1" t="s">
        <v>25</v>
      </c>
      <c r="C16" s="1">
        <v>24.8</v>
      </c>
      <c r="D16" s="1">
        <v>81.5</v>
      </c>
      <c r="E16" s="1" t="s">
        <v>26</v>
      </c>
      <c r="F16" s="1" t="s">
        <v>11</v>
      </c>
      <c r="G16" s="3" t="s">
        <v>9</v>
      </c>
    </row>
    <row r="17" s="1" customFormat="1" ht="15.75" spans="1:7">
      <c r="A17" s="1" t="s">
        <v>41</v>
      </c>
      <c r="B17" s="1" t="s">
        <v>25</v>
      </c>
      <c r="C17" s="1">
        <v>27.01</v>
      </c>
      <c r="D17" s="1">
        <v>81.5</v>
      </c>
      <c r="E17" s="1" t="s">
        <v>26</v>
      </c>
      <c r="F17" s="1" t="s">
        <v>11</v>
      </c>
      <c r="G17" s="3" t="s">
        <v>10</v>
      </c>
    </row>
    <row r="18" s="1" customFormat="1" ht="15.75" spans="1:7">
      <c r="A18" s="1" t="s">
        <v>42</v>
      </c>
      <c r="B18" s="1" t="s">
        <v>25</v>
      </c>
      <c r="C18" s="1">
        <v>27.47</v>
      </c>
      <c r="D18" s="1">
        <v>81.5</v>
      </c>
      <c r="E18" s="1" t="s">
        <v>26</v>
      </c>
      <c r="F18" s="1" t="s">
        <v>11</v>
      </c>
      <c r="G18" s="3" t="s">
        <v>10</v>
      </c>
    </row>
    <row r="19" s="1" customFormat="1" ht="15.75" spans="1:7">
      <c r="A19" s="1" t="s">
        <v>43</v>
      </c>
      <c r="B19" s="1" t="s">
        <v>25</v>
      </c>
      <c r="C19" s="1">
        <v>27.37</v>
      </c>
      <c r="D19" s="1">
        <v>81.5</v>
      </c>
      <c r="E19" s="1" t="s">
        <v>26</v>
      </c>
      <c r="F19" s="1" t="s">
        <v>11</v>
      </c>
      <c r="G19" s="3" t="s">
        <v>10</v>
      </c>
    </row>
    <row r="20" s="1" customFormat="1" ht="15.75" spans="1:7">
      <c r="A20" s="1" t="s">
        <v>44</v>
      </c>
      <c r="B20" s="1" t="s">
        <v>25</v>
      </c>
      <c r="C20" s="1">
        <v>26.47</v>
      </c>
      <c r="D20" s="1">
        <v>84</v>
      </c>
      <c r="E20" s="1" t="s">
        <v>26</v>
      </c>
      <c r="F20" s="1" t="s">
        <v>12</v>
      </c>
      <c r="G20" s="3" t="s">
        <v>6</v>
      </c>
    </row>
    <row r="21" s="1" customFormat="1" ht="15.75" spans="1:7">
      <c r="A21" s="1" t="s">
        <v>45</v>
      </c>
      <c r="B21" s="1" t="s">
        <v>25</v>
      </c>
      <c r="C21" s="1">
        <v>26.48</v>
      </c>
      <c r="D21" s="1">
        <v>84</v>
      </c>
      <c r="E21" s="1" t="s">
        <v>26</v>
      </c>
      <c r="F21" s="1" t="s">
        <v>12</v>
      </c>
      <c r="G21" s="3" t="s">
        <v>6</v>
      </c>
    </row>
    <row r="22" s="1" customFormat="1" ht="15.75" spans="1:7">
      <c r="A22" s="1" t="s">
        <v>46</v>
      </c>
      <c r="B22" s="1" t="s">
        <v>25</v>
      </c>
      <c r="C22" s="1">
        <v>26.39</v>
      </c>
      <c r="D22" s="1">
        <v>83.5</v>
      </c>
      <c r="E22" s="1" t="s">
        <v>26</v>
      </c>
      <c r="F22" s="1" t="s">
        <v>12</v>
      </c>
      <c r="G22" s="3" t="s">
        <v>6</v>
      </c>
    </row>
    <row r="23" s="1" customFormat="1" ht="15.75" spans="1:7">
      <c r="A23" s="1" t="s">
        <v>47</v>
      </c>
      <c r="B23" s="1" t="s">
        <v>25</v>
      </c>
      <c r="C23" s="1">
        <v>26.61</v>
      </c>
      <c r="D23" s="1">
        <v>89.5</v>
      </c>
      <c r="E23" s="1" t="s">
        <v>26</v>
      </c>
      <c r="F23" s="1" t="s">
        <v>12</v>
      </c>
      <c r="G23" s="3" t="s">
        <v>9</v>
      </c>
    </row>
    <row r="24" s="1" customFormat="1" ht="15.75" spans="1:7">
      <c r="A24" s="1" t="s">
        <v>48</v>
      </c>
      <c r="B24" s="1" t="s">
        <v>25</v>
      </c>
      <c r="C24" s="1">
        <v>26.71</v>
      </c>
      <c r="D24" s="1">
        <v>84</v>
      </c>
      <c r="E24" s="1" t="s">
        <v>26</v>
      </c>
      <c r="F24" s="1" t="s">
        <v>12</v>
      </c>
      <c r="G24" s="3" t="s">
        <v>9</v>
      </c>
    </row>
    <row r="25" s="1" customFormat="1" ht="15.75" spans="1:7">
      <c r="A25" s="1" t="s">
        <v>49</v>
      </c>
      <c r="B25" s="1" t="s">
        <v>25</v>
      </c>
      <c r="C25" s="1">
        <v>26.72</v>
      </c>
      <c r="D25" s="1">
        <v>89.5</v>
      </c>
      <c r="E25" s="1" t="s">
        <v>26</v>
      </c>
      <c r="F25" s="1" t="s">
        <v>12</v>
      </c>
      <c r="G25" s="3" t="s">
        <v>9</v>
      </c>
    </row>
    <row r="26" s="1" customFormat="1" ht="15.75" spans="1:7">
      <c r="A26" s="1" t="s">
        <v>50</v>
      </c>
      <c r="B26" s="1" t="s">
        <v>25</v>
      </c>
      <c r="C26" s="1">
        <v>27.8</v>
      </c>
      <c r="D26" s="1">
        <v>89</v>
      </c>
      <c r="E26" s="1" t="s">
        <v>26</v>
      </c>
      <c r="F26" s="1" t="s">
        <v>12</v>
      </c>
      <c r="G26" s="3" t="s">
        <v>10</v>
      </c>
    </row>
    <row r="27" s="1" customFormat="1" ht="15.75" spans="1:7">
      <c r="A27" s="1" t="s">
        <v>51</v>
      </c>
      <c r="B27" s="1" t="s">
        <v>25</v>
      </c>
      <c r="C27" s="1">
        <v>27.89</v>
      </c>
      <c r="D27" s="1">
        <v>88</v>
      </c>
      <c r="E27" s="1" t="s">
        <v>26</v>
      </c>
      <c r="F27" s="1" t="s">
        <v>12</v>
      </c>
      <c r="G27" s="3" t="s">
        <v>10</v>
      </c>
    </row>
    <row r="28" s="1" customFormat="1" ht="15.75" spans="1:7">
      <c r="A28" s="1" t="s">
        <v>52</v>
      </c>
      <c r="B28" s="1" t="s">
        <v>25</v>
      </c>
      <c r="C28" s="1">
        <v>27.81</v>
      </c>
      <c r="D28" s="1">
        <v>89</v>
      </c>
      <c r="E28" s="1" t="s">
        <v>26</v>
      </c>
      <c r="F28" s="1" t="s">
        <v>12</v>
      </c>
      <c r="G28" s="3" t="s">
        <v>10</v>
      </c>
    </row>
    <row r="29" s="1" customFormat="1" ht="15.75" spans="1:7">
      <c r="A29" s="1" t="s">
        <v>53</v>
      </c>
      <c r="B29" s="1" t="s">
        <v>25</v>
      </c>
      <c r="C29" s="1">
        <v>32.55</v>
      </c>
      <c r="D29" s="1">
        <v>84.5</v>
      </c>
      <c r="E29" s="1" t="s">
        <v>26</v>
      </c>
      <c r="F29" s="1" t="s">
        <v>13</v>
      </c>
      <c r="G29" s="3" t="s">
        <v>6</v>
      </c>
    </row>
    <row r="30" s="1" customFormat="1" ht="15.75" spans="1:7">
      <c r="A30" s="1" t="s">
        <v>54</v>
      </c>
      <c r="B30" s="1" t="s">
        <v>25</v>
      </c>
      <c r="C30" s="1">
        <v>32.55</v>
      </c>
      <c r="D30" s="1">
        <v>84.5</v>
      </c>
      <c r="E30" s="1" t="s">
        <v>26</v>
      </c>
      <c r="F30" s="1" t="s">
        <v>13</v>
      </c>
      <c r="G30" s="3" t="s">
        <v>6</v>
      </c>
    </row>
    <row r="31" s="1" customFormat="1" ht="15.75" spans="1:7">
      <c r="A31" s="1" t="s">
        <v>55</v>
      </c>
      <c r="B31" s="1" t="s">
        <v>25</v>
      </c>
      <c r="C31" s="1">
        <v>32.75</v>
      </c>
      <c r="D31" s="1">
        <v>84.5</v>
      </c>
      <c r="E31" s="1" t="s">
        <v>26</v>
      </c>
      <c r="F31" s="1" t="s">
        <v>13</v>
      </c>
      <c r="G31" s="3" t="s">
        <v>6</v>
      </c>
    </row>
    <row r="32" s="1" customFormat="1" ht="15.75" spans="1:7">
      <c r="A32" s="1" t="s">
        <v>56</v>
      </c>
      <c r="B32" s="1" t="s">
        <v>25</v>
      </c>
      <c r="C32" s="1">
        <v>32.42</v>
      </c>
      <c r="D32" s="1">
        <v>84.5</v>
      </c>
      <c r="E32" s="1" t="s">
        <v>26</v>
      </c>
      <c r="F32" s="1" t="s">
        <v>13</v>
      </c>
      <c r="G32" s="3" t="s">
        <v>9</v>
      </c>
    </row>
    <row r="33" s="1" customFormat="1" ht="15.75" spans="1:7">
      <c r="A33" s="1" t="s">
        <v>57</v>
      </c>
      <c r="B33" s="1" t="s">
        <v>25</v>
      </c>
      <c r="C33" s="1">
        <v>32.29</v>
      </c>
      <c r="D33" s="1">
        <v>84.5</v>
      </c>
      <c r="E33" s="1" t="s">
        <v>26</v>
      </c>
      <c r="F33" s="1" t="s">
        <v>13</v>
      </c>
      <c r="G33" s="3" t="s">
        <v>9</v>
      </c>
    </row>
    <row r="34" s="1" customFormat="1" ht="15.75" spans="1:7">
      <c r="A34" s="1" t="s">
        <v>58</v>
      </c>
      <c r="B34" s="1" t="s">
        <v>25</v>
      </c>
      <c r="C34" s="1">
        <v>32.23</v>
      </c>
      <c r="D34" s="1">
        <v>84.5</v>
      </c>
      <c r="E34" s="1" t="s">
        <v>26</v>
      </c>
      <c r="F34" s="1" t="s">
        <v>13</v>
      </c>
      <c r="G34" s="3" t="s">
        <v>9</v>
      </c>
    </row>
    <row r="35" s="1" customFormat="1" ht="15.75" spans="1:7">
      <c r="A35" s="1" t="s">
        <v>59</v>
      </c>
      <c r="B35" s="1" t="s">
        <v>25</v>
      </c>
      <c r="C35" s="1">
        <v>33.04</v>
      </c>
      <c r="D35" s="1">
        <v>84.5</v>
      </c>
      <c r="E35" s="1" t="s">
        <v>26</v>
      </c>
      <c r="F35" s="1" t="s">
        <v>13</v>
      </c>
      <c r="G35" s="3" t="s">
        <v>10</v>
      </c>
    </row>
    <row r="36" s="1" customFormat="1" ht="15.75" spans="1:7">
      <c r="A36" s="1" t="s">
        <v>60</v>
      </c>
      <c r="B36" s="1" t="s">
        <v>25</v>
      </c>
      <c r="C36" s="1">
        <v>33.29</v>
      </c>
      <c r="D36" s="1">
        <v>84.5</v>
      </c>
      <c r="E36" s="1" t="s">
        <v>26</v>
      </c>
      <c r="F36" s="1" t="s">
        <v>13</v>
      </c>
      <c r="G36" s="3" t="s">
        <v>10</v>
      </c>
    </row>
    <row r="37" s="1" customFormat="1" ht="15.75" spans="1:7">
      <c r="A37" s="1" t="s">
        <v>61</v>
      </c>
      <c r="B37" s="1" t="s">
        <v>25</v>
      </c>
      <c r="C37" s="1">
        <v>32.88</v>
      </c>
      <c r="D37" s="1">
        <v>84.5</v>
      </c>
      <c r="E37" s="1" t="s">
        <v>26</v>
      </c>
      <c r="F37" s="1" t="s">
        <v>13</v>
      </c>
      <c r="G37" s="3" t="s">
        <v>10</v>
      </c>
    </row>
    <row r="38" s="1" customFormat="1" ht="15.75" spans="1:7">
      <c r="A38" s="1" t="s">
        <v>62</v>
      </c>
      <c r="B38" s="1" t="s">
        <v>25</v>
      </c>
      <c r="C38" s="1">
        <v>14.38</v>
      </c>
      <c r="D38" s="1">
        <v>87.5</v>
      </c>
      <c r="E38" s="1" t="s">
        <v>26</v>
      </c>
      <c r="F38" s="1" t="s">
        <v>7</v>
      </c>
      <c r="G38" s="3" t="s">
        <v>6</v>
      </c>
    </row>
    <row r="39" s="1" customFormat="1" ht="15.75" spans="1:7">
      <c r="A39" s="1" t="s">
        <v>63</v>
      </c>
      <c r="B39" s="1" t="s">
        <v>25</v>
      </c>
      <c r="C39" s="1">
        <v>14.55</v>
      </c>
      <c r="D39" s="1">
        <v>87.5</v>
      </c>
      <c r="E39" s="1" t="s">
        <v>26</v>
      </c>
      <c r="F39" s="1" t="s">
        <v>7</v>
      </c>
      <c r="G39" s="3" t="s">
        <v>6</v>
      </c>
    </row>
    <row r="40" s="1" customFormat="1" ht="15.75" spans="1:7">
      <c r="A40" s="1" t="s">
        <v>64</v>
      </c>
      <c r="B40" s="1" t="s">
        <v>25</v>
      </c>
      <c r="C40" s="1">
        <v>14.51</v>
      </c>
      <c r="D40" s="1">
        <v>87.5</v>
      </c>
      <c r="E40" s="1" t="s">
        <v>26</v>
      </c>
      <c r="F40" s="1" t="s">
        <v>7</v>
      </c>
      <c r="G40" s="3" t="s">
        <v>6</v>
      </c>
    </row>
    <row r="41" s="1" customFormat="1" ht="15.75" spans="1:7">
      <c r="A41" s="1" t="s">
        <v>65</v>
      </c>
      <c r="B41" s="1" t="s">
        <v>25</v>
      </c>
      <c r="C41" s="1">
        <v>14.72</v>
      </c>
      <c r="D41" s="1">
        <v>87</v>
      </c>
      <c r="E41" s="1" t="s">
        <v>26</v>
      </c>
      <c r="F41" s="1" t="s">
        <v>7</v>
      </c>
      <c r="G41" s="3" t="s">
        <v>9</v>
      </c>
    </row>
    <row r="42" s="1" customFormat="1" ht="15.75" spans="1:7">
      <c r="A42" s="1" t="s">
        <v>66</v>
      </c>
      <c r="B42" s="1" t="s">
        <v>25</v>
      </c>
      <c r="C42" s="1">
        <v>14.99</v>
      </c>
      <c r="D42" s="1">
        <v>87.5</v>
      </c>
      <c r="E42" s="1" t="s">
        <v>26</v>
      </c>
      <c r="F42" s="1" t="s">
        <v>7</v>
      </c>
      <c r="G42" s="3" t="s">
        <v>9</v>
      </c>
    </row>
    <row r="43" s="1" customFormat="1" ht="15.75" spans="1:7">
      <c r="A43" s="1" t="s">
        <v>67</v>
      </c>
      <c r="B43" s="1" t="s">
        <v>25</v>
      </c>
      <c r="C43" s="1">
        <v>14.93</v>
      </c>
      <c r="D43" s="1">
        <v>87.5</v>
      </c>
      <c r="E43" s="1" t="s">
        <v>26</v>
      </c>
      <c r="F43" s="1" t="s">
        <v>7</v>
      </c>
      <c r="G43" s="3" t="s">
        <v>9</v>
      </c>
    </row>
    <row r="44" s="1" customFormat="1" ht="15.75" spans="1:7">
      <c r="A44" s="1" t="s">
        <v>68</v>
      </c>
      <c r="B44" s="1" t="s">
        <v>25</v>
      </c>
      <c r="C44" s="1">
        <v>14.45</v>
      </c>
      <c r="D44" s="1">
        <v>87.5</v>
      </c>
      <c r="E44" s="1" t="s">
        <v>26</v>
      </c>
      <c r="F44" s="1" t="s">
        <v>7</v>
      </c>
      <c r="G44" s="3" t="s">
        <v>10</v>
      </c>
    </row>
    <row r="45" s="1" customFormat="1" ht="15.75" spans="1:7">
      <c r="A45" s="1" t="s">
        <v>69</v>
      </c>
      <c r="B45" s="1" t="s">
        <v>25</v>
      </c>
      <c r="C45" s="1">
        <v>14.53</v>
      </c>
      <c r="D45" s="1">
        <v>87.5</v>
      </c>
      <c r="E45" s="1" t="s">
        <v>26</v>
      </c>
      <c r="F45" s="1" t="s">
        <v>7</v>
      </c>
      <c r="G45" s="3" t="s">
        <v>10</v>
      </c>
    </row>
    <row r="46" s="1" customFormat="1" ht="15.75" spans="1:7">
      <c r="A46" s="1" t="s">
        <v>70</v>
      </c>
      <c r="B46" s="1" t="s">
        <v>25</v>
      </c>
      <c r="C46" s="1">
        <v>14.41</v>
      </c>
      <c r="D46" s="1">
        <v>87.5</v>
      </c>
      <c r="E46" s="1" t="s">
        <v>26</v>
      </c>
      <c r="F46" s="1" t="s">
        <v>7</v>
      </c>
      <c r="G46" s="3" t="s">
        <v>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2024-03-27T06:28:28Z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0E6ABF6FD366430698C10E5C8AE118A9_12</vt:lpwstr>
  </property>
  <property fmtid="{D5CDD505-2E9C-101B-9397-08002B2CF9AE}" pid="3" name="KSOProductBuildVer">
    <vt:lpwstr>2052-12.1.0.16388</vt:lpwstr>
  </property>
</Properties>
</file>