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erigo/Documents/Arduino/camper/slaves/ammeter/"/>
    </mc:Choice>
  </mc:AlternateContent>
  <xr:revisionPtr revIDLastSave="0" documentId="13_ncr:1_{6EEAF1C1-DCCB-9C43-9DF2-69C6FB5E3E92}" xr6:coauthVersionLast="46" xr6:coauthVersionMax="46" xr10:uidLastSave="{00000000-0000-0000-0000-000000000000}"/>
  <bookViews>
    <workbookView xWindow="-32640" yWindow="880" windowWidth="28040" windowHeight="17440" xr2:uid="{69F26DEE-55D7-2C48-9294-583A87A61E1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P19" i="1"/>
  <c r="P26" i="1"/>
  <c r="P21" i="1"/>
  <c r="Q21" i="1"/>
  <c r="E9" i="1"/>
  <c r="F9" i="1" s="1"/>
  <c r="E8" i="1"/>
  <c r="F8" i="1" s="1"/>
  <c r="E6" i="1"/>
  <c r="F11" i="1" l="1"/>
  <c r="E24" i="1" s="1"/>
  <c r="E13" i="1"/>
  <c r="E15" i="1"/>
  <c r="E25" i="1" s="1"/>
  <c r="E17" i="1"/>
  <c r="E19" i="1" s="1"/>
  <c r="F15" i="1" l="1"/>
  <c r="E22" i="1"/>
  <c r="E20" i="1"/>
  <c r="E21" i="1" s="1"/>
</calcChain>
</file>

<file path=xl/sharedStrings.xml><?xml version="1.0" encoding="utf-8"?>
<sst xmlns="http://schemas.openxmlformats.org/spreadsheetml/2006/main" count="25" uniqueCount="23">
  <si>
    <t>16v - 32v</t>
  </si>
  <si>
    <t>VOLT SHUNT MAX</t>
  </si>
  <si>
    <t>0.32 .16  .08 .04</t>
  </si>
  <si>
    <t>R SHUNT</t>
  </si>
  <si>
    <t>scegliere vicino a MIN</t>
  </si>
  <si>
    <t>CURRENT LSB</t>
  </si>
  <si>
    <t>CALIBRATION</t>
  </si>
  <si>
    <t>Power LSB</t>
  </si>
  <si>
    <t>MAX Current</t>
  </si>
  <si>
    <t>MAX Current Before Overflow</t>
  </si>
  <si>
    <t>MAX Shunt Voltage</t>
  </si>
  <si>
    <t>MAX Shunt Voltage Before Overflow</t>
  </si>
  <si>
    <t>Max Power</t>
  </si>
  <si>
    <t>VOLT BUS MAX</t>
  </si>
  <si>
    <t>Current Divider mA</t>
  </si>
  <si>
    <t>µA</t>
  </si>
  <si>
    <t>Power Moltiplier</t>
  </si>
  <si>
    <t>Power LSB rispetto a 1mW</t>
  </si>
  <si>
    <t>MIN Current LSB</t>
  </si>
  <si>
    <t>MAX Current LSB</t>
  </si>
  <si>
    <t>MAX Possible Current</t>
  </si>
  <si>
    <t xml:space="preserve">MAX Expected </t>
  </si>
  <si>
    <t>µW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</si>
</sst>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00_-;\-* #,##0.000_-;_-* &quot;-&quot;??_-;_-@_-"/>
    <numFmt numFmtId="166" formatCode="_-* #,##0.00000_-;\-* #,##0.00000_-;_-* &quot;-&quot;??_-;_-@_-"/>
    <numFmt numFmtId="169" formatCode="_-* #,##0_-;\-* #,##0_-;_-* &quot;-&quot;??_-;_-@_-"/>
    <numFmt numFmtId="170" formatCode="_-* #,##0.000000_-;\-* #,##0.000000_-;_-* &quot;-&quot;??_-;_-@_-"/>
    <numFmt numFmtId="171" formatCode="_-* #,##0.0000000_-;\-* #,##0.0000000_-;_-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quotePrefix="1"/>
    <xf numFmtId="43" fontId="0" fillId="0" borderId="0" xfId="1" applyNumberFormat="1" applyFont="1"/>
    <xf numFmtId="166" fontId="0" fillId="0" borderId="0" xfId="1" applyNumberFormat="1" applyFont="1"/>
    <xf numFmtId="0" fontId="2" fillId="0" borderId="0" xfId="0" applyFont="1"/>
    <xf numFmtId="169" fontId="0" fillId="0" borderId="0" xfId="1" applyNumberFormat="1" applyFont="1"/>
    <xf numFmtId="169" fontId="2" fillId="0" borderId="0" xfId="1" applyNumberFormat="1" applyFont="1"/>
    <xf numFmtId="170" fontId="0" fillId="0" borderId="0" xfId="1" applyNumberFormat="1" applyFont="1"/>
    <xf numFmtId="170" fontId="0" fillId="2" borderId="0" xfId="1" applyNumberFormat="1" applyFont="1" applyFill="1"/>
    <xf numFmtId="171" fontId="0" fillId="0" borderId="0" xfId="1" applyNumberFormat="1" applyFont="1"/>
    <xf numFmtId="171" fontId="2" fillId="0" borderId="0" xfId="1" applyNumberFormat="1" applyFont="1"/>
    <xf numFmtId="164" fontId="2" fillId="0" borderId="0" xfId="1" applyNumberFormat="1" applyFont="1"/>
    <xf numFmtId="43" fontId="2" fillId="0" borderId="0" xfId="1" applyNumberFormat="1" applyFont="1"/>
    <xf numFmtId="43" fontId="0" fillId="0" borderId="0" xfId="0" applyNumberFormat="1"/>
    <xf numFmtId="43" fontId="0" fillId="0" borderId="0" xfId="1" applyNumberFormat="1" applyFont="1" applyFill="1"/>
    <xf numFmtId="171" fontId="0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81265-DD33-A243-A636-8940F9E4EFFB}">
  <dimension ref="A3:Q26"/>
  <sheetViews>
    <sheetView tabSelected="1" zoomScale="99" workbookViewId="0">
      <selection activeCell="H19" sqref="H19"/>
    </sheetView>
  </sheetViews>
  <sheetFormatPr baseColWidth="10" defaultRowHeight="16" x14ac:dyDescent="0.2"/>
  <cols>
    <col min="4" max="4" width="31" customWidth="1"/>
    <col min="5" max="5" width="16.6640625" style="9" customWidth="1"/>
    <col min="6" max="6" width="12.83203125" style="13" customWidth="1"/>
    <col min="7" max="7" width="6" customWidth="1"/>
  </cols>
  <sheetData>
    <row r="3" spans="1:10" x14ac:dyDescent="0.2">
      <c r="D3" t="s">
        <v>13</v>
      </c>
      <c r="E3" s="8">
        <v>16</v>
      </c>
      <c r="F3" s="14"/>
      <c r="G3" s="15"/>
      <c r="H3" s="1" t="s">
        <v>0</v>
      </c>
    </row>
    <row r="4" spans="1:10" x14ac:dyDescent="0.2">
      <c r="D4" t="s">
        <v>1</v>
      </c>
      <c r="E4" s="8">
        <v>0.32</v>
      </c>
      <c r="F4" s="14"/>
      <c r="G4" s="15"/>
      <c r="H4" s="3" t="s">
        <v>2</v>
      </c>
    </row>
    <row r="5" spans="1:10" x14ac:dyDescent="0.2">
      <c r="D5" t="s">
        <v>3</v>
      </c>
      <c r="E5" s="8">
        <v>0.1</v>
      </c>
      <c r="F5" s="14"/>
      <c r="G5" s="15"/>
      <c r="H5" s="3"/>
    </row>
    <row r="6" spans="1:10" x14ac:dyDescent="0.2">
      <c r="D6" t="s">
        <v>20</v>
      </c>
      <c r="E6" s="7">
        <f>E4/E5</f>
        <v>3.1999999999999997</v>
      </c>
      <c r="F6" s="14"/>
      <c r="G6" s="15"/>
      <c r="H6" s="3"/>
    </row>
    <row r="7" spans="1:10" x14ac:dyDescent="0.2">
      <c r="D7" t="s">
        <v>21</v>
      </c>
      <c r="E7" s="8">
        <v>2</v>
      </c>
      <c r="F7" s="14"/>
      <c r="G7" s="15"/>
      <c r="H7" s="3"/>
    </row>
    <row r="8" spans="1:10" x14ac:dyDescent="0.2">
      <c r="D8" t="s">
        <v>18</v>
      </c>
      <c r="E8" s="7">
        <f>E7/H8</f>
        <v>6.1111620374614233E-5</v>
      </c>
      <c r="F8" s="2">
        <f t="shared" ref="F8:F9" si="0">E8*POWER(10,6)</f>
        <v>61.111620374614233</v>
      </c>
      <c r="G8" t="s">
        <v>15</v>
      </c>
      <c r="H8" s="5">
        <v>32727</v>
      </c>
      <c r="J8" s="13"/>
    </row>
    <row r="9" spans="1:10" x14ac:dyDescent="0.2">
      <c r="D9" t="s">
        <v>19</v>
      </c>
      <c r="E9" s="7">
        <f>E7/H9</f>
        <v>4.8828125E-4</v>
      </c>
      <c r="F9" s="2">
        <f t="shared" si="0"/>
        <v>488.28125</v>
      </c>
      <c r="G9" t="s">
        <v>15</v>
      </c>
      <c r="H9" s="5">
        <v>4096</v>
      </c>
    </row>
    <row r="10" spans="1:10" x14ac:dyDescent="0.2">
      <c r="F10" s="2"/>
      <c r="G10" s="3"/>
    </row>
    <row r="11" spans="1:10" x14ac:dyDescent="0.2">
      <c r="A11" t="s">
        <v>4</v>
      </c>
      <c r="D11" t="s">
        <v>5</v>
      </c>
      <c r="E11" s="8">
        <f>TRUNC(F8,0)/1000000</f>
        <v>6.0999999999999999E-5</v>
      </c>
      <c r="F11" s="2">
        <f>E11*POWER(10,6)</f>
        <v>61</v>
      </c>
      <c r="G11" t="s">
        <v>15</v>
      </c>
    </row>
    <row r="12" spans="1:10" x14ac:dyDescent="0.2">
      <c r="F12" s="2"/>
      <c r="G12" s="3"/>
    </row>
    <row r="13" spans="1:10" x14ac:dyDescent="0.2">
      <c r="D13" s="4" t="s">
        <v>6</v>
      </c>
      <c r="E13" s="6">
        <f>TRUNC(H13/(E11*E5),0)</f>
        <v>6714</v>
      </c>
      <c r="F13" s="12"/>
      <c r="G13" s="10"/>
      <c r="H13" s="3">
        <v>4.0960000000000003E-2</v>
      </c>
    </row>
    <row r="14" spans="1:10" x14ac:dyDescent="0.2">
      <c r="F14" s="2"/>
      <c r="G14" s="9"/>
      <c r="H14" s="3"/>
    </row>
    <row r="15" spans="1:10" x14ac:dyDescent="0.2">
      <c r="D15" t="s">
        <v>7</v>
      </c>
      <c r="E15" s="7">
        <f>E11*H15</f>
        <v>1.2199999999999999E-3</v>
      </c>
      <c r="F15" s="2">
        <f>E15*POWER(10,6)</f>
        <v>1220</v>
      </c>
      <c r="G15" t="s">
        <v>22</v>
      </c>
      <c r="H15" s="3">
        <v>20</v>
      </c>
    </row>
    <row r="16" spans="1:10" x14ac:dyDescent="0.2">
      <c r="E16" s="7"/>
      <c r="F16" s="2"/>
      <c r="G16" s="9"/>
      <c r="H16" s="3"/>
    </row>
    <row r="17" spans="4:17" x14ac:dyDescent="0.2">
      <c r="D17" t="s">
        <v>8</v>
      </c>
      <c r="E17" s="7">
        <f>E11*H17</f>
        <v>1.9963469999999999</v>
      </c>
      <c r="F17" s="2"/>
      <c r="G17" s="9"/>
      <c r="H17" s="5">
        <v>32727</v>
      </c>
    </row>
    <row r="18" spans="4:17" x14ac:dyDescent="0.2">
      <c r="E18" s="7"/>
      <c r="F18" s="2"/>
      <c r="G18" s="9"/>
      <c r="H18" s="3"/>
      <c r="P18">
        <v>3.9999999999999998E-6</v>
      </c>
      <c r="Q18">
        <v>4.0000000000000003E-5</v>
      </c>
    </row>
    <row r="19" spans="4:17" x14ac:dyDescent="0.2">
      <c r="D19" t="s">
        <v>9</v>
      </c>
      <c r="E19" s="7">
        <f>IF(E17&lt;E6,E17,E6)</f>
        <v>1.9963469999999999</v>
      </c>
      <c r="F19" s="2"/>
      <c r="G19" s="9"/>
      <c r="H19" s="3"/>
      <c r="P19">
        <f>1/3</f>
        <v>0.33333333333333331</v>
      </c>
      <c r="Q19">
        <v>0.1</v>
      </c>
    </row>
    <row r="20" spans="4:17" x14ac:dyDescent="0.2">
      <c r="D20" t="s">
        <v>10</v>
      </c>
      <c r="E20" s="7">
        <f>E5*E19</f>
        <v>0.1996347</v>
      </c>
      <c r="F20" s="2"/>
      <c r="G20" s="9"/>
      <c r="H20" s="3"/>
      <c r="P20">
        <v>4.0960000000000003E-2</v>
      </c>
      <c r="Q20">
        <v>4.0960000000000003E-2</v>
      </c>
    </row>
    <row r="21" spans="4:17" x14ac:dyDescent="0.2">
      <c r="D21" t="s">
        <v>11</v>
      </c>
      <c r="E21" s="7">
        <f>IF(E20&lt;E4,E20,E4)</f>
        <v>0.1996347</v>
      </c>
      <c r="F21" s="2"/>
      <c r="G21" s="9"/>
      <c r="H21" s="3"/>
      <c r="P21">
        <f>P20/(P18*P19)</f>
        <v>30720.000000000007</v>
      </c>
      <c r="Q21">
        <f>Q20/(Q18*Q19)</f>
        <v>10240</v>
      </c>
    </row>
    <row r="22" spans="4:17" x14ac:dyDescent="0.2">
      <c r="D22" t="s">
        <v>12</v>
      </c>
      <c r="E22" s="7">
        <f>E19*E3</f>
        <v>31.941551999999998</v>
      </c>
      <c r="F22" s="2"/>
      <c r="G22" s="9"/>
    </row>
    <row r="23" spans="4:17" x14ac:dyDescent="0.2">
      <c r="F23" s="2"/>
      <c r="G23" s="9"/>
    </row>
    <row r="24" spans="4:17" x14ac:dyDescent="0.2">
      <c r="D24" s="4" t="s">
        <v>14</v>
      </c>
      <c r="E24" s="11">
        <f>H24/F11</f>
        <v>16.393442622950818</v>
      </c>
      <c r="F24" s="12"/>
      <c r="G24" s="10"/>
      <c r="H24">
        <v>1000</v>
      </c>
      <c r="P24">
        <v>8.0000000000000002E-3</v>
      </c>
    </row>
    <row r="25" spans="4:17" x14ac:dyDescent="0.2">
      <c r="D25" s="4" t="s">
        <v>16</v>
      </c>
      <c r="E25" s="11">
        <f>E15*1000</f>
        <v>1.22</v>
      </c>
      <c r="F25" s="12"/>
      <c r="G25" s="10"/>
      <c r="H25" t="s">
        <v>17</v>
      </c>
      <c r="P25">
        <v>0.33333000000000002</v>
      </c>
    </row>
    <row r="26" spans="4:17" x14ac:dyDescent="0.2">
      <c r="P26">
        <f>P24/P25</f>
        <v>2.4000240002400024E-2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2021-03-14T11:07:23Z</dcterms:created>
  <dcterms:modified xsi:type="dcterms:W3CDTF">2021-03-15T07:13:44Z</dcterms:modified>
</cp:coreProperties>
</file>