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antander Academy\Santander - Excel com Inteligência Artificial\"/>
    </mc:Choice>
  </mc:AlternateContent>
  <bookViews>
    <workbookView xWindow="0" yWindow="0" windowWidth="38400" windowHeight="12330"/>
  </bookViews>
  <sheets>
    <sheet name="Planilha1" sheetId="1" r:id="rId1"/>
    <sheet name="Planilha2" sheetId="2" r:id="rId2"/>
  </sheets>
  <definedNames>
    <definedName name="rendimento_carteira">Planilha1!$D$13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14" i="1"/>
  <c r="C24" i="1"/>
  <c r="D24" i="1" s="1"/>
  <c r="C25" i="1"/>
  <c r="D25" i="1" s="1"/>
  <c r="C26" i="1"/>
  <c r="D26" i="1" s="1"/>
  <c r="C27" i="1"/>
  <c r="D27" i="1" s="1"/>
  <c r="C28" i="1"/>
  <c r="D28" i="1" s="1"/>
  <c r="D20" i="1"/>
  <c r="D21" i="1" s="1"/>
  <c r="D35" i="1" l="1"/>
  <c r="D40" i="1"/>
  <c r="D39" i="1"/>
  <c r="D38" i="1"/>
  <c r="D37" i="1"/>
  <c r="D36" i="1"/>
  <c r="D41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<sst xmlns="http://schemas.openxmlformats.org/spreadsheetml/2006/main" count="69" uniqueCount="33">
  <si>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</si>
  <si>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invesir por mês?</t>
  </si>
  <si>
    <t>Por quantos anos?</t>
  </si>
  <si>
    <t>Taxa de Rendimentos mensal?</t>
  </si>
  <si>
    <t>Patrimônio acumulado?</t>
  </si>
  <si>
    <t>Dividendos Mensais?</t>
  </si>
  <si>
    <t>Cenários</t>
  </si>
  <si>
    <t>Quanto em 2 anos</t>
  </si>
  <si>
    <t>Quanto em 5 anos</t>
  </si>
  <si>
    <t>Quanto em 10 anos</t>
  </si>
  <si>
    <t>Quanto em 20 anos</t>
  </si>
  <si>
    <t>Quanto em 30 anos</t>
  </si>
  <si>
    <t>Dividendos</t>
  </si>
  <si>
    <t>Configurações</t>
  </si>
  <si>
    <t>Redimento Carteira</t>
  </si>
  <si>
    <t>Salário</t>
  </si>
  <si>
    <t>Perfil</t>
  </si>
  <si>
    <t>Moderado</t>
  </si>
  <si>
    <t>Conservador</t>
  </si>
  <si>
    <t>Agressivo</t>
  </si>
  <si>
    <t>Valor a ser inverstido por mês</t>
  </si>
  <si>
    <t>Papel</t>
  </si>
  <si>
    <t>Tijolo</t>
  </si>
  <si>
    <t>Híbridos</t>
  </si>
  <si>
    <t>Fofs</t>
  </si>
  <si>
    <t>Desenvolvimento</t>
  </si>
  <si>
    <t>Tipo de FII</t>
  </si>
  <si>
    <t>Percentual Sugerido</t>
  </si>
  <si>
    <t>Valores</t>
  </si>
  <si>
    <t>Hotelarias</t>
  </si>
  <si>
    <t>Chave</t>
  </si>
  <si>
    <t>%</t>
  </si>
  <si>
    <t>Sugestão de rendimento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</si>
</sst>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9" fontId="0" fillId="0" borderId="0" xfId="2" applyFont="1"/>
    <xf numFmtId="0" fontId="0" fillId="0" borderId="4" xfId="0" applyBorder="1"/>
    <xf numFmtId="0" fontId="0" fillId="0" borderId="5" xfId="0" applyBorder="1"/>
    <xf numFmtId="9" fontId="0" fillId="0" borderId="6" xfId="2" applyFont="1" applyBorder="1"/>
    <xf numFmtId="0" fontId="0" fillId="0" borderId="7" xfId="0" applyBorder="1"/>
    <xf numFmtId="0" fontId="0" fillId="0" borderId="0" xfId="0" applyBorder="1"/>
    <xf numFmtId="9" fontId="0" fillId="0" borderId="8" xfId="2" applyFont="1" applyBorder="1"/>
    <xf numFmtId="0" fontId="0" fillId="0" borderId="9" xfId="0" applyBorder="1"/>
    <xf numFmtId="0" fontId="0" fillId="0" borderId="10" xfId="0" applyBorder="1"/>
    <xf numFmtId="9" fontId="0" fillId="0" borderId="11" xfId="2" applyFont="1" applyBorder="1"/>
    <xf numFmtId="0" fontId="0" fillId="2" borderId="0" xfId="0" applyFill="1" applyBorder="1"/>
    <xf numFmtId="0" fontId="0" fillId="7" borderId="0" xfId="0" applyFill="1" applyBorder="1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9" fontId="0" fillId="0" borderId="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44" fontId="0" fillId="3" borderId="11" xfId="0" applyNumberFormat="1" applyFill="1" applyBorder="1"/>
    <xf numFmtId="8" fontId="0" fillId="0" borderId="0" xfId="1" applyNumberFormat="1" applyFont="1" applyBorder="1" applyAlignment="1">
      <alignment horizontal="center"/>
    </xf>
    <xf numFmtId="8" fontId="0" fillId="7" borderId="0" xfId="1" applyNumberFormat="1" applyFont="1" applyFill="1" applyBorder="1" applyAlignment="1">
      <alignment horizontal="center"/>
    </xf>
    <xf numFmtId="0" fontId="0" fillId="7" borderId="7" xfId="0" applyFill="1" applyBorder="1"/>
    <xf numFmtId="8" fontId="0" fillId="7" borderId="8" xfId="0" applyNumberFormat="1" applyFill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9" xfId="0" applyFill="1" applyBorder="1"/>
    <xf numFmtId="8" fontId="0" fillId="0" borderId="10" xfId="1" applyNumberFormat="1" applyFont="1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166" fontId="0" fillId="2" borderId="11" xfId="1" applyNumberFormat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8" fontId="0" fillId="7" borderId="8" xfId="0" applyNumberFormat="1" applyFill="1" applyBorder="1" applyAlignment="1">
      <alignment horizontal="right"/>
    </xf>
    <xf numFmtId="0" fontId="0" fillId="7" borderId="9" xfId="0" applyFill="1" applyBorder="1"/>
    <xf numFmtId="0" fontId="0" fillId="7" borderId="10" xfId="0" applyFill="1" applyBorder="1"/>
    <xf numFmtId="8" fontId="0" fillId="7" borderId="11" xfId="0" applyNumberFormat="1" applyFill="1" applyBorder="1" applyAlignment="1">
      <alignment horizontal="right"/>
    </xf>
    <xf numFmtId="166" fontId="0" fillId="8" borderId="1" xfId="1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10" fontId="0" fillId="8" borderId="1" xfId="0" applyNumberFormat="1" applyFill="1" applyBorder="1" applyAlignment="1">
      <alignment horizontal="right"/>
    </xf>
    <xf numFmtId="10" fontId="0" fillId="8" borderId="1" xfId="1" applyNumberFormat="1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44" fontId="0" fillId="0" borderId="10" xfId="0" applyNumberFormat="1" applyBorder="1"/>
    <xf numFmtId="0" fontId="0" fillId="0" borderId="11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9.7222222222222224E-2"/>
          <c:w val="1"/>
          <c:h val="0.814024132400116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Planilha1!$D$35:$D$40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552-B1DF-857EA9DB0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5877357066049"/>
          <c:y val="4.3401137357830272E-2"/>
          <c:w val="0.22043086057239827"/>
          <c:h val="0.93634587343248765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834536</xdr:colOff>
          <xdr:row>9</xdr:row>
          <xdr:rowOff>119539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61912</xdr:colOff>
      <xdr:row>42</xdr:row>
      <xdr:rowOff>42862</xdr:rowOff>
    </xdr:from>
    <xdr:to>
      <xdr:col>4</xdr:col>
      <xdr:colOff>19050</xdr:colOff>
      <xdr:row>56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1981200</xdr:colOff>
      <xdr:row>4</xdr:row>
      <xdr:rowOff>104774</xdr:rowOff>
    </xdr:from>
    <xdr:to>
      <xdr:col>3</xdr:col>
      <xdr:colOff>1000125</xdr:colOff>
      <xdr:row>9</xdr:row>
      <xdr:rowOff>57149</xdr:rowOff>
    </xdr:to>
    <xdr:sp macro="" textlink="">
      <xdr:nvSpPr>
        <xdr:cNvPr id="4" name="Texto Explicativo em Elipse 3"/>
        <xdr:cNvSpPr/>
      </xdr:nvSpPr>
      <xdr:spPr>
        <a:xfrm>
          <a:off x="5000625" y="866774"/>
          <a:ext cx="1685925" cy="904875"/>
        </a:xfrm>
        <a:prstGeom prst="wedgeEllipseCallout">
          <a:avLst>
            <a:gd name="adj1" fmla="val 59393"/>
            <a:gd name="adj2" fmla="val 1074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Digite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somente nas células em amarelo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showGridLines="0" tabSelected="1" zoomScaleNormal="100" workbookViewId="0">
      <selection activeCell="E13" sqref="E13"/>
    </sheetView>
  </sheetViews>
  <sheetFormatPr defaultColWidth="0" defaultRowHeight="15" zeroHeight="1" x14ac:dyDescent="0.25"/>
  <cols>
    <col min="1" max="1" width="7.85546875" customWidth="1"/>
    <col min="2" max="2" width="37.42578125" customWidth="1"/>
    <col min="3" max="3" width="40" customWidth="1"/>
    <col min="4" max="4" width="33.7109375" customWidth="1"/>
    <col min="5" max="5" width="13.85546875" customWidth="1"/>
    <col min="6" max="6" width="12.7109375" hidden="1" customWidth="1"/>
    <col min="7" max="11" width="9.140625" hidden="1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15.75" thickBot="1" x14ac:dyDescent="0.3">
      <c r="B11" s="33" t="s">
        <v>13</v>
      </c>
      <c r="C11" s="34"/>
      <c r="D11" s="35"/>
    </row>
    <row r="12" spans="2:4" ht="15.75" thickBot="1" x14ac:dyDescent="0.3">
      <c r="B12" s="36" t="s">
        <v>15</v>
      </c>
      <c r="C12" s="11"/>
      <c r="D12" s="47">
        <v>0</v>
      </c>
    </row>
    <row r="13" spans="2:4" ht="15.75" thickBot="1" x14ac:dyDescent="0.3">
      <c r="B13" s="36" t="s">
        <v>14</v>
      </c>
      <c r="C13" s="11"/>
      <c r="D13" s="50">
        <v>0</v>
      </c>
    </row>
    <row r="14" spans="2:4" ht="15.75" thickBot="1" x14ac:dyDescent="0.3">
      <c r="B14" s="37" t="s">
        <v>32</v>
      </c>
      <c r="C14" s="38"/>
      <c r="D14" s="39">
        <f>D12*0.3</f>
        <v>0</v>
      </c>
    </row>
    <row r="15" spans="2:4" ht="15.75" thickBot="1" x14ac:dyDescent="0.3">
      <c r="B15" s="6"/>
      <c r="C15" s="6"/>
      <c r="D15" s="6"/>
    </row>
    <row r="16" spans="2:4" ht="15.75" thickBot="1" x14ac:dyDescent="0.3">
      <c r="B16" s="40" t="s">
        <v>0</v>
      </c>
      <c r="C16" s="41"/>
      <c r="D16" s="42"/>
    </row>
    <row r="17" spans="1:4" ht="15.75" thickBot="1" x14ac:dyDescent="0.3">
      <c r="B17" s="5" t="s">
        <v>1</v>
      </c>
      <c r="C17" s="6"/>
      <c r="D17" s="47">
        <v>0</v>
      </c>
    </row>
    <row r="18" spans="1:4" ht="15.75" thickBot="1" x14ac:dyDescent="0.3">
      <c r="B18" s="5" t="s">
        <v>2</v>
      </c>
      <c r="C18" s="6"/>
      <c r="D18" s="48">
        <v>0</v>
      </c>
    </row>
    <row r="19" spans="1:4" ht="15.75" thickBot="1" x14ac:dyDescent="0.3">
      <c r="B19" s="5" t="s">
        <v>3</v>
      </c>
      <c r="C19" s="6"/>
      <c r="D19" s="49">
        <v>0</v>
      </c>
    </row>
    <row r="20" spans="1:4" x14ac:dyDescent="0.25">
      <c r="B20" s="24" t="s">
        <v>4</v>
      </c>
      <c r="C20" s="12"/>
      <c r="D20" s="43">
        <f>FV(D19,D18*12,D17*-1)</f>
        <v>0</v>
      </c>
    </row>
    <row r="21" spans="1:4" ht="15.75" thickBot="1" x14ac:dyDescent="0.3">
      <c r="B21" s="44" t="s">
        <v>5</v>
      </c>
      <c r="C21" s="45"/>
      <c r="D21" s="46">
        <f>D20*1%</f>
        <v>0</v>
      </c>
    </row>
    <row r="22" spans="1:4" ht="15.75" thickBot="1" x14ac:dyDescent="0.3"/>
    <row r="23" spans="1:4" ht="15.75" thickBot="1" x14ac:dyDescent="0.3">
      <c r="A23" s="13"/>
      <c r="B23" s="30" t="s">
        <v>6</v>
      </c>
      <c r="C23" s="31"/>
      <c r="D23" s="32" t="s">
        <v>12</v>
      </c>
    </row>
    <row r="24" spans="1:4" x14ac:dyDescent="0.25">
      <c r="A24" s="13">
        <v>2</v>
      </c>
      <c r="B24" s="5" t="s">
        <v>7</v>
      </c>
      <c r="C24" s="22">
        <f>FV($D$19,$A24*12,$D$17*-1)</f>
        <v>0</v>
      </c>
      <c r="D24" s="26">
        <f>C24*$D$13</f>
        <v>0</v>
      </c>
    </row>
    <row r="25" spans="1:4" x14ac:dyDescent="0.25">
      <c r="A25" s="13">
        <v>5</v>
      </c>
      <c r="B25" s="24" t="s">
        <v>8</v>
      </c>
      <c r="C25" s="23">
        <f>FV($D$19,$A25*12,$D$17*-1)</f>
        <v>0</v>
      </c>
      <c r="D25" s="25">
        <f>C25*$D$13</f>
        <v>0</v>
      </c>
    </row>
    <row r="26" spans="1:4" x14ac:dyDescent="0.25">
      <c r="A26" s="13">
        <v>10</v>
      </c>
      <c r="B26" s="5" t="s">
        <v>9</v>
      </c>
      <c r="C26" s="22">
        <f>FV($D$19,$A26*12,$D$17*-1)</f>
        <v>0</v>
      </c>
      <c r="D26" s="26">
        <f>C26*$D$13</f>
        <v>0</v>
      </c>
    </row>
    <row r="27" spans="1:4" x14ac:dyDescent="0.25">
      <c r="A27" s="13">
        <v>20</v>
      </c>
      <c r="B27" s="24" t="s">
        <v>10</v>
      </c>
      <c r="C27" s="23">
        <f>FV($D$19,$A27*12,$D$17*-1)</f>
        <v>0</v>
      </c>
      <c r="D27" s="25">
        <f>C27*$D$13</f>
        <v>0</v>
      </c>
    </row>
    <row r="28" spans="1:4" ht="15.75" thickBot="1" x14ac:dyDescent="0.3">
      <c r="A28" s="13">
        <v>30</v>
      </c>
      <c r="B28" s="27" t="s">
        <v>11</v>
      </c>
      <c r="C28" s="28">
        <f>FV($D$19,$A28*12,$D$17*-1)</f>
        <v>0</v>
      </c>
      <c r="D28" s="29">
        <f>C28*$D$13</f>
        <v>0</v>
      </c>
    </row>
    <row r="29" spans="1:4" x14ac:dyDescent="0.25"/>
    <row r="30" spans="1:4" ht="15.75" thickBot="1" x14ac:dyDescent="0.3"/>
    <row r="31" spans="1:4" x14ac:dyDescent="0.25">
      <c r="B31" s="51" t="s">
        <v>16</v>
      </c>
      <c r="C31" s="52" t="s">
        <v>19</v>
      </c>
      <c r="D31" s="53"/>
    </row>
    <row r="32" spans="1:4" ht="15.75" thickBot="1" x14ac:dyDescent="0.3">
      <c r="B32" s="8" t="s">
        <v>20</v>
      </c>
      <c r="C32" s="54">
        <f>D17</f>
        <v>0</v>
      </c>
      <c r="D32" s="55"/>
    </row>
    <row r="33" spans="2:4" ht="15.75" thickBot="1" x14ac:dyDescent="0.3"/>
    <row r="34" spans="2:4" x14ac:dyDescent="0.25">
      <c r="B34" s="14" t="s">
        <v>26</v>
      </c>
      <c r="C34" s="15" t="s">
        <v>27</v>
      </c>
      <c r="D34" s="16" t="s">
        <v>28</v>
      </c>
    </row>
    <row r="35" spans="2:4" x14ac:dyDescent="0.25">
      <c r="B35" s="5" t="s">
        <v>21</v>
      </c>
      <c r="C35" s="17">
        <f>VLOOKUP($C$31&amp;"-"&amp;B35,Planilha2!$A:$D,4,FALSE)</f>
        <v>0.5</v>
      </c>
      <c r="D35" s="18">
        <f>C35*$C$32</f>
        <v>0</v>
      </c>
    </row>
    <row r="36" spans="2:4" x14ac:dyDescent="0.25">
      <c r="B36" s="5" t="s">
        <v>22</v>
      </c>
      <c r="C36" s="17">
        <f>VLOOKUP($C$31&amp;"-"&amp;B36,Planilha2!$A:$D,4,FALSE)</f>
        <v>0.1</v>
      </c>
      <c r="D36" s="18">
        <f t="shared" ref="D36:D40" si="0">C36*$C$32</f>
        <v>0</v>
      </c>
    </row>
    <row r="37" spans="2:4" x14ac:dyDescent="0.25">
      <c r="B37" s="5" t="s">
        <v>23</v>
      </c>
      <c r="C37" s="17">
        <f>VLOOKUP($C$31&amp;"-"&amp;B37,Planilha2!$A:$D,4,FALSE)</f>
        <v>0.05</v>
      </c>
      <c r="D37" s="18">
        <f t="shared" si="0"/>
        <v>0</v>
      </c>
    </row>
    <row r="38" spans="2:4" x14ac:dyDescent="0.25">
      <c r="B38" s="5" t="s">
        <v>24</v>
      </c>
      <c r="C38" s="17">
        <f>VLOOKUP($C$31&amp;"-"&amp;B38,Planilha2!$A:$D,4,FALSE)</f>
        <v>0.05</v>
      </c>
      <c r="D38" s="18">
        <f t="shared" si="0"/>
        <v>0</v>
      </c>
    </row>
    <row r="39" spans="2:4" x14ac:dyDescent="0.25">
      <c r="B39" s="5" t="s">
        <v>25</v>
      </c>
      <c r="C39" s="17">
        <f>VLOOKUP($C$31&amp;"-"&amp;B39,Planilha2!$A:$D,4,FALSE)</f>
        <v>0.2</v>
      </c>
      <c r="D39" s="18">
        <f t="shared" si="0"/>
        <v>0</v>
      </c>
    </row>
    <row r="40" spans="2:4" x14ac:dyDescent="0.25">
      <c r="B40" s="5" t="s">
        <v>29</v>
      </c>
      <c r="C40" s="17">
        <f>VLOOKUP($C$31&amp;"-"&amp;B40,Planilha2!$A:$D,4,FALSE)</f>
        <v>0.1</v>
      </c>
      <c r="D40" s="18">
        <f t="shared" si="0"/>
        <v>0</v>
      </c>
    </row>
    <row r="41" spans="2:4" ht="15.75" thickBot="1" x14ac:dyDescent="0.3">
      <c r="B41" s="19"/>
      <c r="C41" s="20"/>
      <c r="D41" s="21">
        <f>SUM(D35:D40)</f>
        <v>0</v>
      </c>
    </row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3">
    <mergeCell ref="B23:C23"/>
    <mergeCell ref="B11:D11"/>
    <mergeCell ref="B16:D16"/>
  </mergeCells>
  <dataValidations count="1">
    <dataValidation type="list" allowBlank="1" showInputMessage="1" showErrorMessage="1" sqref="C31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CorelDraw.Graphic.24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838200</xdr:colOff>
                <xdr:row>9</xdr:row>
                <xdr:rowOff>123825</xdr:rowOff>
              </to>
            </anchor>
          </objectPr>
        </oleObject>
      </mc:Choice>
      <mc:Fallback>
        <oleObject progId="CorelDraw.Graphic.2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6.85546875" bestFit="1" customWidth="1"/>
  </cols>
  <sheetData>
    <row r="2" spans="1:4" x14ac:dyDescent="0.25">
      <c r="A2" t="s">
        <v>30</v>
      </c>
      <c r="B2" t="s">
        <v>16</v>
      </c>
      <c r="C2" t="s">
        <v>26</v>
      </c>
      <c r="D2" t="s">
        <v>31</v>
      </c>
    </row>
    <row r="3" spans="1:4" x14ac:dyDescent="0.25">
      <c r="A3" t="str">
        <f>B3&amp;"-"&amp;C3</f>
        <v>Conservador-Papel</v>
      </c>
      <c r="B3" t="s">
        <v>18</v>
      </c>
      <c r="C3" t="s">
        <v>21</v>
      </c>
      <c r="D3" s="1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t="s">
        <v>22</v>
      </c>
      <c r="D4" s="1">
        <v>0.5</v>
      </c>
    </row>
    <row r="5" spans="1:4" x14ac:dyDescent="0.25">
      <c r="A5" t="str">
        <f t="shared" si="0"/>
        <v>Conservador-Híbridos</v>
      </c>
      <c r="B5" t="s">
        <v>18</v>
      </c>
      <c r="C5" t="s">
        <v>23</v>
      </c>
      <c r="D5" s="1">
        <v>0.1</v>
      </c>
    </row>
    <row r="6" spans="1:4" x14ac:dyDescent="0.25">
      <c r="A6" t="str">
        <f t="shared" si="0"/>
        <v>Conservador-Fofs</v>
      </c>
      <c r="B6" t="s">
        <v>18</v>
      </c>
      <c r="C6" t="s">
        <v>24</v>
      </c>
      <c r="D6" s="1">
        <v>0.1</v>
      </c>
    </row>
    <row r="7" spans="1:4" x14ac:dyDescent="0.25">
      <c r="A7" t="str">
        <f t="shared" si="0"/>
        <v>Conservador-Desenvolvimento</v>
      </c>
      <c r="B7" t="s">
        <v>18</v>
      </c>
      <c r="C7" t="s">
        <v>25</v>
      </c>
      <c r="D7" s="1">
        <v>0</v>
      </c>
    </row>
    <row r="8" spans="1:4" ht="15.75" thickBot="1" x14ac:dyDescent="0.3">
      <c r="A8" t="str">
        <f t="shared" si="0"/>
        <v>Conservador-Hotelarias</v>
      </c>
      <c r="B8" t="s">
        <v>18</v>
      </c>
      <c r="C8" t="s">
        <v>29</v>
      </c>
      <c r="D8" s="1">
        <v>0</v>
      </c>
    </row>
    <row r="9" spans="1:4" x14ac:dyDescent="0.25">
      <c r="A9" s="2" t="str">
        <f t="shared" si="0"/>
        <v>Moderado-Papel</v>
      </c>
      <c r="B9" s="3" t="s">
        <v>17</v>
      </c>
      <c r="C9" s="3" t="s">
        <v>21</v>
      </c>
      <c r="D9" s="4">
        <v>0.32</v>
      </c>
    </row>
    <row r="10" spans="1:4" x14ac:dyDescent="0.25">
      <c r="A10" s="5" t="str">
        <f t="shared" si="0"/>
        <v>Moderado-Tijolo</v>
      </c>
      <c r="B10" s="6" t="s">
        <v>17</v>
      </c>
      <c r="C10" s="6" t="s">
        <v>22</v>
      </c>
      <c r="D10" s="7">
        <v>0.35</v>
      </c>
    </row>
    <row r="11" spans="1:4" x14ac:dyDescent="0.25">
      <c r="A11" s="5" t="str">
        <f t="shared" si="0"/>
        <v>Moderado-Híbridos</v>
      </c>
      <c r="B11" s="6" t="s">
        <v>17</v>
      </c>
      <c r="C11" s="6" t="s">
        <v>23</v>
      </c>
      <c r="D11" s="7">
        <v>0.08</v>
      </c>
    </row>
    <row r="12" spans="1:4" x14ac:dyDescent="0.25">
      <c r="A12" s="5" t="str">
        <f t="shared" si="0"/>
        <v>Moderado-Fofs</v>
      </c>
      <c r="B12" s="6" t="s">
        <v>17</v>
      </c>
      <c r="C12" s="6" t="s">
        <v>24</v>
      </c>
      <c r="D12" s="7">
        <v>0.05</v>
      </c>
    </row>
    <row r="13" spans="1:4" x14ac:dyDescent="0.25">
      <c r="A13" s="5" t="str">
        <f t="shared" si="0"/>
        <v>Moderado-Desenvolvimento</v>
      </c>
      <c r="B13" s="6" t="s">
        <v>17</v>
      </c>
      <c r="C13" s="6" t="s">
        <v>25</v>
      </c>
      <c r="D13" s="7">
        <v>0.1</v>
      </c>
    </row>
    <row r="14" spans="1:4" ht="15.75" thickBot="1" x14ac:dyDescent="0.3">
      <c r="A14" s="8" t="str">
        <f t="shared" si="0"/>
        <v>Moderado-Hotelarias</v>
      </c>
      <c r="B14" s="9" t="s">
        <v>17</v>
      </c>
      <c r="C14" s="9" t="s">
        <v>29</v>
      </c>
      <c r="D14" s="10">
        <v>0.1</v>
      </c>
    </row>
    <row r="15" spans="1:4" x14ac:dyDescent="0.25">
      <c r="A15" t="str">
        <f t="shared" si="0"/>
        <v>Agressivo-Papel</v>
      </c>
      <c r="B15" t="s">
        <v>19</v>
      </c>
      <c r="C15" t="s">
        <v>21</v>
      </c>
      <c r="D15" s="1">
        <v>0.5</v>
      </c>
    </row>
    <row r="16" spans="1:4" x14ac:dyDescent="0.25">
      <c r="A16" t="str">
        <f t="shared" si="0"/>
        <v>Agressivo-Tijolo</v>
      </c>
      <c r="B16" t="s">
        <v>19</v>
      </c>
      <c r="C16" t="s">
        <v>22</v>
      </c>
      <c r="D16" s="1">
        <v>0.1</v>
      </c>
    </row>
    <row r="17" spans="1:4" x14ac:dyDescent="0.25">
      <c r="A17" t="str">
        <f t="shared" si="0"/>
        <v>Agressivo-Híbridos</v>
      </c>
      <c r="B17" t="s">
        <v>19</v>
      </c>
      <c r="C17" t="s">
        <v>23</v>
      </c>
      <c r="D17" s="1">
        <v>0.05</v>
      </c>
    </row>
    <row r="18" spans="1:4" x14ac:dyDescent="0.25">
      <c r="A18" t="str">
        <f t="shared" si="0"/>
        <v>Agressivo-Fofs</v>
      </c>
      <c r="B18" t="s">
        <v>19</v>
      </c>
      <c r="C18" t="s">
        <v>24</v>
      </c>
      <c r="D18" s="1">
        <v>0.05</v>
      </c>
    </row>
    <row r="19" spans="1:4" x14ac:dyDescent="0.25">
      <c r="A19" t="str">
        <f t="shared" si="0"/>
        <v>Agressivo-Desenvolvimento</v>
      </c>
      <c r="B19" t="s">
        <v>19</v>
      </c>
      <c r="C19" t="s">
        <v>25</v>
      </c>
      <c r="D19" s="1">
        <v>0.2</v>
      </c>
    </row>
    <row r="20" spans="1:4" x14ac:dyDescent="0.25">
      <c r="A20" t="str">
        <f t="shared" si="0"/>
        <v>Agressivo-Hotelarias</v>
      </c>
      <c r="B20" t="s">
        <v>19</v>
      </c>
      <c r="C20" t="s">
        <v>29</v>
      </c>
      <c r="D20" s="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2025-06-28T09:58:40Z</dcterms:created>
  <dcterms:modified xsi:type="dcterms:W3CDTF">2025-06-28T14:33:32Z</dcterms:modified>
</cp:coreProperties>
</file>