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505421B3-2C43-4074-9ACC-4821E659A4BD}" xr6:coauthVersionLast="47" xr6:coauthVersionMax="47" xr10:uidLastSave="{00000000-0000-0000-0000-000000000000}"/>
  <bookViews>
    <workbookView xWindow="-108" yWindow="-108" windowWidth="23256" windowHeight="12456" xr2:uid="{CFAF57C8-5CC8-4A2F-A516-080A8D5F1F67}"/>
  </bookViews>
  <sheets>
    <sheet name="Sheet1" sheetId="1" r:id="rId1"/>
    <sheet name="Sheet2" sheetId="2" r:id="rId2"/>
    <sheet name="problem_statement" sheetId="3" r:id="rId3"/>
  </sheets>
  <definedNames>
    <definedName name="solver_adj" localSheetId="0" hidden="1">Sheet1!$D$13:$F$14</definedName>
    <definedName name="solver_adj" localSheetId="1" hidden="1">Sheet2!$D$14:$F$16</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Sheet1!$D$18:$F$18</definedName>
    <definedName name="solver_lhs1" localSheetId="1" hidden="1">Sheet2!$D$17:$F$17</definedName>
    <definedName name="solver_lhs2" localSheetId="0" hidden="1">Sheet1!$H$13:$H$14</definedName>
    <definedName name="solver_lhs2" localSheetId="1" hidden="1">Sheet2!$G$14:$G$16</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Sheet1!$C$23</definedName>
    <definedName name="solver_opt" localSheetId="1" hidden="1">Sheet2!$C$24</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2</definedName>
    <definedName name="solver_rel1" localSheetId="1" hidden="1">2</definedName>
    <definedName name="solver_rel2" localSheetId="0" hidden="1">1</definedName>
    <definedName name="solver_rel2" localSheetId="1" hidden="1">1</definedName>
    <definedName name="solver_rhs1" localSheetId="0" hidden="1">Sheet1!$D$20:$F$20</definedName>
    <definedName name="solver_rhs1" localSheetId="1" hidden="1">Sheet2!$D$19:$F$19</definedName>
    <definedName name="solver_rhs2" localSheetId="0" hidden="1">Sheet1!$J$13:$J$14</definedName>
    <definedName name="solver_rhs2" localSheetId="1" hidden="1">Sheet2!$I$14:$I$16</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F19" i="2"/>
  <c r="E19" i="2"/>
  <c r="D19" i="2"/>
  <c r="E17" i="2"/>
  <c r="F17" i="2"/>
  <c r="D17" i="2"/>
  <c r="I16" i="2"/>
  <c r="I15" i="2"/>
  <c r="I14" i="2"/>
  <c r="G15" i="2"/>
  <c r="G16" i="2"/>
  <c r="G14" i="2"/>
  <c r="J14" i="1"/>
  <c r="J13" i="1"/>
  <c r="F20" i="1"/>
  <c r="E20" i="1"/>
  <c r="D20" i="1"/>
  <c r="E18" i="1"/>
  <c r="F18" i="1"/>
  <c r="D18" i="1"/>
  <c r="H14" i="1"/>
  <c r="H13" i="1"/>
  <c r="C23" i="1" s="1"/>
</calcChain>
</file>

<file path=xl/sharedStrings.xml><?xml version="1.0" encoding="utf-8"?>
<sst xmlns="http://schemas.openxmlformats.org/spreadsheetml/2006/main" count="85" uniqueCount="40">
  <si>
    <t>Factory 1</t>
  </si>
  <si>
    <t>Factory 2</t>
  </si>
  <si>
    <t>Store A</t>
  </si>
  <si>
    <t>Store B</t>
  </si>
  <si>
    <t>Store C</t>
  </si>
  <si>
    <t>Demand</t>
  </si>
  <si>
    <t>Cost per jersey</t>
  </si>
  <si>
    <t>Capacity (per week)</t>
  </si>
  <si>
    <t>Assignment Table</t>
  </si>
  <si>
    <t>LHS</t>
  </si>
  <si>
    <t>Sign</t>
  </si>
  <si>
    <t>RHS</t>
  </si>
  <si>
    <t>&lt;=</t>
  </si>
  <si>
    <t>=</t>
  </si>
  <si>
    <t>Demand Constraints</t>
  </si>
  <si>
    <t>Supply Constraints</t>
  </si>
  <si>
    <t>Objective (Min):</t>
  </si>
  <si>
    <t>Total Cost:</t>
  </si>
  <si>
    <t>Demand - Supply &amp; Transportation Cost Table</t>
  </si>
  <si>
    <t>Production Cost Table</t>
  </si>
  <si>
    <t xml:space="preserve">From </t>
  </si>
  <si>
    <t>A</t>
  </si>
  <si>
    <t>B</t>
  </si>
  <si>
    <t>C</t>
  </si>
  <si>
    <t>To</t>
  </si>
  <si>
    <t>Closing Plant</t>
  </si>
  <si>
    <t>No. of Workers to transfer</t>
  </si>
  <si>
    <t>Total</t>
  </si>
  <si>
    <t>Open Plant</t>
  </si>
  <si>
    <t>No. of open positions</t>
  </si>
  <si>
    <t>Objective (Max):</t>
  </si>
  <si>
    <t>Production:</t>
  </si>
  <si>
    <t>PART II</t>
  </si>
  <si>
    <r>
      <t xml:space="preserve"> Q. How many jerseys should </t>
    </r>
    <r>
      <rPr>
        <b/>
        <sz val="10"/>
        <color rgb="FF0F1114"/>
        <rFont val="Inherit"/>
      </rPr>
      <t>Factory 1</t>
    </r>
    <r>
      <rPr>
        <sz val="10"/>
        <color rgb="FF0F1114"/>
        <rFont val="Source Sans Pro"/>
        <family val="2"/>
      </rPr>
      <t xml:space="preserve"> ship to each store?</t>
    </r>
  </si>
  <si>
    <r>
      <t xml:space="preserve">Q. How many jerseys should </t>
    </r>
    <r>
      <rPr>
        <b/>
        <sz val="10"/>
        <color rgb="FF0F1114"/>
        <rFont val="Inherit"/>
      </rPr>
      <t>Factory 2</t>
    </r>
    <r>
      <rPr>
        <sz val="10"/>
        <color rgb="FF0F1114"/>
        <rFont val="Source Sans Pro"/>
        <family val="2"/>
      </rPr>
      <t xml:space="preserve"> ship to each store?</t>
    </r>
  </si>
  <si>
    <t>Q. What is the total minimal cost (including shipping and production), to the nearest dollar?</t>
  </si>
  <si>
    <r>
      <t xml:space="preserve">Q. How should the workers from </t>
    </r>
    <r>
      <rPr>
        <b/>
        <sz val="10"/>
        <color rgb="FF0F1114"/>
        <rFont val="Inherit"/>
      </rPr>
      <t>Plant 1</t>
    </r>
    <r>
      <rPr>
        <sz val="10"/>
        <color rgb="FF0F1114"/>
        <rFont val="Source Sans Pro"/>
        <family val="2"/>
      </rPr>
      <t xml:space="preserve"> be reassigned?</t>
    </r>
  </si>
  <si>
    <r>
      <t xml:space="preserve">Q. How should the workers from </t>
    </r>
    <r>
      <rPr>
        <b/>
        <sz val="10"/>
        <color rgb="FF0F1114"/>
        <rFont val="Inherit"/>
      </rPr>
      <t>Plant 2</t>
    </r>
    <r>
      <rPr>
        <sz val="10"/>
        <color rgb="FF0F1114"/>
        <rFont val="Source Sans Pro"/>
        <family val="2"/>
      </rPr>
      <t xml:space="preserve"> be reassigned?</t>
    </r>
  </si>
  <si>
    <r>
      <t xml:space="preserve">Q. How should the workers from </t>
    </r>
    <r>
      <rPr>
        <b/>
        <sz val="10"/>
        <color rgb="FF0F1114"/>
        <rFont val="Inherit"/>
      </rPr>
      <t>Plant 3</t>
    </r>
    <r>
      <rPr>
        <sz val="10"/>
        <color rgb="FF0F1114"/>
        <rFont val="Source Sans Pro"/>
        <family val="2"/>
      </rPr>
      <t xml:space="preserve"> be reassigned?</t>
    </r>
  </si>
  <si>
    <t>Q. What is the total increase in product in the three open plants based on these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</si>
</sst>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F1114"/>
      <name val="Source Sans Pro"/>
      <family val="2"/>
    </font>
    <font>
      <b/>
      <sz val="10"/>
      <color rgb="FF0F1114"/>
      <name val="Inherit"/>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1" xfId="0" applyBorder="1"/>
    <xf numFmtId="0" fontId="0" fillId="0" borderId="1"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xf numFmtId="0" fontId="0" fillId="0" borderId="8" xfId="0" applyBorder="1" applyAlignment="1">
      <alignment horizontal="center"/>
    </xf>
    <xf numFmtId="0" fontId="0" fillId="0" borderId="9" xfId="0" applyBorder="1"/>
    <xf numFmtId="0" fontId="0" fillId="0" borderId="9" xfId="0"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4" xfId="0" applyBorder="1"/>
    <xf numFmtId="0" fontId="0" fillId="2" borderId="6"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1" fillId="0" borderId="0" xfId="0" applyFont="1" applyAlignment="1">
      <alignment horizontal="center"/>
    </xf>
    <xf numFmtId="0" fontId="1" fillId="0" borderId="10"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Fill="1" applyBorder="1" applyAlignment="1">
      <alignment horizontal="center"/>
    </xf>
    <xf numFmtId="0" fontId="0" fillId="0" borderId="11" xfId="0" applyFill="1" applyBorder="1" applyAlignment="1">
      <alignment horizontal="center"/>
    </xf>
    <xf numFmtId="0" fontId="0" fillId="0" borderId="11" xfId="0" applyBorder="1" applyAlignment="1">
      <alignment horizontal="center"/>
    </xf>
    <xf numFmtId="0" fontId="0" fillId="0" borderId="12" xfId="0" applyBorder="1"/>
    <xf numFmtId="0" fontId="0" fillId="0" borderId="12" xfId="0" applyBorder="1" applyAlignment="1">
      <alignment horizontal="center"/>
    </xf>
    <xf numFmtId="0" fontId="2"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175260</xdr:rowOff>
    </xdr:from>
    <xdr:to>
      <xdr:col>20</xdr:col>
      <xdr:colOff>22860</xdr:colOff>
      <xdr:row>8</xdr:row>
      <xdr:rowOff>175260</xdr:rowOff>
    </xdr:to>
    <xdr:sp macro="" textlink="">
      <xdr:nvSpPr>
        <xdr:cNvPr id="2" name="TextBox 1">
          <a:extLst>
            <a:ext uri="{FF2B5EF4-FFF2-40B4-BE49-F238E27FC236}">
              <a16:creationId xmlns:a16="http://schemas.microsoft.com/office/drawing/2014/main" id="{5FC7A9DC-9D10-F16C-397B-1F96FC95A236}"/>
            </a:ext>
          </a:extLst>
        </xdr:cNvPr>
        <xdr:cNvSpPr txBox="1"/>
      </xdr:nvSpPr>
      <xdr:spPr>
        <a:xfrm>
          <a:off x="609600" y="175260"/>
          <a:ext cx="11605260" cy="1463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Maxie and Bianca own Umbrella Corporation, LLC, and they are the top producers of high quality Johns Hopkins Basketball jerseys. Despite prior team records, these jerseys are in hot demand. </a:t>
          </a:r>
        </a:p>
        <a:p>
          <a:r>
            <a:rPr lang="en-IN" sz="1100" b="0" i="0">
              <a:solidFill>
                <a:schemeClr val="dk1"/>
              </a:solidFill>
              <a:effectLst/>
              <a:latin typeface="+mn-lt"/>
              <a:ea typeface="+mn-ea"/>
              <a:cs typeface="+mn-cs"/>
            </a:rPr>
            <a:t>Maxie and Bianca operate two factories, Factory 1 and Factory 2. They have large orders from retail stores in three locations: Store A, Store B, and Store C. The transportation costs from Factory 1 to the three stores are $22, $14, and $30 per jersey, respectively. The transportation costs from Factory 2 to the three stores are $16, $20, and $24 per jersey respectively. Factory 1 can produce at most 100 jerseys in a week. Factory 2 can produce at most 120 jerseys in a week.  Stores A, B and C demand 80, 60, and 70 jerseys each week. </a:t>
          </a:r>
        </a:p>
        <a:p>
          <a:r>
            <a:rPr lang="en-IN" sz="1100" b="0" i="0">
              <a:solidFill>
                <a:schemeClr val="dk1"/>
              </a:solidFill>
              <a:effectLst/>
              <a:latin typeface="+mn-lt"/>
              <a:ea typeface="+mn-ea"/>
              <a:cs typeface="+mn-cs"/>
            </a:rPr>
            <a:t>The manufacturing costs are $6.00 per jersey at Factory 1 and $6.25 per jersey at Factory 2.</a:t>
          </a:r>
        </a:p>
        <a:p>
          <a:r>
            <a:rPr lang="en-IN" sz="1100" b="0" i="0">
              <a:solidFill>
                <a:schemeClr val="dk1"/>
              </a:solidFill>
              <a:effectLst/>
              <a:latin typeface="+mn-lt"/>
              <a:ea typeface="+mn-ea"/>
              <a:cs typeface="+mn-cs"/>
            </a:rPr>
            <a:t>Maxie and Bianca are savvy businesswomen and want to minimize their costs. Find the number of jerseys that should be shipped from each factory to each store such that the total costs from transportation and manufacturing are minimized.</a:t>
          </a:r>
        </a:p>
        <a:p>
          <a:endParaRPr lang="en-IN" sz="1100"/>
        </a:p>
      </xdr:txBody>
    </xdr:sp>
    <xdr:clientData/>
  </xdr:twoCellAnchor>
  <xdr:twoCellAnchor>
    <xdr:from>
      <xdr:col>0</xdr:col>
      <xdr:colOff>594360</xdr:colOff>
      <xdr:row>11</xdr:row>
      <xdr:rowOff>175260</xdr:rowOff>
    </xdr:from>
    <xdr:to>
      <xdr:col>17</xdr:col>
      <xdr:colOff>45720</xdr:colOff>
      <xdr:row>15</xdr:row>
      <xdr:rowOff>60960</xdr:rowOff>
    </xdr:to>
    <xdr:sp macro="" textlink="">
      <xdr:nvSpPr>
        <xdr:cNvPr id="3" name="TextBox 2">
          <a:extLst>
            <a:ext uri="{FF2B5EF4-FFF2-40B4-BE49-F238E27FC236}">
              <a16:creationId xmlns:a16="http://schemas.microsoft.com/office/drawing/2014/main" id="{0859DB21-9BE7-0287-BCA9-5AD051D254DD}"/>
            </a:ext>
          </a:extLst>
        </xdr:cNvPr>
        <xdr:cNvSpPr txBox="1"/>
      </xdr:nvSpPr>
      <xdr:spPr>
        <a:xfrm>
          <a:off x="594360" y="2186940"/>
          <a:ext cx="9814560" cy="617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Maxie is leaving the Johns Hopkins Basketball jersey making business and is closing three of her factories. She would like to reassign all 235 of her best workers to Bianca's remaining factories. </a:t>
          </a:r>
          <a:endParaRPr lang="en-IN" sz="1100"/>
        </a:p>
      </xdr:txBody>
    </xdr:sp>
    <xdr:clientData/>
  </xdr:twoCellAnchor>
  <xdr:oneCellAnchor>
    <xdr:from>
      <xdr:col>0</xdr:col>
      <xdr:colOff>594360</xdr:colOff>
      <xdr:row>22</xdr:row>
      <xdr:rowOff>15240</xdr:rowOff>
    </xdr:from>
    <xdr:ext cx="184731" cy="264560"/>
    <xdr:sp macro="" textlink="">
      <xdr:nvSpPr>
        <xdr:cNvPr id="4" name="TextBox 3">
          <a:extLst>
            <a:ext uri="{FF2B5EF4-FFF2-40B4-BE49-F238E27FC236}">
              <a16:creationId xmlns:a16="http://schemas.microsoft.com/office/drawing/2014/main" id="{8DC9C6C6-F366-40B0-C32C-0DE4FD5A6D7E}"/>
            </a:ext>
          </a:extLst>
        </xdr:cNvPr>
        <xdr:cNvSpPr txBox="1"/>
      </xdr:nvSpPr>
      <xdr:spPr>
        <a:xfrm>
          <a:off x="594360" y="403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0</xdr:colOff>
      <xdr:row>22</xdr:row>
      <xdr:rowOff>152400</xdr:rowOff>
    </xdr:from>
    <xdr:ext cx="184731" cy="264560"/>
    <xdr:sp macro="" textlink="">
      <xdr:nvSpPr>
        <xdr:cNvPr id="5" name="TextBox 4">
          <a:extLst>
            <a:ext uri="{FF2B5EF4-FFF2-40B4-BE49-F238E27FC236}">
              <a16:creationId xmlns:a16="http://schemas.microsoft.com/office/drawing/2014/main" id="{C07197C9-29F8-15C1-ACAC-6B91B994314B}"/>
            </a:ext>
          </a:extLst>
        </xdr:cNvPr>
        <xdr:cNvSpPr txBox="1"/>
      </xdr:nvSpPr>
      <xdr:spPr>
        <a:xfrm>
          <a:off x="609600" y="41757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662940</xdr:colOff>
      <xdr:row>26</xdr:row>
      <xdr:rowOff>30480</xdr:rowOff>
    </xdr:from>
    <xdr:ext cx="184731" cy="264560"/>
    <xdr:sp macro="" textlink="">
      <xdr:nvSpPr>
        <xdr:cNvPr id="6" name="TextBox 5">
          <a:extLst>
            <a:ext uri="{FF2B5EF4-FFF2-40B4-BE49-F238E27FC236}">
              <a16:creationId xmlns:a16="http://schemas.microsoft.com/office/drawing/2014/main" id="{1A2DAD47-026B-298C-85B6-7F18E7EB7CC0}"/>
            </a:ext>
          </a:extLst>
        </xdr:cNvPr>
        <xdr:cNvSpPr txBox="1"/>
      </xdr:nvSpPr>
      <xdr:spPr>
        <a:xfrm>
          <a:off x="2049780" y="4785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7620</xdr:colOff>
      <xdr:row>22</xdr:row>
      <xdr:rowOff>0</xdr:rowOff>
    </xdr:from>
    <xdr:to>
      <xdr:col>17</xdr:col>
      <xdr:colOff>0</xdr:colOff>
      <xdr:row>25</xdr:row>
      <xdr:rowOff>7620</xdr:rowOff>
    </xdr:to>
    <xdr:sp macro="" textlink="">
      <xdr:nvSpPr>
        <xdr:cNvPr id="7" name="TextBox 6">
          <a:extLst>
            <a:ext uri="{FF2B5EF4-FFF2-40B4-BE49-F238E27FC236}">
              <a16:creationId xmlns:a16="http://schemas.microsoft.com/office/drawing/2014/main" id="{762BB9D4-DED5-B3FB-7B46-F1F25D3ADBAC}"/>
            </a:ext>
          </a:extLst>
        </xdr:cNvPr>
        <xdr:cNvSpPr txBox="1"/>
      </xdr:nvSpPr>
      <xdr:spPr>
        <a:xfrm>
          <a:off x="617220" y="4023360"/>
          <a:ext cx="1079754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However, demand for skilled labor in the basketball jersey making market has decreased. Bianca has three open plants that have openings, but not enough for all 235 employees looking to be transferred. The below table summarizes Bianca's current needs:</a:t>
          </a:r>
          <a:endParaRPr lang="en-IN" sz="1100"/>
        </a:p>
      </xdr:txBody>
    </xdr:sp>
    <xdr:clientData/>
  </xdr:twoCellAnchor>
  <xdr:twoCellAnchor>
    <xdr:from>
      <xdr:col>1</xdr:col>
      <xdr:colOff>0</xdr:colOff>
      <xdr:row>31</xdr:row>
      <xdr:rowOff>175260</xdr:rowOff>
    </xdr:from>
    <xdr:to>
      <xdr:col>17</xdr:col>
      <xdr:colOff>0</xdr:colOff>
      <xdr:row>34</xdr:row>
      <xdr:rowOff>15240</xdr:rowOff>
    </xdr:to>
    <xdr:sp macro="" textlink="">
      <xdr:nvSpPr>
        <xdr:cNvPr id="8" name="TextBox 7">
          <a:extLst>
            <a:ext uri="{FF2B5EF4-FFF2-40B4-BE49-F238E27FC236}">
              <a16:creationId xmlns:a16="http://schemas.microsoft.com/office/drawing/2014/main" id="{B61822D9-7754-C727-1ECB-605133DDD464}"/>
            </a:ext>
          </a:extLst>
        </xdr:cNvPr>
        <xdr:cNvSpPr txBox="1"/>
      </xdr:nvSpPr>
      <xdr:spPr>
        <a:xfrm>
          <a:off x="609600" y="5844540"/>
          <a:ext cx="108051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Each worker who fills an open position on the assembly line will increase the number of basketball jerseys produced per day at each plant as shown in the following table:</a:t>
          </a:r>
          <a:endParaRPr lang="en-IN" sz="1100"/>
        </a:p>
      </xdr:txBody>
    </xdr:sp>
    <xdr:clientData/>
  </xdr:twoCellAnchor>
  <xdr:twoCellAnchor>
    <xdr:from>
      <xdr:col>1</xdr:col>
      <xdr:colOff>0</xdr:colOff>
      <xdr:row>40</xdr:row>
      <xdr:rowOff>175260</xdr:rowOff>
    </xdr:from>
    <xdr:to>
      <xdr:col>17</xdr:col>
      <xdr:colOff>15240</xdr:colOff>
      <xdr:row>43</xdr:row>
      <xdr:rowOff>7620</xdr:rowOff>
    </xdr:to>
    <xdr:sp macro="" textlink="">
      <xdr:nvSpPr>
        <xdr:cNvPr id="9" name="TextBox 8">
          <a:extLst>
            <a:ext uri="{FF2B5EF4-FFF2-40B4-BE49-F238E27FC236}">
              <a16:creationId xmlns:a16="http://schemas.microsoft.com/office/drawing/2014/main" id="{C28CAC14-81E2-2A97-26C0-149180B04BE1}"/>
            </a:ext>
          </a:extLst>
        </xdr:cNvPr>
        <xdr:cNvSpPr txBox="1"/>
      </xdr:nvSpPr>
      <xdr:spPr>
        <a:xfrm>
          <a:off x="609600" y="7490460"/>
          <a:ext cx="108204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Determine how to assign workers from the closing plants to the open plants in order to maximize product output.</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AA44-B06A-4C7B-85F6-8FB1CFF10160}">
  <dimension ref="A2:N23"/>
  <sheetViews>
    <sheetView tabSelected="1" workbookViewId="0">
      <selection activeCell="G22" sqref="G22"/>
    </sheetView>
  </sheetViews>
  <sheetFormatPr defaultRowHeight="14.4"/>
  <cols>
    <col min="1" max="1" width="13.5546875" bestFit="1" customWidth="1"/>
    <col min="7" max="7" width="16.77734375" bestFit="1" customWidth="1"/>
    <col min="10" max="10" width="12.77734375" bestFit="1" customWidth="1"/>
    <col min="12" max="12" width="12.77734375" bestFit="1" customWidth="1"/>
    <col min="14" max="14" width="12.77734375" bestFit="1" customWidth="1"/>
  </cols>
  <sheetData>
    <row r="2" spans="3:14" ht="15" thickBot="1">
      <c r="M2" s="22" t="s">
        <v>19</v>
      </c>
      <c r="N2" s="22"/>
    </row>
    <row r="3" spans="3:14" ht="15" thickBot="1">
      <c r="C3" s="23" t="s">
        <v>18</v>
      </c>
      <c r="D3" s="23"/>
      <c r="E3" s="23"/>
      <c r="F3" s="23"/>
      <c r="G3" s="23"/>
      <c r="M3" s="3"/>
      <c r="N3" s="5" t="s">
        <v>6</v>
      </c>
    </row>
    <row r="4" spans="3:14">
      <c r="C4" s="3"/>
      <c r="D4" s="4" t="s">
        <v>2</v>
      </c>
      <c r="E4" s="4" t="s">
        <v>3</v>
      </c>
      <c r="F4" s="4" t="s">
        <v>4</v>
      </c>
      <c r="G4" s="5" t="s">
        <v>7</v>
      </c>
      <c r="M4" s="6" t="s">
        <v>0</v>
      </c>
      <c r="N4" s="7">
        <v>6</v>
      </c>
    </row>
    <row r="5" spans="3:14" ht="15" thickBot="1">
      <c r="C5" s="6" t="s">
        <v>0</v>
      </c>
      <c r="D5" s="2">
        <v>22</v>
      </c>
      <c r="E5" s="2">
        <v>14</v>
      </c>
      <c r="F5" s="2">
        <v>30</v>
      </c>
      <c r="G5" s="7">
        <v>100</v>
      </c>
      <c r="M5" s="8" t="s">
        <v>1</v>
      </c>
      <c r="N5" s="11">
        <v>6.25</v>
      </c>
    </row>
    <row r="6" spans="3:14">
      <c r="C6" s="6" t="s">
        <v>1</v>
      </c>
      <c r="D6" s="2">
        <v>16</v>
      </c>
      <c r="E6" s="2">
        <v>20</v>
      </c>
      <c r="F6" s="2">
        <v>24</v>
      </c>
      <c r="G6" s="7">
        <v>120</v>
      </c>
    </row>
    <row r="7" spans="3:14" ht="15" thickBot="1">
      <c r="C7" s="8" t="s">
        <v>5</v>
      </c>
      <c r="D7" s="9">
        <v>80</v>
      </c>
      <c r="E7" s="9">
        <v>60</v>
      </c>
      <c r="F7" s="9">
        <v>70</v>
      </c>
      <c r="G7" s="10"/>
    </row>
    <row r="10" spans="3:14">
      <c r="M10" s="32" t="s">
        <v>33</v>
      </c>
    </row>
    <row r="11" spans="3:14" ht="15" thickBot="1">
      <c r="C11" s="23" t="s">
        <v>8</v>
      </c>
      <c r="D11" s="23"/>
      <c r="E11" s="23"/>
      <c r="F11" s="23"/>
      <c r="H11" s="22" t="s">
        <v>15</v>
      </c>
      <c r="I11" s="22"/>
      <c r="J11" s="22"/>
    </row>
    <row r="12" spans="3:14">
      <c r="C12" s="3"/>
      <c r="D12" s="4" t="s">
        <v>2</v>
      </c>
      <c r="E12" s="4" t="s">
        <v>3</v>
      </c>
      <c r="F12" s="14" t="s">
        <v>4</v>
      </c>
      <c r="H12" s="18" t="s">
        <v>9</v>
      </c>
      <c r="I12" s="19" t="s">
        <v>10</v>
      </c>
      <c r="J12" s="5" t="s">
        <v>11</v>
      </c>
    </row>
    <row r="13" spans="3:14">
      <c r="C13" s="6" t="s">
        <v>0</v>
      </c>
      <c r="D13" s="12">
        <v>30</v>
      </c>
      <c r="E13" s="12">
        <v>60</v>
      </c>
      <c r="F13" s="15">
        <v>0</v>
      </c>
      <c r="H13" s="20">
        <f>SUM(D13:F13)</f>
        <v>90</v>
      </c>
      <c r="I13" s="2" t="s">
        <v>12</v>
      </c>
      <c r="J13" s="7">
        <f>G5</f>
        <v>100</v>
      </c>
      <c r="M13" s="32" t="s">
        <v>34</v>
      </c>
    </row>
    <row r="14" spans="3:14" ht="15" thickBot="1">
      <c r="C14" s="8" t="s">
        <v>1</v>
      </c>
      <c r="D14" s="16">
        <v>50</v>
      </c>
      <c r="E14" s="16">
        <v>0</v>
      </c>
      <c r="F14" s="17">
        <v>70</v>
      </c>
      <c r="H14" s="21">
        <f>SUM(D14:F14)</f>
        <v>120</v>
      </c>
      <c r="I14" s="9" t="s">
        <v>12</v>
      </c>
      <c r="J14" s="11">
        <f>G6</f>
        <v>120</v>
      </c>
    </row>
    <row r="15" spans="3:14">
      <c r="D15" s="13"/>
      <c r="E15" s="13"/>
      <c r="F15" s="13"/>
    </row>
    <row r="16" spans="3:14">
      <c r="M16" s="32" t="s">
        <v>35</v>
      </c>
    </row>
    <row r="17" spans="1:6" ht="15" thickBot="1">
      <c r="D17" s="22" t="s">
        <v>14</v>
      </c>
      <c r="E17" s="22"/>
      <c r="F17" s="22"/>
    </row>
    <row r="18" spans="1:6">
      <c r="D18" s="18">
        <f>SUM(D13:D14)</f>
        <v>80</v>
      </c>
      <c r="E18" s="19">
        <f>SUM(E13:E14)</f>
        <v>60</v>
      </c>
      <c r="F18" s="5">
        <f>SUM(F13:F14)</f>
        <v>70</v>
      </c>
    </row>
    <row r="19" spans="1:6">
      <c r="D19" s="20" t="s">
        <v>13</v>
      </c>
      <c r="E19" s="2" t="s">
        <v>13</v>
      </c>
      <c r="F19" s="7" t="s">
        <v>13</v>
      </c>
    </row>
    <row r="20" spans="1:6" ht="15" thickBot="1">
      <c r="D20" s="21">
        <f>D7</f>
        <v>80</v>
      </c>
      <c r="E20" s="9">
        <f>E7</f>
        <v>60</v>
      </c>
      <c r="F20" s="11">
        <f>F7</f>
        <v>70</v>
      </c>
    </row>
    <row r="22" spans="1:6">
      <c r="A22" t="s">
        <v>16</v>
      </c>
    </row>
    <row r="23" spans="1:6">
      <c r="A23" t="s">
        <v>17</v>
      </c>
      <c r="C23" s="33">
        <f>SUMPRODUCT(D5:F6,D13:F14)+  SUMPRODUCT(H13:H14,N4:N5)</f>
        <v>5270</v>
      </c>
    </row>
  </sheetData>
  <mergeCells count="5">
    <mergeCell ref="M2:N2"/>
    <mergeCell ref="C3:G3"/>
    <mergeCell ref="C11:F11"/>
    <mergeCell ref="H11:J11"/>
    <mergeCell ref="D17:F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79093-8890-446E-8C95-94FD79128447}">
  <dimension ref="A3:M24"/>
  <sheetViews>
    <sheetView workbookViewId="0">
      <selection activeCell="H25" sqref="H25"/>
    </sheetView>
  </sheetViews>
  <sheetFormatPr defaultRowHeight="14.4"/>
  <cols>
    <col min="1" max="1" width="13.88671875" bestFit="1" customWidth="1"/>
    <col min="9" max="9" width="11.33203125" bestFit="1" customWidth="1"/>
    <col min="10" max="11" width="21.77734375" bestFit="1" customWidth="1"/>
    <col min="12" max="12" width="9.77734375" bestFit="1" customWidth="1"/>
    <col min="13" max="13" width="17.88671875" bestFit="1" customWidth="1"/>
  </cols>
  <sheetData>
    <row r="3" spans="3:13">
      <c r="C3" s="1"/>
      <c r="D3" s="24" t="s">
        <v>24</v>
      </c>
      <c r="E3" s="24"/>
      <c r="F3" s="24"/>
      <c r="I3" s="2" t="s">
        <v>25</v>
      </c>
      <c r="J3" s="2" t="s">
        <v>26</v>
      </c>
      <c r="L3" s="1" t="s">
        <v>28</v>
      </c>
      <c r="M3" s="1" t="s">
        <v>29</v>
      </c>
    </row>
    <row r="4" spans="3:13">
      <c r="C4" s="2" t="s">
        <v>20</v>
      </c>
      <c r="D4" s="2" t="s">
        <v>21</v>
      </c>
      <c r="E4" s="2" t="s">
        <v>22</v>
      </c>
      <c r="F4" s="2" t="s">
        <v>23</v>
      </c>
      <c r="I4" s="2">
        <v>1</v>
      </c>
      <c r="J4" s="2">
        <v>60</v>
      </c>
      <c r="L4" s="2" t="s">
        <v>21</v>
      </c>
      <c r="M4" s="2">
        <v>45</v>
      </c>
    </row>
    <row r="5" spans="3:13">
      <c r="C5" s="2">
        <v>1</v>
      </c>
      <c r="D5" s="2">
        <v>5</v>
      </c>
      <c r="E5" s="2">
        <v>8</v>
      </c>
      <c r="F5" s="2">
        <v>6</v>
      </c>
      <c r="I5" s="2">
        <v>2</v>
      </c>
      <c r="J5" s="2">
        <v>105</v>
      </c>
      <c r="L5" s="2" t="s">
        <v>22</v>
      </c>
      <c r="M5" s="2">
        <v>90</v>
      </c>
    </row>
    <row r="6" spans="3:13">
      <c r="C6" s="2">
        <v>2</v>
      </c>
      <c r="D6" s="2">
        <v>10</v>
      </c>
      <c r="E6" s="2">
        <v>9</v>
      </c>
      <c r="F6" s="2">
        <v>12</v>
      </c>
      <c r="I6" s="2">
        <v>3</v>
      </c>
      <c r="J6" s="2">
        <v>70</v>
      </c>
      <c r="L6" s="2" t="s">
        <v>23</v>
      </c>
      <c r="M6" s="2">
        <v>35</v>
      </c>
    </row>
    <row r="7" spans="3:13">
      <c r="C7" s="2">
        <v>3</v>
      </c>
      <c r="D7" s="2">
        <v>7</v>
      </c>
      <c r="E7" s="2">
        <v>6</v>
      </c>
      <c r="F7" s="2">
        <v>10</v>
      </c>
      <c r="I7" s="2" t="s">
        <v>27</v>
      </c>
      <c r="J7" s="2">
        <v>235</v>
      </c>
      <c r="L7" s="2" t="s">
        <v>27</v>
      </c>
      <c r="M7" s="2">
        <v>170</v>
      </c>
    </row>
    <row r="11" spans="3:13" ht="15" thickBot="1"/>
    <row r="12" spans="3:13">
      <c r="C12" s="3"/>
      <c r="D12" s="25" t="s">
        <v>24</v>
      </c>
      <c r="E12" s="25"/>
      <c r="F12" s="26"/>
      <c r="L12" s="32" t="s">
        <v>36</v>
      </c>
    </row>
    <row r="13" spans="3:13">
      <c r="C13" s="20" t="s">
        <v>20</v>
      </c>
      <c r="D13" s="2" t="s">
        <v>21</v>
      </c>
      <c r="E13" s="2" t="s">
        <v>22</v>
      </c>
      <c r="F13" s="7" t="s">
        <v>23</v>
      </c>
      <c r="G13" s="28" t="s">
        <v>27</v>
      </c>
      <c r="H13" s="27" t="s">
        <v>10</v>
      </c>
      <c r="I13" s="27" t="s">
        <v>11</v>
      </c>
    </row>
    <row r="14" spans="3:13">
      <c r="C14" s="20">
        <v>1</v>
      </c>
      <c r="D14" s="12">
        <v>0</v>
      </c>
      <c r="E14" s="12">
        <v>60</v>
      </c>
      <c r="F14" s="15">
        <v>0</v>
      </c>
      <c r="G14" s="29">
        <f>SUM(D14:F14)</f>
        <v>60</v>
      </c>
      <c r="H14" s="2" t="s">
        <v>12</v>
      </c>
      <c r="I14" s="2">
        <f>J4</f>
        <v>60</v>
      </c>
    </row>
    <row r="15" spans="3:13">
      <c r="C15" s="20">
        <v>2</v>
      </c>
      <c r="D15" s="12">
        <v>45</v>
      </c>
      <c r="E15" s="12">
        <v>30</v>
      </c>
      <c r="F15" s="15">
        <v>30</v>
      </c>
      <c r="G15" s="29">
        <f t="shared" ref="G15:G16" si="0">SUM(D15:F15)</f>
        <v>105</v>
      </c>
      <c r="H15" s="2" t="s">
        <v>12</v>
      </c>
      <c r="I15" s="2">
        <f>J5</f>
        <v>105</v>
      </c>
      <c r="L15" s="32" t="s">
        <v>37</v>
      </c>
    </row>
    <row r="16" spans="3:13" ht="15" thickBot="1">
      <c r="C16" s="21">
        <v>3</v>
      </c>
      <c r="D16" s="16">
        <v>0</v>
      </c>
      <c r="E16" s="16">
        <v>0</v>
      </c>
      <c r="F16" s="17">
        <v>5</v>
      </c>
      <c r="G16" s="29">
        <f t="shared" si="0"/>
        <v>5</v>
      </c>
      <c r="H16" s="2" t="s">
        <v>12</v>
      </c>
      <c r="I16" s="2">
        <f>J6</f>
        <v>70</v>
      </c>
    </row>
    <row r="17" spans="1:12">
      <c r="C17" s="30" t="s">
        <v>27</v>
      </c>
      <c r="D17" s="31">
        <f>SUM(D14:D16)</f>
        <v>45</v>
      </c>
      <c r="E17" s="31">
        <f t="shared" ref="E17:F17" si="1">SUM(E14:E16)</f>
        <v>90</v>
      </c>
      <c r="F17" s="31">
        <f t="shared" si="1"/>
        <v>35</v>
      </c>
    </row>
    <row r="18" spans="1:12">
      <c r="C18" s="1" t="s">
        <v>10</v>
      </c>
      <c r="D18" s="2" t="s">
        <v>13</v>
      </c>
      <c r="E18" s="2" t="s">
        <v>13</v>
      </c>
      <c r="F18" s="2" t="s">
        <v>13</v>
      </c>
      <c r="L18" s="32" t="s">
        <v>38</v>
      </c>
    </row>
    <row r="19" spans="1:12">
      <c r="C19" s="1" t="s">
        <v>11</v>
      </c>
      <c r="D19" s="2">
        <f>M4</f>
        <v>45</v>
      </c>
      <c r="E19" s="2">
        <f>M5</f>
        <v>90</v>
      </c>
      <c r="F19" s="2">
        <f>M6</f>
        <v>35</v>
      </c>
    </row>
    <row r="21" spans="1:12">
      <c r="L21" s="32" t="s">
        <v>39</v>
      </c>
    </row>
    <row r="23" spans="1:12">
      <c r="A23" t="s">
        <v>30</v>
      </c>
    </row>
    <row r="24" spans="1:12">
      <c r="A24" t="s">
        <v>31</v>
      </c>
      <c r="C24" s="33">
        <f>SUMPRODUCT(D5:F7,D14:F16)</f>
        <v>1610</v>
      </c>
    </row>
  </sheetData>
  <mergeCells count="2">
    <mergeCell ref="D3:F3"/>
    <mergeCell ref="D12:F12"/>
  </mergeCells>
  <pageMargins left="0.7" right="0.7" top="0.75" bottom="0.75" header="0.3" footer="0.3"/>
  <ignoredErrors>
    <ignoredError sqref="G14:G1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F35A-B546-4F88-8724-38E3C79DDC42}">
  <dimension ref="B11:E40"/>
  <sheetViews>
    <sheetView topLeftCell="A25" workbookViewId="0">
      <selection activeCell="G38" sqref="G38"/>
    </sheetView>
  </sheetViews>
  <sheetFormatPr defaultRowHeight="14.4"/>
  <cols>
    <col min="2" max="2" width="11.33203125" bestFit="1" customWidth="1"/>
    <col min="3" max="3" width="21.77734375" bestFit="1" customWidth="1"/>
  </cols>
  <sheetData>
    <row r="11" spans="2:2">
      <c r="B11" t="s">
        <v>32</v>
      </c>
    </row>
    <row r="17" spans="2:3">
      <c r="B17" s="2" t="s">
        <v>25</v>
      </c>
      <c r="C17" s="2" t="s">
        <v>26</v>
      </c>
    </row>
    <row r="18" spans="2:3">
      <c r="B18" s="2">
        <v>1</v>
      </c>
      <c r="C18" s="2">
        <v>60</v>
      </c>
    </row>
    <row r="19" spans="2:3">
      <c r="B19" s="2">
        <v>2</v>
      </c>
      <c r="C19" s="2">
        <v>105</v>
      </c>
    </row>
    <row r="20" spans="2:3">
      <c r="B20" s="2">
        <v>3</v>
      </c>
      <c r="C20" s="2">
        <v>70</v>
      </c>
    </row>
    <row r="21" spans="2:3">
      <c r="B21" s="2" t="s">
        <v>27</v>
      </c>
      <c r="C21" s="2">
        <v>235</v>
      </c>
    </row>
    <row r="27" spans="2:3">
      <c r="B27" s="1" t="s">
        <v>28</v>
      </c>
      <c r="C27" s="1" t="s">
        <v>29</v>
      </c>
    </row>
    <row r="28" spans="2:3">
      <c r="B28" s="2" t="s">
        <v>21</v>
      </c>
      <c r="C28" s="2">
        <v>45</v>
      </c>
    </row>
    <row r="29" spans="2:3">
      <c r="B29" s="2" t="s">
        <v>22</v>
      </c>
      <c r="C29" s="2">
        <v>90</v>
      </c>
    </row>
    <row r="30" spans="2:3">
      <c r="B30" s="2" t="s">
        <v>23</v>
      </c>
      <c r="C30" s="2">
        <v>35</v>
      </c>
    </row>
    <row r="31" spans="2:3">
      <c r="B31" s="2" t="s">
        <v>27</v>
      </c>
      <c r="C31" s="2">
        <v>170</v>
      </c>
    </row>
    <row r="36" spans="2:5">
      <c r="B36" s="1"/>
      <c r="C36" s="24" t="s">
        <v>24</v>
      </c>
      <c r="D36" s="24"/>
      <c r="E36" s="24"/>
    </row>
    <row r="37" spans="2:5">
      <c r="B37" s="2" t="s">
        <v>20</v>
      </c>
      <c r="C37" s="2" t="s">
        <v>21</v>
      </c>
      <c r="D37" s="2" t="s">
        <v>22</v>
      </c>
      <c r="E37" s="2" t="s">
        <v>23</v>
      </c>
    </row>
    <row r="38" spans="2:5">
      <c r="B38" s="2">
        <v>1</v>
      </c>
      <c r="C38" s="2">
        <v>5</v>
      </c>
      <c r="D38" s="2">
        <v>8</v>
      </c>
      <c r="E38" s="2">
        <v>6</v>
      </c>
    </row>
    <row r="39" spans="2:5">
      <c r="B39" s="2">
        <v>2</v>
      </c>
      <c r="C39" s="2">
        <v>10</v>
      </c>
      <c r="D39" s="2">
        <v>9</v>
      </c>
      <c r="E39" s="2">
        <v>12</v>
      </c>
    </row>
    <row r="40" spans="2:5">
      <c r="B40" s="2">
        <v>3</v>
      </c>
      <c r="C40" s="2">
        <v>7</v>
      </c>
      <c r="D40" s="2">
        <v>6</v>
      </c>
      <c r="E40" s="2">
        <v>10</v>
      </c>
    </row>
  </sheetData>
  <mergeCells count="1">
    <mergeCell ref="C36:E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problem_statement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2025-10-12T13:10:26Z</dcterms:created>
  <dcterms:modified xsi:type="dcterms:W3CDTF">2025-10-13T02:50:52Z</dcterms:modified>
</cp:coreProperties>
</file>