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A8C9C1BA-24AE-41BE-98B3-D2B0DFDB7B68}" xr6:coauthVersionLast="47" xr6:coauthVersionMax="47" xr10:uidLastSave="{00000000-0000-0000-0000-000000000000}"/>
  <bookViews>
    <workbookView xWindow="-108" yWindow="-108" windowWidth="23256" windowHeight="12456" xr2:uid="{0A45014E-9848-408A-A63D-D9854DAFB85C}"/>
  </bookViews>
  <sheets>
    <sheet name="Cash_Flows" sheetId="1" r:id="rId1"/>
    <sheet name="problem_stateme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F6" i="1"/>
  <c r="F7" i="1" s="1"/>
  <c r="F8" i="1" s="1"/>
  <c r="F9" i="1" s="1"/>
  <c r="F10" i="1" s="1"/>
  <c r="F11" i="1" s="1"/>
  <c r="F12" i="1" s="1"/>
  <c r="F13" i="1" s="1"/>
  <c r="F14" i="1" s="1"/>
  <c r="F15" i="1" s="1"/>
  <c r="F16" i="1" s="1"/>
  <c r="F17" i="1" s="1"/>
  <c r="F18" i="1" s="1"/>
  <c r="F19" i="1" s="1"/>
  <c r="F20" i="1" s="1"/>
  <c r="F21" i="1" s="1"/>
  <c r="F22" i="1" s="1"/>
  <c r="F23" i="1" s="1"/>
  <c r="F5" i="1"/>
  <c r="G7" i="1"/>
  <c r="G19" i="1"/>
  <c r="G9" i="1"/>
  <c r="G10" i="1"/>
  <c r="G22" i="1"/>
  <c r="G23" i="1"/>
  <c r="G12" i="1"/>
  <c r="G13" i="1"/>
  <c r="G15" i="1"/>
  <c r="G17" i="1"/>
  <c r="G18" i="1"/>
  <c r="G8" i="1"/>
  <c r="G20" i="1"/>
  <c r="G21" i="1"/>
  <c r="G11" i="1"/>
  <c r="G14" i="1"/>
  <c r="G16" i="1"/>
  <c r="G6" i="1"/>
  <c r="G5" i="1"/>
  <c r="J3" i="1" l="1"/>
</calcChain>
</file>

<file path=xl/sharedStrings.xml><?xml version="1.0" encoding="utf-8"?>
<sst xmlns="http://schemas.openxmlformats.org/spreadsheetml/2006/main" count="19" uniqueCount="18">
  <si>
    <t>Gopher's Drug</t>
  </si>
  <si>
    <t>million</t>
  </si>
  <si>
    <t>years</t>
  </si>
  <si>
    <t>Year 1 Margin:</t>
  </si>
  <si>
    <t>Increase thru year:</t>
  </si>
  <si>
    <t>Rate of increase:</t>
  </si>
  <si>
    <t>Rate of decrease:</t>
  </si>
  <si>
    <t>Discount Rate:</t>
  </si>
  <si>
    <t>Lifetime :</t>
  </si>
  <si>
    <t>Development Cost:</t>
  </si>
  <si>
    <t>End of year</t>
  </si>
  <si>
    <t>Cash Flows</t>
  </si>
  <si>
    <t>Gross Margin ($M)</t>
  </si>
  <si>
    <t>Q1. Is the drug worth pursuing?</t>
  </si>
  <si>
    <t>NPV   =</t>
  </si>
  <si>
    <t xml:space="preserve">Development Cost:        = </t>
  </si>
  <si>
    <t>Net Present Value:        =</t>
  </si>
  <si>
    <t>Since, the net present value is positive, therefore the drug is actually worth pursuing.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</si>
</sst>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_-[$$-409]* #,##0.00_ ;_-[$$-409]* \-#,##0.00\ ;_-[$$-409]* &quot;-&quot;??_ ;_-@_ "/>
  </numFmts>
  <fonts count="5"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1"/>
      <color theme="1"/>
      <name val="Arial Black"/>
      <family val="2"/>
    </font>
  </fonts>
  <fills count="3">
    <fill>
      <patternFill patternType="none"/>
    </fill>
    <fill>
      <patternFill patternType="gray125"/>
    </fill>
    <fill>
      <patternFill patternType="solid">
        <fgColor theme="6" tint="0.399975585192419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1" applyNumberFormat="0" applyFill="0" applyAlignment="0" applyProtection="0"/>
    <xf numFmtId="9" fontId="2" fillId="0" borderId="0" applyFont="0" applyFill="0" applyBorder="0" applyAlignment="0" applyProtection="0"/>
  </cellStyleXfs>
  <cellXfs count="11">
    <xf numFmtId="0" fontId="0" fillId="0" borderId="0" xfId="0"/>
    <xf numFmtId="0" fontId="1" fillId="0" borderId="1" xfId="1"/>
    <xf numFmtId="9" fontId="0" fillId="0" borderId="0" xfId="2" applyFont="1"/>
    <xf numFmtId="0" fontId="4" fillId="0" borderId="2" xfId="0" applyFont="1" applyBorder="1" applyAlignment="1">
      <alignment horizontal="center"/>
    </xf>
    <xf numFmtId="0" fontId="3" fillId="0" borderId="2" xfId="0" applyFont="1" applyBorder="1"/>
    <xf numFmtId="2" fontId="0" fillId="0" borderId="2" xfId="0" applyNumberFormat="1" applyBorder="1" applyAlignment="1">
      <alignment horizontal="center"/>
    </xf>
    <xf numFmtId="0" fontId="0" fillId="0" borderId="2" xfId="0" applyBorder="1" applyAlignment="1">
      <alignment horizontal="center" vertical="center"/>
    </xf>
    <xf numFmtId="172" fontId="0" fillId="0" borderId="0" xfId="0" applyNumberFormat="1"/>
    <xf numFmtId="0" fontId="0" fillId="2" borderId="0" xfId="0" applyFill="1"/>
    <xf numFmtId="9" fontId="0" fillId="2" borderId="0" xfId="2" applyFont="1" applyFill="1"/>
    <xf numFmtId="172" fontId="0" fillId="2" borderId="0" xfId="0" applyNumberFormat="1" applyFill="1"/>
  </cellXfs>
  <cellStyles count="3">
    <cellStyle name="Heading 1" xfId="1" builtinId="1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21</xdr:col>
      <xdr:colOff>601980</xdr:colOff>
      <xdr:row>19</xdr:row>
      <xdr:rowOff>7620</xdr:rowOff>
    </xdr:to>
    <xdr:sp macro="" textlink="">
      <xdr:nvSpPr>
        <xdr:cNvPr id="2" name="TextBox 1">
          <a:extLst>
            <a:ext uri="{FF2B5EF4-FFF2-40B4-BE49-F238E27FC236}">
              <a16:creationId xmlns:a16="http://schemas.microsoft.com/office/drawing/2014/main" id="{F4C14491-A705-9990-B4EB-1E5526A8A9E1}"/>
            </a:ext>
          </a:extLst>
        </xdr:cNvPr>
        <xdr:cNvSpPr txBox="1"/>
      </xdr:nvSpPr>
      <xdr:spPr>
        <a:xfrm>
          <a:off x="624840" y="190500"/>
          <a:ext cx="12778740" cy="329184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A large drug company, Gopher Drugs, is deciding whether one of its new drugs, Iguazu, is worth pursuing.  Iguazu is in the final stages of development and will be ready to enter the market one year from now.  The final cost of development, to be incurred at the beginning of year 1, is $9.3M.  The company estimates that the demand for Iguazu will gradually grow and then decline over its useful lifetime of 20 years.  Specifically the company expects its gross margins (revenue minus cost) to be $1.2M in year 1, then to increase at an annual rate of 10% through year 8, and finally to decrease at an annual rate of 5% through year 20.  Gopher Drugs wants to develop a spreadsheet model of its 20-year cash flows, assuming its cash flows, other than the initial development cost, are incurred at the </a:t>
          </a:r>
          <a:r>
            <a:rPr lang="en-IN" sz="1100" b="0" i="1">
              <a:solidFill>
                <a:schemeClr val="dk1"/>
              </a:solidFill>
              <a:effectLst/>
              <a:latin typeface="+mn-lt"/>
              <a:ea typeface="+mn-ea"/>
              <a:cs typeface="+mn-cs"/>
            </a:rPr>
            <a:t>end </a:t>
          </a:r>
          <a:r>
            <a:rPr lang="en-IN" sz="1100" b="0" i="0">
              <a:solidFill>
                <a:schemeClr val="dk1"/>
              </a:solidFill>
              <a:effectLst/>
              <a:latin typeface="+mn-lt"/>
              <a:ea typeface="+mn-ea"/>
              <a:cs typeface="+mn-cs"/>
            </a:rPr>
            <a:t>of the respective years.  Using an annual discount rate of 12% for purposes of calculating net present value (NPV), the drug company wants to answer the following questions: </a:t>
          </a:r>
        </a:p>
        <a:p>
          <a:r>
            <a:rPr lang="en-IN" sz="1100" b="0" i="0">
              <a:solidFill>
                <a:schemeClr val="dk1"/>
              </a:solidFill>
              <a:effectLst/>
              <a:latin typeface="+mn-lt"/>
              <a:ea typeface="+mn-ea"/>
              <a:cs typeface="+mn-cs"/>
            </a:rPr>
            <a:t>1. Is the drug worth pursuing, or should Gopher Drugs abandon it now and not incur the $9.3M development cost?</a:t>
          </a:r>
        </a:p>
        <a:p>
          <a:r>
            <a:rPr lang="en-IN" sz="1100" b="0" i="0">
              <a:solidFill>
                <a:schemeClr val="dk1"/>
              </a:solidFill>
              <a:effectLst/>
              <a:latin typeface="+mn-lt"/>
              <a:ea typeface="+mn-ea"/>
              <a:cs typeface="+mn-cs"/>
            </a:rPr>
            <a:t>2. How do changes in the model change the answer to the prior question?</a:t>
          </a:r>
        </a:p>
        <a:p>
          <a:endParaRPr lang="en-IN" sz="1100"/>
        </a:p>
        <a:p>
          <a:endParaRPr lang="en-IN" sz="1100"/>
        </a:p>
        <a:p>
          <a:r>
            <a:rPr lang="en-IN" sz="1100"/>
            <a:t>Key Takeaways:</a:t>
          </a:r>
        </a:p>
        <a:p>
          <a:r>
            <a:rPr lang="en-IN" sz="1100"/>
            <a:t>. Final</a:t>
          </a:r>
          <a:r>
            <a:rPr lang="en-IN" sz="1100" baseline="0"/>
            <a:t> Cost of development - $9.3 M</a:t>
          </a:r>
        </a:p>
        <a:p>
          <a:r>
            <a:rPr lang="en-IN" sz="1100"/>
            <a:t>. Usual lifetime of the drug -</a:t>
          </a:r>
          <a:r>
            <a:rPr lang="en-IN" sz="1100" baseline="0"/>
            <a:t> 20 years</a:t>
          </a:r>
        </a:p>
        <a:p>
          <a:r>
            <a:rPr lang="en-IN" sz="1100" baseline="0"/>
            <a:t>. Gross Margin - $1.2 M in year 1</a:t>
          </a:r>
        </a:p>
        <a:p>
          <a:r>
            <a:rPr lang="en-IN" sz="1100" baseline="0"/>
            <a:t>. Increase in Gross Margin upto year 8 - 10%</a:t>
          </a:r>
        </a:p>
        <a:p>
          <a:r>
            <a:rPr lang="en-IN" sz="1100" baseline="0"/>
            <a:t>. Decrease in Gross Margin after year 8 - 5%</a:t>
          </a:r>
        </a:p>
        <a:p>
          <a:r>
            <a:rPr lang="en-IN" sz="1100" baseline="0"/>
            <a:t>. Annual Discount Rate - 12%</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3E69-A5FC-4C88-9781-157D8400B8AB}">
  <dimension ref="A1:J23"/>
  <sheetViews>
    <sheetView tabSelected="1" workbookViewId="0">
      <selection activeCell="I9" sqref="I9"/>
    </sheetView>
  </sheetViews>
  <sheetFormatPr defaultRowHeight="14.4" x14ac:dyDescent="0.3"/>
  <cols>
    <col min="1" max="1" width="17.6640625" bestFit="1" customWidth="1"/>
    <col min="5" max="5" width="9.6640625" bestFit="1" customWidth="1"/>
    <col min="6" max="6" width="15.88671875" bestFit="1" customWidth="1"/>
    <col min="7" max="7" width="38.33203125" bestFit="1" customWidth="1"/>
    <col min="9" max="9" width="25.77734375" bestFit="1" customWidth="1"/>
  </cols>
  <sheetData>
    <row r="1" spans="1:10" ht="20.399999999999999" thickBot="1" x14ac:dyDescent="0.45">
      <c r="A1" s="1" t="s">
        <v>0</v>
      </c>
    </row>
    <row r="2" spans="1:10" ht="18" thickTop="1" x14ac:dyDescent="0.45">
      <c r="E2" s="3" t="s">
        <v>11</v>
      </c>
      <c r="F2" s="3"/>
      <c r="I2" t="s">
        <v>13</v>
      </c>
    </row>
    <row r="3" spans="1:10" x14ac:dyDescent="0.3">
      <c r="A3" t="s">
        <v>9</v>
      </c>
      <c r="B3">
        <v>9.3000000000000007</v>
      </c>
      <c r="C3" t="s">
        <v>1</v>
      </c>
      <c r="E3" s="4" t="s">
        <v>10</v>
      </c>
      <c r="F3" s="4" t="s">
        <v>12</v>
      </c>
      <c r="I3" t="s">
        <v>14</v>
      </c>
      <c r="J3" s="7">
        <f>NPV(B9, F4:F23)</f>
        <v>12.600290735832388</v>
      </c>
    </row>
    <row r="4" spans="1:10" x14ac:dyDescent="0.3">
      <c r="A4" t="s">
        <v>8</v>
      </c>
      <c r="B4">
        <v>20</v>
      </c>
      <c r="C4" t="s">
        <v>2</v>
      </c>
      <c r="E4" s="6">
        <v>1</v>
      </c>
      <c r="F4" s="5">
        <v>1.2</v>
      </c>
      <c r="I4" t="s">
        <v>15</v>
      </c>
      <c r="J4" s="7">
        <v>9.3000000000000007</v>
      </c>
    </row>
    <row r="5" spans="1:10" x14ac:dyDescent="0.3">
      <c r="A5" t="s">
        <v>3</v>
      </c>
      <c r="B5">
        <v>1.2</v>
      </c>
      <c r="C5" t="s">
        <v>1</v>
      </c>
      <c r="E5" s="6">
        <v>2</v>
      </c>
      <c r="F5" s="5">
        <f>IF(E5&lt;=$B$6, F4*(1+$B$7), F4*(1-$B$8))</f>
        <v>1.32</v>
      </c>
      <c r="G5" t="str">
        <f ca="1">_xlfn.FORMULATEXT(F5)</f>
        <v>=IF(E5&lt;=$B$6, F4*(1+$B$7), F4*(1-$B$8))</v>
      </c>
    </row>
    <row r="6" spans="1:10" x14ac:dyDescent="0.3">
      <c r="A6" t="s">
        <v>4</v>
      </c>
      <c r="B6" s="8">
        <v>8</v>
      </c>
      <c r="E6" s="6">
        <v>3</v>
      </c>
      <c r="F6" s="5">
        <f t="shared" ref="F6:F23" si="0">IF(E6&lt;=$B$6, F5*(1+$B$7), F5*(1-$B$8))</f>
        <v>1.4520000000000002</v>
      </c>
      <c r="G6" t="str">
        <f t="shared" ref="G6:G23" ca="1" si="1">_xlfn.FORMULATEXT(F6)</f>
        <v>=IF(E6&lt;=$B$6, F5*(1+$B$7), F5*(1-$B$8))</v>
      </c>
      <c r="I6" s="8" t="s">
        <v>16</v>
      </c>
      <c r="J6" s="10">
        <f>J3-J4</f>
        <v>3.3002907358323874</v>
      </c>
    </row>
    <row r="7" spans="1:10" x14ac:dyDescent="0.3">
      <c r="A7" t="s">
        <v>5</v>
      </c>
      <c r="B7" s="9">
        <v>0.1</v>
      </c>
      <c r="E7" s="6">
        <v>4</v>
      </c>
      <c r="F7" s="5">
        <f t="shared" si="0"/>
        <v>1.5972000000000004</v>
      </c>
      <c r="G7" t="str">
        <f t="shared" ca="1" si="1"/>
        <v>=IF(E7&lt;=$B$6, F6*(1+$B$7), F6*(1-$B$8))</v>
      </c>
    </row>
    <row r="8" spans="1:10" x14ac:dyDescent="0.3">
      <c r="A8" t="s">
        <v>6</v>
      </c>
      <c r="B8" s="9">
        <v>0.05</v>
      </c>
      <c r="E8" s="6">
        <v>5</v>
      </c>
      <c r="F8" s="5">
        <f t="shared" si="0"/>
        <v>1.7569200000000005</v>
      </c>
      <c r="G8" t="str">
        <f t="shared" ca="1" si="1"/>
        <v>=IF(E8&lt;=$B$6, F7*(1+$B$7), F7*(1-$B$8))</v>
      </c>
      <c r="I8" t="s">
        <v>17</v>
      </c>
    </row>
    <row r="9" spans="1:10" x14ac:dyDescent="0.3">
      <c r="A9" t="s">
        <v>7</v>
      </c>
      <c r="B9" s="2">
        <v>0.12</v>
      </c>
      <c r="E9" s="6">
        <v>6</v>
      </c>
      <c r="F9" s="5">
        <f t="shared" si="0"/>
        <v>1.9326120000000007</v>
      </c>
      <c r="G9" t="str">
        <f t="shared" ca="1" si="1"/>
        <v>=IF(E9&lt;=$B$6, F8*(1+$B$7), F8*(1-$B$8))</v>
      </c>
    </row>
    <row r="10" spans="1:10" x14ac:dyDescent="0.3">
      <c r="E10" s="6">
        <v>7</v>
      </c>
      <c r="F10" s="5">
        <f t="shared" si="0"/>
        <v>2.1258732000000009</v>
      </c>
      <c r="G10" t="str">
        <f t="shared" ca="1" si="1"/>
        <v>=IF(E10&lt;=$B$6, F9*(1+$B$7), F9*(1-$B$8))</v>
      </c>
    </row>
    <row r="11" spans="1:10" x14ac:dyDescent="0.3">
      <c r="E11" s="6">
        <v>8</v>
      </c>
      <c r="F11" s="5">
        <f t="shared" si="0"/>
        <v>2.3384605200000013</v>
      </c>
      <c r="G11" t="str">
        <f t="shared" ca="1" si="1"/>
        <v>=IF(E11&lt;=$B$6, F10*(1+$B$7), F10*(1-$B$8))</v>
      </c>
    </row>
    <row r="12" spans="1:10" x14ac:dyDescent="0.3">
      <c r="E12" s="6">
        <v>9</v>
      </c>
      <c r="F12" s="5">
        <f t="shared" si="0"/>
        <v>2.221537494000001</v>
      </c>
      <c r="G12" t="str">
        <f t="shared" ca="1" si="1"/>
        <v>=IF(E12&lt;=$B$6, F11*(1+$B$7), F11*(1-$B$8))</v>
      </c>
    </row>
    <row r="13" spans="1:10" x14ac:dyDescent="0.3">
      <c r="E13" s="6">
        <v>10</v>
      </c>
      <c r="F13" s="5">
        <f t="shared" si="0"/>
        <v>2.1104606193000008</v>
      </c>
      <c r="G13" t="str">
        <f t="shared" ca="1" si="1"/>
        <v>=IF(E13&lt;=$B$6, F12*(1+$B$7), F12*(1-$B$8))</v>
      </c>
    </row>
    <row r="14" spans="1:10" x14ac:dyDescent="0.3">
      <c r="E14" s="6">
        <v>11</v>
      </c>
      <c r="F14" s="5">
        <f t="shared" si="0"/>
        <v>2.0049375883350007</v>
      </c>
      <c r="G14" t="str">
        <f t="shared" ca="1" si="1"/>
        <v>=IF(E14&lt;=$B$6, F13*(1+$B$7), F13*(1-$B$8))</v>
      </c>
    </row>
    <row r="15" spans="1:10" x14ac:dyDescent="0.3">
      <c r="E15" s="6">
        <v>12</v>
      </c>
      <c r="F15" s="5">
        <f t="shared" si="0"/>
        <v>1.9046907089182505</v>
      </c>
      <c r="G15" t="str">
        <f t="shared" ca="1" si="1"/>
        <v>=IF(E15&lt;=$B$6, F14*(1+$B$7), F14*(1-$B$8))</v>
      </c>
    </row>
    <row r="16" spans="1:10" x14ac:dyDescent="0.3">
      <c r="E16" s="6">
        <v>13</v>
      </c>
      <c r="F16" s="5">
        <f t="shared" si="0"/>
        <v>1.809456173472338</v>
      </c>
      <c r="G16" t="str">
        <f t="shared" ca="1" si="1"/>
        <v>=IF(E16&lt;=$B$6, F15*(1+$B$7), F15*(1-$B$8))</v>
      </c>
    </row>
    <row r="17" spans="5:7" x14ac:dyDescent="0.3">
      <c r="E17" s="6">
        <v>14</v>
      </c>
      <c r="F17" s="5">
        <f t="shared" si="0"/>
        <v>1.7189833647987209</v>
      </c>
      <c r="G17" t="str">
        <f t="shared" ca="1" si="1"/>
        <v>=IF(E17&lt;=$B$6, F16*(1+$B$7), F16*(1-$B$8))</v>
      </c>
    </row>
    <row r="18" spans="5:7" x14ac:dyDescent="0.3">
      <c r="E18" s="6">
        <v>15</v>
      </c>
      <c r="F18" s="5">
        <f t="shared" si="0"/>
        <v>1.6330341965587849</v>
      </c>
      <c r="G18" t="str">
        <f t="shared" ca="1" si="1"/>
        <v>=IF(E18&lt;=$B$6, F17*(1+$B$7), F17*(1-$B$8))</v>
      </c>
    </row>
    <row r="19" spans="5:7" x14ac:dyDescent="0.3">
      <c r="E19" s="6">
        <v>16</v>
      </c>
      <c r="F19" s="5">
        <f t="shared" si="0"/>
        <v>1.5513824867308457</v>
      </c>
      <c r="G19" t="str">
        <f t="shared" ca="1" si="1"/>
        <v>=IF(E19&lt;=$B$6, F18*(1+$B$7), F18*(1-$B$8))</v>
      </c>
    </row>
    <row r="20" spans="5:7" x14ac:dyDescent="0.3">
      <c r="E20" s="6">
        <v>17</v>
      </c>
      <c r="F20" s="5">
        <f t="shared" si="0"/>
        <v>1.4738133623943033</v>
      </c>
      <c r="G20" t="str">
        <f t="shared" ca="1" si="1"/>
        <v>=IF(E20&lt;=$B$6, F19*(1+$B$7), F19*(1-$B$8))</v>
      </c>
    </row>
    <row r="21" spans="5:7" x14ac:dyDescent="0.3">
      <c r="E21" s="6">
        <v>18</v>
      </c>
      <c r="F21" s="5">
        <f t="shared" si="0"/>
        <v>1.4001226942745881</v>
      </c>
      <c r="G21" t="str">
        <f t="shared" ca="1" si="1"/>
        <v>=IF(E21&lt;=$B$6, F20*(1+$B$7), F20*(1-$B$8))</v>
      </c>
    </row>
    <row r="22" spans="5:7" x14ac:dyDescent="0.3">
      <c r="E22" s="6">
        <v>19</v>
      </c>
      <c r="F22" s="5">
        <f t="shared" si="0"/>
        <v>1.3301165595608586</v>
      </c>
      <c r="G22" t="str">
        <f t="shared" ca="1" si="1"/>
        <v>=IF(E22&lt;=$B$6, F21*(1+$B$7), F21*(1-$B$8))</v>
      </c>
    </row>
    <row r="23" spans="5:7" x14ac:dyDescent="0.3">
      <c r="E23" s="6">
        <v>20</v>
      </c>
      <c r="F23" s="5">
        <f t="shared" si="0"/>
        <v>1.2636107315828156</v>
      </c>
      <c r="G23" t="str">
        <f t="shared" ca="1" si="1"/>
        <v>=IF(E23&lt;=$B$6, F22*(1+$B$7), F22*(1-$B$8))</v>
      </c>
    </row>
  </sheetData>
  <mergeCells count="1">
    <mergeCell ref="E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F96E-8C0A-48B9-8DD4-0680F9ADF77F}">
  <dimension ref="A1"/>
  <sheetViews>
    <sheetView workbookViewId="0">
      <selection activeCell="E21" sqref="E2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Cash_Flows</vt:lpstr>
      <vt:lpstr>problem_statement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2025-09-28T02:21:53Z</dcterms:created>
  <dcterms:modified xsi:type="dcterms:W3CDTF">2025-09-30T01:55:57Z</dcterms:modified>
</cp:coreProperties>
</file>