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9702F6CA-B990-41A9-B3A6-AFF745C3DE08}" xr6:coauthVersionLast="47" xr6:coauthVersionMax="47" xr10:uidLastSave="{00000000-0000-0000-0000-000000000000}"/>
  <bookViews>
    <workbookView xWindow="-108" yWindow="-108" windowWidth="23256" windowHeight="12456" xr2:uid="{4B0259FA-FF87-4B81-A42A-610F464A0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1" l="1"/>
  <c r="E60" i="1" s="1"/>
  <c r="D5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3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H60" i="1" l="1"/>
  <c r="D22" i="1"/>
</calcChain>
</file>

<file path=xl/sharedStrings.xml><?xml version="1.0" encoding="utf-8"?>
<sst xmlns="http://schemas.openxmlformats.org/spreadsheetml/2006/main" count="21" uniqueCount="17">
  <si>
    <t>Year</t>
  </si>
  <si>
    <t>Average of Seasonally Adjusted Sales (USD)</t>
  </si>
  <si>
    <t>Year Number</t>
  </si>
  <si>
    <t>Percent Growth</t>
  </si>
  <si>
    <t>Average:</t>
  </si>
  <si>
    <t>The MEAN ABSOLUTE PERCENT ERROR (MAPE):</t>
  </si>
  <si>
    <t>Exponential Model (y = ae^(bx):</t>
  </si>
  <si>
    <t>Constant (a):</t>
  </si>
  <si>
    <t>Constant (b):</t>
  </si>
  <si>
    <t>Sales (from Exponential Model)</t>
  </si>
  <si>
    <t>Actual Sales</t>
  </si>
  <si>
    <t>Percent Error:</t>
  </si>
  <si>
    <t>MAPE:</t>
  </si>
  <si>
    <t>Year Number:</t>
  </si>
  <si>
    <t>Total Adjusted Sales:</t>
  </si>
  <si>
    <t>Sales:</t>
  </si>
  <si>
    <t>Total Adjusted Sales for 2025 &amp; 2050: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</si>
</sst>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F1114"/>
      <name val="Source Sans Pro"/>
      <family val="2"/>
    </font>
    <font>
      <sz val="11"/>
      <color theme="0" tint="-0.149998474074526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E8EEF7"/>
      </left>
      <right style="medium">
        <color rgb="FFE8EEF7"/>
      </right>
      <top style="medium">
        <color rgb="FFE8EEF7"/>
      </top>
      <bottom style="medium">
        <color rgb="FFE8EEF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8EEF7"/>
      </left>
      <right style="medium">
        <color rgb="FFE8EEF7"/>
      </right>
      <top style="medium">
        <color rgb="FFE8EEF7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8" fontId="0" fillId="0" borderId="0" xfId="1" applyNumberFormat="1" applyFont="1"/>
    <xf numFmtId="168" fontId="0" fillId="0" borderId="0" xfId="0" applyNumberFormat="1"/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/>
    </xf>
    <xf numFmtId="168" fontId="2" fillId="4" borderId="2" xfId="0" applyNumberFormat="1" applyFont="1" applyFill="1" applyBorder="1"/>
    <xf numFmtId="168" fontId="2" fillId="3" borderId="2" xfId="1" applyNumberFormat="1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0" borderId="2" xfId="0" applyFont="1" applyBorder="1"/>
    <xf numFmtId="0" fontId="0" fillId="3" borderId="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</a:t>
            </a:r>
            <a:r>
              <a:rPr lang="en-US" baseline="0"/>
              <a:t> Wise Adjusted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Average of Seasonally Adjusted Sales (USD)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531430446194227"/>
                  <c:y val="-0.13930555555555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150781.17000000001</c:v>
                </c:pt>
                <c:pt idx="1">
                  <c:v>161696.25</c:v>
                </c:pt>
                <c:pt idx="2">
                  <c:v>175688.83</c:v>
                </c:pt>
                <c:pt idx="3">
                  <c:v>185437.25</c:v>
                </c:pt>
                <c:pt idx="4">
                  <c:v>196728.17</c:v>
                </c:pt>
                <c:pt idx="5">
                  <c:v>206334.07999999999</c:v>
                </c:pt>
                <c:pt idx="6">
                  <c:v>215657.67</c:v>
                </c:pt>
                <c:pt idx="7">
                  <c:v>233872</c:v>
                </c:pt>
                <c:pt idx="8">
                  <c:v>248748.25</c:v>
                </c:pt>
                <c:pt idx="9">
                  <c:v>255663.75</c:v>
                </c:pt>
                <c:pt idx="10">
                  <c:v>261272.42</c:v>
                </c:pt>
                <c:pt idx="11">
                  <c:v>272232.5</c:v>
                </c:pt>
                <c:pt idx="12">
                  <c:v>288987.5</c:v>
                </c:pt>
                <c:pt idx="13">
                  <c:v>307826.08</c:v>
                </c:pt>
                <c:pt idx="14">
                  <c:v>323823.08</c:v>
                </c:pt>
                <c:pt idx="15">
                  <c:v>334008</c:v>
                </c:pt>
                <c:pt idx="16">
                  <c:v>328780.33</c:v>
                </c:pt>
                <c:pt idx="17">
                  <c:v>303288.92</c:v>
                </c:pt>
                <c:pt idx="18">
                  <c:v>323964.17</c:v>
                </c:pt>
                <c:pt idx="19">
                  <c:v>349717.75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5E-44A1-83DE-4BFA41C27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364736"/>
        <c:axId val="1344368096"/>
      </c:scatterChart>
      <c:valAx>
        <c:axId val="134436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Year</a:t>
                </a:r>
                <a:r>
                  <a:rPr lang="en-IN" baseline="0"/>
                  <a:t> Number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1646412948381445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368096"/>
        <c:crosses val="autoZero"/>
        <c:crossBetween val="midCat"/>
      </c:valAx>
      <c:valAx>
        <c:axId val="134436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Adjusted</a:t>
                </a:r>
                <a:r>
                  <a:rPr lang="en-IN" baseline="0"/>
                  <a:t> Sales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36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1</xdr:row>
      <xdr:rowOff>87630</xdr:rowOff>
    </xdr:from>
    <xdr:to>
      <xdr:col>13</xdr:col>
      <xdr:colOff>7620</xdr:colOff>
      <xdr:row>15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06CBF1-5EEF-873B-7C68-09DE9079A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0EEF-6933-47CE-92C5-C025CC65DB39}">
  <dimension ref="A1:H72"/>
  <sheetViews>
    <sheetView tabSelected="1" workbookViewId="0">
      <selection activeCell="I58" sqref="I58"/>
    </sheetView>
  </sheetViews>
  <sheetFormatPr defaultRowHeight="14.4" x14ac:dyDescent="0.3"/>
  <cols>
    <col min="1" max="1" width="39.77734375" bestFit="1" customWidth="1"/>
    <col min="2" max="2" width="25.77734375" bestFit="1" customWidth="1"/>
    <col min="3" max="3" width="35.77734375" bestFit="1" customWidth="1"/>
    <col min="4" max="4" width="13.6640625" bestFit="1" customWidth="1"/>
    <col min="7" max="7" width="12.109375" bestFit="1" customWidth="1"/>
    <col min="8" max="8" width="11.5546875" bestFit="1" customWidth="1"/>
    <col min="9" max="9" width="12.6640625" bestFit="1" customWidth="1"/>
  </cols>
  <sheetData>
    <row r="1" spans="1:4" ht="15" thickBot="1" x14ac:dyDescent="0.35">
      <c r="A1" t="s">
        <v>0</v>
      </c>
      <c r="B1" t="s">
        <v>2</v>
      </c>
      <c r="C1" t="s">
        <v>1</v>
      </c>
      <c r="D1" t="s">
        <v>3</v>
      </c>
    </row>
    <row r="2" spans="1:4" ht="15" thickBot="1" x14ac:dyDescent="0.35">
      <c r="A2" s="1">
        <v>1992</v>
      </c>
      <c r="B2" s="1">
        <v>1</v>
      </c>
      <c r="C2" s="2">
        <v>150781.17000000001</v>
      </c>
      <c r="D2">
        <v>0</v>
      </c>
    </row>
    <row r="3" spans="1:4" ht="15" thickBot="1" x14ac:dyDescent="0.35">
      <c r="A3" s="2">
        <v>1993</v>
      </c>
      <c r="B3" s="2">
        <v>2</v>
      </c>
      <c r="C3" s="2">
        <v>161696.25</v>
      </c>
      <c r="D3" s="3">
        <f>(C3-C2)/C2</f>
        <v>7.2390206283715577E-2</v>
      </c>
    </row>
    <row r="4" spans="1:4" ht="15" thickBot="1" x14ac:dyDescent="0.35">
      <c r="A4" s="2">
        <v>1994</v>
      </c>
      <c r="B4" s="1">
        <v>3</v>
      </c>
      <c r="C4" s="2">
        <v>175688.83</v>
      </c>
      <c r="D4" s="3">
        <f t="shared" ref="D4:D21" si="0">(C4-C3)/C3</f>
        <v>8.6536206003540506E-2</v>
      </c>
    </row>
    <row r="5" spans="1:4" ht="15" thickBot="1" x14ac:dyDescent="0.35">
      <c r="A5" s="2">
        <v>1995</v>
      </c>
      <c r="B5" s="2">
        <v>4</v>
      </c>
      <c r="C5" s="2">
        <v>185437.25</v>
      </c>
      <c r="D5" s="3">
        <f t="shared" si="0"/>
        <v>5.5486851383778998E-2</v>
      </c>
    </row>
    <row r="6" spans="1:4" ht="15" thickBot="1" x14ac:dyDescent="0.35">
      <c r="A6" s="2">
        <v>1996</v>
      </c>
      <c r="B6" s="1">
        <v>5</v>
      </c>
      <c r="C6" s="2">
        <v>196728.17</v>
      </c>
      <c r="D6" s="3">
        <f t="shared" si="0"/>
        <v>6.0888090176056932E-2</v>
      </c>
    </row>
    <row r="7" spans="1:4" ht="15" thickBot="1" x14ac:dyDescent="0.35">
      <c r="A7" s="2">
        <v>1997</v>
      </c>
      <c r="B7" s="2">
        <v>6</v>
      </c>
      <c r="C7" s="2">
        <v>206334.07999999999</v>
      </c>
      <c r="D7" s="3">
        <f t="shared" si="0"/>
        <v>4.8828340140611146E-2</v>
      </c>
    </row>
    <row r="8" spans="1:4" ht="15" thickBot="1" x14ac:dyDescent="0.35">
      <c r="A8" s="2">
        <v>1998</v>
      </c>
      <c r="B8" s="1">
        <v>7</v>
      </c>
      <c r="C8" s="2">
        <v>215657.67</v>
      </c>
      <c r="D8" s="3">
        <f t="shared" si="0"/>
        <v>4.5186863944143528E-2</v>
      </c>
    </row>
    <row r="9" spans="1:4" ht="15" thickBot="1" x14ac:dyDescent="0.35">
      <c r="A9" s="2">
        <v>1999</v>
      </c>
      <c r="B9" s="2">
        <v>8</v>
      </c>
      <c r="C9" s="2">
        <v>233872</v>
      </c>
      <c r="D9" s="3">
        <f t="shared" si="0"/>
        <v>8.4459458362876619E-2</v>
      </c>
    </row>
    <row r="10" spans="1:4" ht="15" thickBot="1" x14ac:dyDescent="0.35">
      <c r="A10" s="2">
        <v>2000</v>
      </c>
      <c r="B10" s="1">
        <v>9</v>
      </c>
      <c r="C10" s="2">
        <v>248748.25</v>
      </c>
      <c r="D10" s="3">
        <f t="shared" si="0"/>
        <v>6.3608512348635154E-2</v>
      </c>
    </row>
    <row r="11" spans="1:4" ht="15" thickBot="1" x14ac:dyDescent="0.35">
      <c r="A11" s="2">
        <v>2001</v>
      </c>
      <c r="B11" s="2">
        <v>10</v>
      </c>
      <c r="C11" s="2">
        <v>255663.75</v>
      </c>
      <c r="D11" s="3">
        <f t="shared" si="0"/>
        <v>2.7801200611461588E-2</v>
      </c>
    </row>
    <row r="12" spans="1:4" ht="15" thickBot="1" x14ac:dyDescent="0.35">
      <c r="A12" s="2">
        <v>2002</v>
      </c>
      <c r="B12" s="1">
        <v>11</v>
      </c>
      <c r="C12" s="2">
        <v>261272.42</v>
      </c>
      <c r="D12" s="3">
        <f t="shared" si="0"/>
        <v>2.1937681818404105E-2</v>
      </c>
    </row>
    <row r="13" spans="1:4" ht="15" thickBot="1" x14ac:dyDescent="0.35">
      <c r="A13" s="2">
        <v>2003</v>
      </c>
      <c r="B13" s="2">
        <v>12</v>
      </c>
      <c r="C13" s="2">
        <v>272232.5</v>
      </c>
      <c r="D13" s="3">
        <f t="shared" si="0"/>
        <v>4.194885935530427E-2</v>
      </c>
    </row>
    <row r="14" spans="1:4" ht="15" thickBot="1" x14ac:dyDescent="0.35">
      <c r="A14" s="2">
        <v>2004</v>
      </c>
      <c r="B14" s="1">
        <v>13</v>
      </c>
      <c r="C14" s="2">
        <v>288987.5</v>
      </c>
      <c r="D14" s="3">
        <f t="shared" si="0"/>
        <v>6.154665589156328E-2</v>
      </c>
    </row>
    <row r="15" spans="1:4" ht="15" thickBot="1" x14ac:dyDescent="0.35">
      <c r="A15" s="2">
        <v>2005</v>
      </c>
      <c r="B15" s="2">
        <v>14</v>
      </c>
      <c r="C15" s="2">
        <v>307826.08</v>
      </c>
      <c r="D15" s="3">
        <f t="shared" si="0"/>
        <v>6.5188217483455227E-2</v>
      </c>
    </row>
    <row r="16" spans="1:4" ht="15" thickBot="1" x14ac:dyDescent="0.35">
      <c r="A16" s="2">
        <v>2006</v>
      </c>
      <c r="B16" s="1">
        <v>15</v>
      </c>
      <c r="C16" s="2">
        <v>323823.08</v>
      </c>
      <c r="D16" s="3">
        <f t="shared" si="0"/>
        <v>5.1967656541641954E-2</v>
      </c>
    </row>
    <row r="17" spans="1:4" ht="15" thickBot="1" x14ac:dyDescent="0.35">
      <c r="A17" s="2">
        <v>2007</v>
      </c>
      <c r="B17" s="2">
        <v>16</v>
      </c>
      <c r="C17" s="2">
        <v>334008</v>
      </c>
      <c r="D17" s="3">
        <f t="shared" si="0"/>
        <v>3.1452112678317996E-2</v>
      </c>
    </row>
    <row r="18" spans="1:4" ht="15" thickBot="1" x14ac:dyDescent="0.35">
      <c r="A18" s="2">
        <v>2008</v>
      </c>
      <c r="B18" s="1">
        <v>17</v>
      </c>
      <c r="C18" s="2">
        <v>328780.33</v>
      </c>
      <c r="D18" s="3">
        <f t="shared" si="0"/>
        <v>-1.5651331704629779E-2</v>
      </c>
    </row>
    <row r="19" spans="1:4" ht="15" thickBot="1" x14ac:dyDescent="0.35">
      <c r="A19" s="2">
        <v>2009</v>
      </c>
      <c r="B19" s="2">
        <v>18</v>
      </c>
      <c r="C19" s="2">
        <v>303288.92</v>
      </c>
      <c r="D19" s="3">
        <f t="shared" si="0"/>
        <v>-7.7533257540072523E-2</v>
      </c>
    </row>
    <row r="20" spans="1:4" ht="15" thickBot="1" x14ac:dyDescent="0.35">
      <c r="A20" s="2">
        <v>2010</v>
      </c>
      <c r="B20" s="1">
        <v>19</v>
      </c>
      <c r="C20" s="2">
        <v>323964.17</v>
      </c>
      <c r="D20" s="3">
        <f t="shared" si="0"/>
        <v>6.8170146143156168E-2</v>
      </c>
    </row>
    <row r="21" spans="1:4" ht="15" thickBot="1" x14ac:dyDescent="0.35">
      <c r="A21" s="2">
        <v>2011</v>
      </c>
      <c r="B21" s="2">
        <v>20</v>
      </c>
      <c r="C21" s="6">
        <v>349717.75</v>
      </c>
      <c r="D21" s="3">
        <f t="shared" si="0"/>
        <v>7.9495149108619073E-2</v>
      </c>
    </row>
    <row r="22" spans="1:4" x14ac:dyDescent="0.3">
      <c r="C22" s="7" t="s">
        <v>4</v>
      </c>
      <c r="D22" s="9">
        <f>AVERAGE(D3:D21)</f>
        <v>4.5984611527925261E-2</v>
      </c>
    </row>
    <row r="23" spans="1:4" x14ac:dyDescent="0.3">
      <c r="D23" s="4"/>
    </row>
    <row r="24" spans="1:4" x14ac:dyDescent="0.3">
      <c r="A24" s="5" t="s">
        <v>6</v>
      </c>
    </row>
    <row r="25" spans="1:4" x14ac:dyDescent="0.3">
      <c r="A25" t="s">
        <v>7</v>
      </c>
      <c r="B25">
        <v>158193</v>
      </c>
    </row>
    <row r="26" spans="1:4" x14ac:dyDescent="0.3">
      <c r="A26" t="s">
        <v>8</v>
      </c>
      <c r="B26">
        <v>4.2999999999999997E-2</v>
      </c>
    </row>
    <row r="34" spans="1:4" x14ac:dyDescent="0.3">
      <c r="A34" s="5" t="s">
        <v>5</v>
      </c>
    </row>
    <row r="35" spans="1:4" ht="15" thickBot="1" x14ac:dyDescent="0.35">
      <c r="A35" s="1" t="s">
        <v>2</v>
      </c>
      <c r="B35" s="1" t="s">
        <v>9</v>
      </c>
      <c r="C35" s="1" t="s">
        <v>10</v>
      </c>
      <c r="D35" s="1" t="s">
        <v>11</v>
      </c>
    </row>
    <row r="36" spans="1:4" ht="15" thickBot="1" x14ac:dyDescent="0.35">
      <c r="A36" s="1">
        <v>1</v>
      </c>
      <c r="B36">
        <f>$B$25*EXP($B$26*A36)</f>
        <v>165143.66740010298</v>
      </c>
      <c r="C36" s="2">
        <v>150781.17000000001</v>
      </c>
      <c r="D36" s="3">
        <f>ABS(B36-C36)/C36</f>
        <v>9.5253919306389254E-2</v>
      </c>
    </row>
    <row r="37" spans="1:4" ht="15" thickBot="1" x14ac:dyDescent="0.35">
      <c r="A37" s="1">
        <v>2</v>
      </c>
      <c r="B37">
        <f t="shared" ref="B37:B55" si="1">$B$25*EXP($B$26*A37)</f>
        <v>172399.73249357322</v>
      </c>
      <c r="C37" s="2">
        <v>161696.25</v>
      </c>
      <c r="D37" s="3">
        <f t="shared" ref="D37:D55" si="2">ABS(B37-C37)/C37</f>
        <v>6.6194995205969331E-2</v>
      </c>
    </row>
    <row r="38" spans="1:4" ht="15" thickBot="1" x14ac:dyDescent="0.35">
      <c r="A38" s="1">
        <v>3</v>
      </c>
      <c r="B38">
        <f t="shared" si="1"/>
        <v>179974.61381214956</v>
      </c>
      <c r="C38" s="2">
        <v>175688.83</v>
      </c>
      <c r="D38" s="3">
        <f t="shared" si="2"/>
        <v>2.4394173563279883E-2</v>
      </c>
    </row>
    <row r="39" spans="1:4" ht="15" thickBot="1" x14ac:dyDescent="0.35">
      <c r="A39" s="1">
        <v>4</v>
      </c>
      <c r="B39">
        <f t="shared" si="1"/>
        <v>187882.31946960744</v>
      </c>
      <c r="C39" s="2">
        <v>185437.25</v>
      </c>
      <c r="D39" s="3">
        <f t="shared" si="2"/>
        <v>1.3185427790842644E-2</v>
      </c>
    </row>
    <row r="40" spans="1:4" ht="15" thickBot="1" x14ac:dyDescent="0.35">
      <c r="A40" s="1">
        <v>5</v>
      </c>
      <c r="B40">
        <f t="shared" si="1"/>
        <v>196137.47306675219</v>
      </c>
      <c r="C40" s="2">
        <v>196728.17</v>
      </c>
      <c r="D40" s="3">
        <f t="shared" si="2"/>
        <v>3.0026047273647607E-3</v>
      </c>
    </row>
    <row r="41" spans="1:4" ht="15" thickBot="1" x14ac:dyDescent="0.35">
      <c r="A41" s="1">
        <v>6</v>
      </c>
      <c r="B41">
        <f t="shared" si="1"/>
        <v>204755.34073462404</v>
      </c>
      <c r="C41" s="2">
        <v>206334.07999999999</v>
      </c>
      <c r="D41" s="3">
        <f t="shared" si="2"/>
        <v>7.6513742440218573E-3</v>
      </c>
    </row>
    <row r="42" spans="1:4" ht="15" thickBot="1" x14ac:dyDescent="0.35">
      <c r="A42" s="1">
        <v>7</v>
      </c>
      <c r="B42">
        <f t="shared" si="1"/>
        <v>213751.8593659233</v>
      </c>
      <c r="C42" s="2">
        <v>215657.67</v>
      </c>
      <c r="D42" s="3">
        <f t="shared" si="2"/>
        <v>8.8372031195399249E-3</v>
      </c>
    </row>
    <row r="43" spans="1:4" ht="15" thickBot="1" x14ac:dyDescent="0.35">
      <c r="A43" s="1">
        <v>8</v>
      </c>
      <c r="B43">
        <f t="shared" si="1"/>
        <v>223143.66608686617</v>
      </c>
      <c r="C43" s="2">
        <v>233872</v>
      </c>
      <c r="D43" s="3">
        <f t="shared" si="2"/>
        <v>4.5872673569875101E-2</v>
      </c>
    </row>
    <row r="44" spans="1:4" ht="15" thickBot="1" x14ac:dyDescent="0.35">
      <c r="A44" s="1">
        <v>9</v>
      </c>
      <c r="B44">
        <f t="shared" si="1"/>
        <v>232948.12902397109</v>
      </c>
      <c r="C44" s="2">
        <v>248748.25</v>
      </c>
      <c r="D44" s="3">
        <f t="shared" si="2"/>
        <v>6.3518521139460909E-2</v>
      </c>
    </row>
    <row r="45" spans="1:4" ht="15" thickBot="1" x14ac:dyDescent="0.35">
      <c r="A45" s="1">
        <v>10</v>
      </c>
      <c r="B45">
        <f t="shared" si="1"/>
        <v>243183.37942267326</v>
      </c>
      <c r="C45" s="2">
        <v>255663.75</v>
      </c>
      <c r="D45" s="3">
        <f t="shared" si="2"/>
        <v>4.88155656690741E-2</v>
      </c>
    </row>
    <row r="46" spans="1:4" ht="15" thickBot="1" x14ac:dyDescent="0.35">
      <c r="A46" s="1">
        <v>11</v>
      </c>
      <c r="B46">
        <f t="shared" si="1"/>
        <v>253868.34517716331</v>
      </c>
      <c r="C46" s="2">
        <v>261272.42</v>
      </c>
      <c r="D46" s="3">
        <f t="shared" si="2"/>
        <v>2.8338524299031258E-2</v>
      </c>
    </row>
    <row r="47" spans="1:4" ht="15" thickBot="1" x14ac:dyDescent="0.35">
      <c r="A47" s="1">
        <v>12</v>
      </c>
      <c r="B47">
        <f t="shared" si="1"/>
        <v>265022.78583345655</v>
      </c>
      <c r="C47" s="2">
        <v>272232.5</v>
      </c>
      <c r="D47" s="3">
        <f t="shared" si="2"/>
        <v>2.6483664391810113E-2</v>
      </c>
    </row>
    <row r="48" spans="1:4" ht="15" thickBot="1" x14ac:dyDescent="0.35">
      <c r="A48" s="1">
        <v>13</v>
      </c>
      <c r="B48">
        <f t="shared" si="1"/>
        <v>276667.32913042337</v>
      </c>
      <c r="C48" s="2">
        <v>288987.5</v>
      </c>
      <c r="D48" s="3">
        <f t="shared" si="2"/>
        <v>4.2632192982660591E-2</v>
      </c>
    </row>
    <row r="49" spans="1:8" ht="15" thickBot="1" x14ac:dyDescent="0.35">
      <c r="A49" s="1">
        <v>14</v>
      </c>
      <c r="B49">
        <f t="shared" si="1"/>
        <v>288823.50914635573</v>
      </c>
      <c r="C49" s="2">
        <v>307826.08</v>
      </c>
      <c r="D49" s="3">
        <f t="shared" si="2"/>
        <v>6.1731516880065139E-2</v>
      </c>
    </row>
    <row r="50" spans="1:8" ht="15" thickBot="1" x14ac:dyDescent="0.35">
      <c r="A50" s="1">
        <v>15</v>
      </c>
      <c r="B50">
        <f t="shared" si="1"/>
        <v>301513.80612161325</v>
      </c>
      <c r="C50" s="2">
        <v>323823.08</v>
      </c>
      <c r="D50" s="3">
        <f t="shared" si="2"/>
        <v>6.8893402775326476E-2</v>
      </c>
    </row>
    <row r="51" spans="1:8" ht="15" thickBot="1" x14ac:dyDescent="0.35">
      <c r="A51" s="1">
        <v>16</v>
      </c>
      <c r="B51">
        <f t="shared" si="1"/>
        <v>314761.68803099269</v>
      </c>
      <c r="C51" s="2">
        <v>334008</v>
      </c>
      <c r="D51" s="3">
        <f t="shared" si="2"/>
        <v>5.7622308354911583E-2</v>
      </c>
    </row>
    <row r="52" spans="1:8" ht="15" thickBot="1" x14ac:dyDescent="0.35">
      <c r="A52" s="1">
        <v>17</v>
      </c>
      <c r="B52">
        <f t="shared" si="1"/>
        <v>328591.65398269973</v>
      </c>
      <c r="C52" s="2">
        <v>328780.33</v>
      </c>
      <c r="D52" s="3">
        <f t="shared" si="2"/>
        <v>5.7386650016527446E-4</v>
      </c>
    </row>
    <row r="53" spans="1:8" ht="15" thickBot="1" x14ac:dyDescent="0.35">
      <c r="A53" s="1">
        <v>18</v>
      </c>
      <c r="B53">
        <f t="shared" si="1"/>
        <v>343029.27952418046</v>
      </c>
      <c r="C53" s="2">
        <v>303288.92</v>
      </c>
      <c r="D53" s="3">
        <f t="shared" si="2"/>
        <v>0.1310313595504263</v>
      </c>
    </row>
    <row r="54" spans="1:8" ht="15" thickBot="1" x14ac:dyDescent="0.35">
      <c r="A54" s="1">
        <v>19</v>
      </c>
      <c r="B54">
        <f t="shared" si="1"/>
        <v>358101.26393859531</v>
      </c>
      <c r="C54" s="2">
        <v>323964.17</v>
      </c>
      <c r="D54" s="3">
        <f t="shared" si="2"/>
        <v>0.10537305387381365</v>
      </c>
    </row>
    <row r="55" spans="1:8" x14ac:dyDescent="0.3">
      <c r="A55" s="1">
        <v>20</v>
      </c>
      <c r="B55">
        <f t="shared" si="1"/>
        <v>373835.47961940081</v>
      </c>
      <c r="C55" s="6">
        <v>349717.75</v>
      </c>
      <c r="D55" s="3">
        <f t="shared" si="2"/>
        <v>6.8963412979183375E-2</v>
      </c>
    </row>
    <row r="56" spans="1:8" x14ac:dyDescent="0.3">
      <c r="C56" s="7" t="s">
        <v>12</v>
      </c>
      <c r="D56" s="8">
        <f>AVERAGE(D36:D55)</f>
        <v>4.8418488046160578E-2</v>
      </c>
    </row>
    <row r="58" spans="1:8" x14ac:dyDescent="0.3">
      <c r="A58" s="5" t="s">
        <v>16</v>
      </c>
    </row>
    <row r="59" spans="1:8" x14ac:dyDescent="0.3">
      <c r="A59" t="s">
        <v>13</v>
      </c>
      <c r="B59">
        <v>1</v>
      </c>
      <c r="D59" s="10" t="s">
        <v>13</v>
      </c>
      <c r="E59" s="10" t="s">
        <v>15</v>
      </c>
      <c r="G59" s="11" t="s">
        <v>13</v>
      </c>
      <c r="H59" s="11" t="s">
        <v>15</v>
      </c>
    </row>
    <row r="60" spans="1:8" x14ac:dyDescent="0.3">
      <c r="A60" t="s">
        <v>14</v>
      </c>
      <c r="B60">
        <f>$B$25*EXP($B$26*B59)</f>
        <v>165143.66740010298</v>
      </c>
      <c r="D60" s="11"/>
      <c r="E60" s="12">
        <f>B60</f>
        <v>165143.66740010298</v>
      </c>
      <c r="G60" s="10"/>
      <c r="H60" s="14">
        <f>B60</f>
        <v>165143.66740010298</v>
      </c>
    </row>
    <row r="61" spans="1:8" x14ac:dyDescent="0.3">
      <c r="D61" s="11">
        <v>25</v>
      </c>
      <c r="E61" s="11">
        <f t="dataTable" ref="E61:E71" dt2D="0" dtr="0" r1="B59" ca="1"/>
        <v>463504.36691412784</v>
      </c>
      <c r="G61" s="10">
        <v>50</v>
      </c>
      <c r="H61" s="10">
        <f t="dataTable" ref="H61:H72" dt2D="0" dtr="0" r1="B59"/>
        <v>1358064.5044247624</v>
      </c>
    </row>
    <row r="62" spans="1:8" x14ac:dyDescent="0.3">
      <c r="D62" s="11">
        <v>26</v>
      </c>
      <c r="E62" s="11">
        <v>483869.77305040054</v>
      </c>
      <c r="G62" s="10">
        <v>51</v>
      </c>
      <c r="H62" s="10">
        <v>1417734.9998205265</v>
      </c>
    </row>
    <row r="63" spans="1:8" x14ac:dyDescent="0.3">
      <c r="D63" s="11">
        <v>27</v>
      </c>
      <c r="E63" s="11">
        <v>505129.99226007872</v>
      </c>
      <c r="G63" s="10">
        <v>52</v>
      </c>
      <c r="H63" s="10">
        <v>1480027.2911686744</v>
      </c>
    </row>
    <row r="64" spans="1:8" x14ac:dyDescent="0.3">
      <c r="D64" s="11">
        <v>28</v>
      </c>
      <c r="E64" s="11">
        <v>527324.34074589284</v>
      </c>
      <c r="G64" s="10">
        <v>53</v>
      </c>
      <c r="H64" s="10">
        <v>1545056.5746640807</v>
      </c>
    </row>
    <row r="65" spans="4:8" x14ac:dyDescent="0.3">
      <c r="D65" s="11">
        <v>29</v>
      </c>
      <c r="E65" s="11">
        <v>550493.86218175455</v>
      </c>
      <c r="G65" s="10">
        <v>54</v>
      </c>
      <c r="H65" s="10">
        <v>1612943.1079799184</v>
      </c>
    </row>
    <row r="66" spans="4:8" x14ac:dyDescent="0.3">
      <c r="D66" s="11">
        <v>30</v>
      </c>
      <c r="E66" s="11">
        <v>574681.40361420403</v>
      </c>
      <c r="G66" s="10">
        <v>55</v>
      </c>
      <c r="H66" s="10">
        <v>1683812.4326583603</v>
      </c>
    </row>
    <row r="67" spans="4:8" x14ac:dyDescent="0.3">
      <c r="D67" s="11">
        <v>31</v>
      </c>
      <c r="E67" s="11">
        <v>599931.69469880743</v>
      </c>
      <c r="G67" s="10">
        <v>56</v>
      </c>
      <c r="H67" s="10">
        <v>1757795.6062726579</v>
      </c>
    </row>
    <row r="68" spans="4:8" x14ac:dyDescent="0.3">
      <c r="D68" s="11">
        <v>32</v>
      </c>
      <c r="E68" s="11">
        <v>626291.43041803339</v>
      </c>
      <c r="G68" s="10">
        <v>57</v>
      </c>
      <c r="H68" s="10">
        <v>1835029.4447899342</v>
      </c>
    </row>
    <row r="69" spans="4:8" x14ac:dyDescent="0.3">
      <c r="D69" s="11">
        <v>33</v>
      </c>
      <c r="E69" s="11">
        <v>653809.35743358068</v>
      </c>
      <c r="G69" s="10">
        <v>58</v>
      </c>
      <c r="H69" s="10">
        <v>1915656.7755828928</v>
      </c>
    </row>
    <row r="70" spans="4:8" x14ac:dyDescent="0.3">
      <c r="D70" s="13">
        <v>34</v>
      </c>
      <c r="E70" s="13">
        <v>682536.36423284397</v>
      </c>
      <c r="G70" s="15">
        <v>59</v>
      </c>
      <c r="H70" s="15">
        <v>1999826.7015583178</v>
      </c>
    </row>
    <row r="71" spans="4:8" x14ac:dyDescent="0.3">
      <c r="D71" s="11">
        <v>35</v>
      </c>
      <c r="E71" s="11">
        <v>712525.57523622608</v>
      </c>
      <c r="G71" s="10">
        <v>60</v>
      </c>
      <c r="H71" s="10">
        <v>2087694.876890834</v>
      </c>
    </row>
    <row r="72" spans="4:8" x14ac:dyDescent="0.3">
      <c r="G72" s="10">
        <v>61</v>
      </c>
      <c r="H72" s="10">
        <v>2179423.7948718262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2025-10-01T01:45:59Z</dcterms:created>
  <dcterms:modified xsi:type="dcterms:W3CDTF">2025-10-01T02:55:30Z</dcterms:modified>
</cp:coreProperties>
</file>