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5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6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7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8.xml" ContentType="application/vnd.openxmlformats-officedocument.themeOverrid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9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Cyclodial Propeller\TEST\0012\"/>
    </mc:Choice>
  </mc:AlternateContent>
  <xr:revisionPtr revIDLastSave="0" documentId="13_ncr:1_{C7AFC7D2-1568-4510-8ECB-DD4732FB157E}" xr6:coauthVersionLast="47" xr6:coauthVersionMax="47" xr10:uidLastSave="{00000000-0000-0000-0000-000000000000}"/>
  <bookViews>
    <workbookView xWindow="-98" yWindow="-98" windowWidth="19396" windowHeight="10395" activeTab="7" xr2:uid="{59AC72E5-64BD-4A26-B4E7-CCEA47DF490D}"/>
  </bookViews>
  <sheets>
    <sheet name="WF-1" sheetId="1" r:id="rId1"/>
    <sheet name="WF-2" sheetId="2" r:id="rId2"/>
    <sheet name="WF-3" sheetId="3" r:id="rId3"/>
    <sheet name="WF-4" sheetId="4" r:id="rId4"/>
    <sheet name="RC-1" sheetId="6" r:id="rId5"/>
    <sheet name="RC-2" sheetId="7" r:id="rId6"/>
    <sheet name="RC-3" sheetId="8" r:id="rId7"/>
    <sheet name="Deformation at LW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10" l="1"/>
  <c r="J15" i="10"/>
  <c r="I15" i="10"/>
  <c r="J11" i="10"/>
  <c r="K11" i="10"/>
  <c r="I11" i="10"/>
  <c r="F10" i="4"/>
  <c r="F4" i="4"/>
  <c r="F5" i="4"/>
  <c r="F6" i="4"/>
  <c r="F7" i="4"/>
  <c r="F8" i="4"/>
  <c r="F9" i="4"/>
  <c r="F3" i="4"/>
  <c r="G14" i="2"/>
  <c r="F14" i="2"/>
  <c r="E14" i="2"/>
  <c r="D14" i="2"/>
  <c r="G11" i="2"/>
  <c r="F11" i="2"/>
  <c r="E11" i="2"/>
  <c r="D11" i="2"/>
  <c r="G8" i="2"/>
  <c r="F8" i="2"/>
  <c r="E8" i="2"/>
  <c r="D8" i="2"/>
  <c r="E5" i="2"/>
  <c r="F5" i="2"/>
  <c r="G5" i="2"/>
  <c r="D5" i="2"/>
  <c r="G8" i="1"/>
  <c r="F8" i="1"/>
  <c r="E8" i="1"/>
  <c r="D8" i="1"/>
  <c r="E5" i="1"/>
  <c r="F5" i="1"/>
  <c r="G5" i="1"/>
  <c r="D5" i="1"/>
  <c r="K8" i="8"/>
  <c r="J8" i="8"/>
  <c r="I8" i="8"/>
  <c r="H8" i="8"/>
  <c r="I5" i="8"/>
  <c r="J5" i="8"/>
  <c r="K5" i="8"/>
  <c r="H5" i="8"/>
  <c r="G9" i="7"/>
  <c r="F9" i="7"/>
  <c r="E9" i="7"/>
  <c r="D9" i="7"/>
  <c r="G6" i="7"/>
  <c r="F6" i="7"/>
  <c r="E6" i="7"/>
  <c r="D6" i="7"/>
  <c r="G14" i="6"/>
  <c r="F14" i="6"/>
  <c r="E14" i="6"/>
  <c r="D14" i="6"/>
  <c r="G11" i="6"/>
  <c r="F11" i="6"/>
  <c r="E11" i="6"/>
  <c r="D11" i="6"/>
  <c r="G8" i="6"/>
  <c r="F8" i="6"/>
  <c r="E8" i="6"/>
  <c r="D8" i="6"/>
  <c r="E5" i="6"/>
  <c r="F5" i="6"/>
  <c r="G5" i="6"/>
  <c r="D5" i="6"/>
  <c r="G20" i="3" l="1"/>
  <c r="F20" i="3"/>
  <c r="E20" i="3"/>
  <c r="D20" i="3"/>
  <c r="G17" i="3"/>
  <c r="F17" i="3"/>
  <c r="E17" i="3"/>
  <c r="D17" i="3"/>
  <c r="E13" i="3"/>
  <c r="F13" i="3"/>
  <c r="G13" i="3"/>
  <c r="D13" i="3"/>
  <c r="E10" i="3"/>
  <c r="F10" i="3"/>
  <c r="G10" i="3"/>
  <c r="D10" i="3"/>
  <c r="G7" i="3"/>
  <c r="F7" i="3"/>
  <c r="E7" i="3"/>
  <c r="D7" i="3"/>
  <c r="E4" i="3"/>
  <c r="F4" i="3"/>
  <c r="G4" i="3"/>
  <c r="D4" i="3"/>
</calcChain>
</file>

<file path=xl/sharedStrings.xml><?xml version="1.0" encoding="utf-8"?>
<sst xmlns="http://schemas.openxmlformats.org/spreadsheetml/2006/main" count="173" uniqueCount="49">
  <si>
    <t>Straight WF PLA</t>
    <phoneticPr fontId="2" type="noConversion"/>
  </si>
  <si>
    <t>WF-1 : CL</t>
    <phoneticPr fontId="2" type="noConversion"/>
  </si>
  <si>
    <t>Straight PLA</t>
    <phoneticPr fontId="2" type="noConversion"/>
  </si>
  <si>
    <t>6mm</t>
    <phoneticPr fontId="2" type="noConversion"/>
  </si>
  <si>
    <t>8mm</t>
    <phoneticPr fontId="2" type="noConversion"/>
  </si>
  <si>
    <t>11mm</t>
    <phoneticPr fontId="2" type="noConversion"/>
  </si>
  <si>
    <t>13mm</t>
    <phoneticPr fontId="2" type="noConversion"/>
  </si>
  <si>
    <t>Max CL</t>
  </si>
  <si>
    <t>Curved PLA</t>
    <phoneticPr fontId="2" type="noConversion"/>
  </si>
  <si>
    <t>Curved WF PLA</t>
    <phoneticPr fontId="2" type="noConversion"/>
  </si>
  <si>
    <t>배율</t>
    <phoneticPr fontId="2" type="noConversion"/>
  </si>
  <si>
    <t>WF-2 : Drag 감소</t>
    <phoneticPr fontId="2" type="noConversion"/>
  </si>
  <si>
    <t>Max Thrust, CD</t>
    <phoneticPr fontId="2" type="noConversion"/>
  </si>
  <si>
    <t>Max g/W, CD</t>
    <phoneticPr fontId="2" type="noConversion"/>
  </si>
  <si>
    <t>추력 증가</t>
    <phoneticPr fontId="2" type="noConversion"/>
  </si>
  <si>
    <t>Max Thrust</t>
    <phoneticPr fontId="2" type="noConversion"/>
  </si>
  <si>
    <t>Thrust at Max efficiency</t>
    <phoneticPr fontId="2" type="noConversion"/>
  </si>
  <si>
    <t>Max efficiency</t>
    <phoneticPr fontId="2" type="noConversion"/>
  </si>
  <si>
    <t>Straight</t>
    <phoneticPr fontId="2" type="noConversion"/>
  </si>
  <si>
    <t>Thrust Value</t>
    <phoneticPr fontId="2" type="noConversion"/>
  </si>
  <si>
    <t>WF</t>
    <phoneticPr fontId="2" type="noConversion"/>
  </si>
  <si>
    <t>Curved</t>
    <phoneticPr fontId="2" type="noConversion"/>
  </si>
  <si>
    <t>RC-1 : Drag 감소</t>
    <phoneticPr fontId="2" type="noConversion"/>
  </si>
  <si>
    <t>Max Efficiency</t>
    <phoneticPr fontId="2" type="noConversion"/>
  </si>
  <si>
    <t>RC-2 : 최대 효율 증가</t>
    <phoneticPr fontId="2" type="noConversion"/>
  </si>
  <si>
    <t>No WF</t>
    <phoneticPr fontId="2" type="noConversion"/>
  </si>
  <si>
    <t>dB 감소에 도움이 된다</t>
    <phoneticPr fontId="2" type="noConversion"/>
  </si>
  <si>
    <t>Efficient DB</t>
    <phoneticPr fontId="2" type="noConversion"/>
  </si>
  <si>
    <t>dB 증가</t>
    <phoneticPr fontId="2" type="noConversion"/>
  </si>
  <si>
    <t>변화율</t>
    <phoneticPr fontId="2" type="noConversion"/>
  </si>
  <si>
    <t>RC 적용시 Thrust Efficiency 증가율</t>
    <phoneticPr fontId="2" type="noConversion"/>
  </si>
  <si>
    <t>DB Change</t>
    <phoneticPr fontId="2" type="noConversion"/>
  </si>
  <si>
    <t>Pitch Distance</t>
    <phoneticPr fontId="2" type="noConversion"/>
  </si>
  <si>
    <t>No WF</t>
    <phoneticPr fontId="2" type="noConversion"/>
  </si>
  <si>
    <t>Max Thrust</t>
  </si>
  <si>
    <t>g/W</t>
    <phoneticPr fontId="2" type="noConversion"/>
  </si>
  <si>
    <t>CD</t>
  </si>
  <si>
    <t>dB</t>
    <phoneticPr fontId="2" type="noConversion"/>
  </si>
  <si>
    <t>Max Efficiency</t>
  </si>
  <si>
    <t>Max g/W</t>
  </si>
  <si>
    <t>Thrust</t>
  </si>
  <si>
    <t>dB</t>
  </si>
  <si>
    <t>Straight WF LW</t>
    <phoneticPr fontId="2" type="noConversion"/>
  </si>
  <si>
    <t>N/A</t>
    <phoneticPr fontId="2" type="noConversion"/>
  </si>
  <si>
    <t>PLA</t>
    <phoneticPr fontId="2" type="noConversion"/>
  </si>
  <si>
    <t>Straight WF</t>
    <phoneticPr fontId="2" type="noConversion"/>
  </si>
  <si>
    <t>Thrust Comparison</t>
    <phoneticPr fontId="2" type="noConversion"/>
  </si>
  <si>
    <t>LW</t>
    <phoneticPr fontId="2" type="noConversion"/>
  </si>
  <si>
    <t>Efficiency at Max Thrust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</si>
</sst>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);[Red]\(0.0\)"/>
    <numFmt numFmtId="178" formatCode="0.0&quot;dB&quot;"/>
    <numFmt numFmtId="179" formatCode="0&quot;g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1" applyNumberFormat="1" applyFont="1">
      <alignment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  <xf numFmtId="9" fontId="0" fillId="0" borderId="0" xfId="1" applyFont="1">
      <alignment vertical="center"/>
    </xf>
    <xf numFmtId="9" fontId="0" fillId="0" borderId="1" xfId="1" applyFont="1" applyBorder="1">
      <alignment vertical="center"/>
    </xf>
    <xf numFmtId="9" fontId="0" fillId="0" borderId="7" xfId="1" applyFont="1" applyBorder="1">
      <alignment vertical="center"/>
    </xf>
    <xf numFmtId="9" fontId="0" fillId="0" borderId="9" xfId="1" applyFont="1" applyBorder="1">
      <alignment vertical="center"/>
    </xf>
    <xf numFmtId="9" fontId="0" fillId="0" borderId="10" xfId="1" applyFont="1" applyBorder="1">
      <alignment vertical="center"/>
    </xf>
    <xf numFmtId="0" fontId="3" fillId="2" borderId="3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0" fillId="3" borderId="11" xfId="0" applyFill="1" applyBorder="1">
      <alignment vertical="center"/>
    </xf>
    <xf numFmtId="0" fontId="3" fillId="2" borderId="12" xfId="0" applyFont="1" applyFill="1" applyBorder="1">
      <alignment vertical="center"/>
    </xf>
    <xf numFmtId="178" fontId="3" fillId="4" borderId="5" xfId="1" applyNumberFormat="1" applyFont="1" applyFill="1" applyBorder="1" applyAlignment="1">
      <alignment horizontal="center" vertical="center"/>
    </xf>
    <xf numFmtId="178" fontId="3" fillId="4" borderId="7" xfId="1" applyNumberFormat="1" applyFont="1" applyFill="1" applyBorder="1" applyAlignment="1">
      <alignment horizontal="center" vertical="center"/>
    </xf>
    <xf numFmtId="178" fontId="3" fillId="4" borderId="10" xfId="1" applyNumberFormat="1" applyFont="1" applyFill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79" fontId="0" fillId="0" borderId="8" xfId="0" applyNumberForma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78" fontId="0" fillId="0" borderId="20" xfId="0" applyNumberForma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 wrapText="1"/>
    </xf>
    <xf numFmtId="178" fontId="0" fillId="0" borderId="19" xfId="0" applyNumberFormat="1" applyBorder="1" applyAlignment="1">
      <alignment horizontal="center" vertical="center"/>
    </xf>
    <xf numFmtId="178" fontId="0" fillId="0" borderId="21" xfId="0" applyNumberForma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178" fontId="0" fillId="0" borderId="15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176" fontId="0" fillId="0" borderId="27" xfId="1" applyNumberFormat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6" fontId="0" fillId="0" borderId="7" xfId="1" applyNumberFormat="1" applyFont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11" fontId="0" fillId="0" borderId="27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77" fontId="0" fillId="0" borderId="27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149247565823172"/>
          <c:y val="7.4895159849454343E-2"/>
          <c:w val="0.7381069359869793"/>
          <c:h val="0.7542381710106546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'WF-1'!$C$5</c:f>
              <c:strCache>
                <c:ptCount val="1"/>
                <c:pt idx="0">
                  <c:v>변화율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'WF-1'!$D$2:$G$2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'WF-1'!$D$5:$G$5</c:f>
              <c:numCache>
                <c:formatCode>0%</c:formatCode>
                <c:ptCount val="4"/>
                <c:pt idx="0">
                  <c:v>-0.20939899918107086</c:v>
                </c:pt>
                <c:pt idx="1">
                  <c:v>0.60543454761647397</c:v>
                </c:pt>
                <c:pt idx="2">
                  <c:v>0.68227307439572349</c:v>
                </c:pt>
                <c:pt idx="3">
                  <c:v>5.7548614406949916E-2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8-4A1F-BDB2-35320ADC4D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5735072"/>
        <c:axId val="615736512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'WF-1'!$C$3</c15:sqref>
                        </c15:formulaRef>
                      </c:ext>
                    </c:extLst>
                    <c:strCache>
                      <c:ptCount val="1"/>
                      <c:pt idx="0">
                        <c:v>Straight PLA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dLbl>
                    <c:idx val="2"/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9-5DA8-45DC-82DC-94738AA60E92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'WF-1'!$D$2:$G$2</c15:sqref>
                        </c15:formulaRef>
                      </c:ext>
                    </c:extLst>
                    <c:strCache>
                      <c:ptCount val="4"/>
                      <c:pt idx="0">
                        <c:v>6mm</c:v>
                      </c:pt>
                      <c:pt idx="1">
                        <c:v>8mm</c:v>
                      </c:pt>
                      <c:pt idx="2">
                        <c:v>11mm</c:v>
                      </c:pt>
                      <c:pt idx="3">
                        <c:v>13mm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'WF-1'!$D$3:$G$3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2.3740965714653942E-5</c:v>
                      </c:pt>
                      <c:pt idx="1">
                        <c:v>2.7774270925388208E-5</c:v>
                      </c:pt>
                      <c:pt idx="2">
                        <c:v>3.8709053079789036E-5</c:v>
                      </c:pt>
                      <c:pt idx="3">
                        <c:v>7.0069667139264211E-5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DA8-45DC-82DC-94738AA60E92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'WF-1'!$C$4</c15:sqref>
                        </c15:formulaRef>
                      </c:ext>
                    </c:extLst>
                    <c:strCache>
                      <c:ptCount val="1"/>
                      <c:pt idx="0">
                        <c:v>Straight WF PLA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Lbl>
                    <c:idx val="0"/>
                    <c:tx>
                      <c:rich>
                        <a:bodyPr/>
                        <a:lstStyle/>
                        <a:p>
                          <a:fld id="{F2159D8E-35AB-4CA4-92B2-E9697D14D96B}" type="CELLRANGE">
                            <a:rPr lang="en-US" altLang="ko-KR" baseline="0"/>
                            <a:pPr/>
                            <a:t>[CELLRANGE]</a:t>
                          </a:fld>
                          <a:r>
                            <a:rPr lang="en-US" altLang="ko-KR" baseline="0"/>
                            <a:t>, </a:t>
                          </a:r>
                          <a:fld id="{739EF7F9-F7EE-4690-87D1-0F7601CD8A51}" type="VALUE">
                            <a:rPr lang="en-US" altLang="ko-KR" baseline="0"/>
                            <a:pPr/>
                            <a:t>[값]</a:t>
                          </a:fld>
                          <a:endParaRPr lang="en-US" altLang="ko-KR" baseline="0"/>
                        </a:p>
                      </c:rich>
                    </c:tx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A-5DA8-45DC-82DC-94738AA60E92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'WF-1'!$D$2:$G$2</c15:sqref>
                        </c15:formulaRef>
                      </c:ext>
                    </c:extLst>
                    <c:strCache>
                      <c:ptCount val="4"/>
                      <c:pt idx="0">
                        <c:v>6mm</c:v>
                      </c:pt>
                      <c:pt idx="1">
                        <c:v>8mm</c:v>
                      </c:pt>
                      <c:pt idx="2">
                        <c:v>11mm</c:v>
                      </c:pt>
                      <c:pt idx="3">
                        <c:v>13mm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'WF-1'!$D$4:$G$4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1.876963125441329E-5</c:v>
                      </c:pt>
                      <c:pt idx="1">
                        <c:v>4.4589774078478002E-5</c:v>
                      </c:pt>
                      <c:pt idx="2">
                        <c:v>6.5119197731483948E-5</c:v>
                      </c:pt>
                      <c:pt idx="3">
                        <c:v>7.410207939508506E-5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datalabelsRange>
                      <c15:f>'WF-1'!$D$5:$G$5</c15:f>
                      <c15:dlblRangeCache>
                        <c:ptCount val="4"/>
                        <c:pt idx="0">
                          <c:v>-21%</c:v>
                        </c:pt>
                        <c:pt idx="1">
                          <c:v>61%</c:v>
                        </c:pt>
                        <c:pt idx="2">
                          <c:v>68%</c:v>
                        </c:pt>
                        <c:pt idx="3">
                          <c:v>6%</c:v>
                        </c:pt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02-5DA8-45DC-82DC-94738AA60E92}"/>
                  </c:ext>
                </c:extLst>
              </c15:ser>
            </c15:filteredBarSeries>
          </c:ext>
        </c:extLst>
      </c:barChart>
      <c:catAx>
        <c:axId val="61573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6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Pitch</a:t>
                </a:r>
                <a:r>
                  <a:rPr lang="en-US" altLang="ko-KR" sz="1600" b="1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Distance (mm)</a:t>
                </a:r>
                <a:endParaRPr lang="ko-KR" altLang="en-US" sz="16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615736512"/>
        <c:crosses val="autoZero"/>
        <c:auto val="1"/>
        <c:lblAlgn val="ctr"/>
        <c:lblOffset val="100"/>
        <c:noMultiLvlLbl val="0"/>
      </c:catAx>
      <c:valAx>
        <c:axId val="615736512"/>
        <c:scaling>
          <c:orientation val="minMax"/>
          <c:max val="0.70000000000000007"/>
          <c:min val="-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6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Lift Coefficient </a:t>
                </a:r>
                <a:r>
                  <a:rPr lang="ko-KR" altLang="en-US" sz="16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변화율</a:t>
                </a:r>
              </a:p>
            </c:rich>
          </c:tx>
          <c:layout>
            <c:manualLayout>
              <c:xMode val="edge"/>
              <c:yMode val="edge"/>
              <c:x val="3.5243568550284536E-2"/>
              <c:y val="0.168737516868115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0%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61573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0149247565823172"/>
          <c:y val="7.4895159849454343E-2"/>
          <c:w val="0.7381069359869793"/>
          <c:h val="0.7542381710106546"/>
        </c:manualLayout>
      </c:layout>
      <c:barChart>
        <c:barDir val="col"/>
        <c:grouping val="clustered"/>
        <c:varyColors val="0"/>
        <c:ser>
          <c:idx val="1"/>
          <c:order val="2"/>
          <c:tx>
            <c:strRef>
              <c:f>'WF-1'!$C$5</c:f>
              <c:strCache>
                <c:ptCount val="1"/>
                <c:pt idx="0">
                  <c:v>변화율</c:v>
                </c:pt>
              </c:strCache>
            </c:strRef>
          </c:tx>
          <c:spPr>
            <a:solidFill>
              <a:sysClr val="windowText" lastClr="0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'WF-1'!$D$2:$G$2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'WF-1'!$D$8:$G$8</c:f>
              <c:numCache>
                <c:formatCode>0%</c:formatCode>
                <c:ptCount val="4"/>
                <c:pt idx="0">
                  <c:v>0.29278701225804626</c:v>
                </c:pt>
                <c:pt idx="1">
                  <c:v>0.2764292735958136</c:v>
                </c:pt>
                <c:pt idx="2">
                  <c:v>-2.8609228580990687E-2</c:v>
                </c:pt>
                <c:pt idx="3">
                  <c:v>-5.1786248610839136E-2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4A6-450A-82C5-7035D724F8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5735072"/>
        <c:axId val="615736512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'WF-1'!$C$3</c15:sqref>
                        </c15:formulaRef>
                      </c:ext>
                    </c:extLst>
                    <c:strCache>
                      <c:ptCount val="1"/>
                      <c:pt idx="0">
                        <c:v>Straight PLA</c:v>
                      </c:pt>
                    </c:strCache>
                  </c:strRef>
                </c:tx>
                <c:spPr>
                  <a:solidFill>
                    <a:schemeClr val="tx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solidFill>
                      <a:sysClr val="window" lastClr="FFFFFF"/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'WF-1'!$D$2:$G$2</c15:sqref>
                        </c15:formulaRef>
                      </c:ext>
                    </c:extLst>
                    <c:strCache>
                      <c:ptCount val="4"/>
                      <c:pt idx="0">
                        <c:v>6mm</c:v>
                      </c:pt>
                      <c:pt idx="1">
                        <c:v>8mm</c:v>
                      </c:pt>
                      <c:pt idx="2">
                        <c:v>11mm</c:v>
                      </c:pt>
                      <c:pt idx="3">
                        <c:v>13mm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'WF-1'!$D$3:$G$3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2.3740965714653942E-5</c:v>
                      </c:pt>
                      <c:pt idx="1">
                        <c:v>2.7774270925388208E-5</c:v>
                      </c:pt>
                      <c:pt idx="2">
                        <c:v>3.8709053079789036E-5</c:v>
                      </c:pt>
                      <c:pt idx="3">
                        <c:v>7.0069667139264211E-5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DD8-4A1F-BDB2-35320ADC4D12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'WF-1'!$C$4</c15:sqref>
                        </c15:formulaRef>
                      </c:ext>
                    </c:extLst>
                    <c:strCache>
                      <c:ptCount val="1"/>
                      <c:pt idx="0">
                        <c:v>Straight WF PLA</c:v>
                      </c:pt>
                    </c:strCache>
                  </c:strRef>
                </c:tx>
                <c:spPr>
                  <a:solidFill>
                    <a:schemeClr val="tx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'WF-1'!$D$2:$G$2</c15:sqref>
                        </c15:formulaRef>
                      </c:ext>
                    </c:extLst>
                    <c:strCache>
                      <c:ptCount val="4"/>
                      <c:pt idx="0">
                        <c:v>6mm</c:v>
                      </c:pt>
                      <c:pt idx="1">
                        <c:v>8mm</c:v>
                      </c:pt>
                      <c:pt idx="2">
                        <c:v>11mm</c:v>
                      </c:pt>
                      <c:pt idx="3">
                        <c:v>13mm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'WF-1'!$D$4:$G$4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1.876963125441329E-5</c:v>
                      </c:pt>
                      <c:pt idx="1">
                        <c:v>4.4589774078478002E-5</c:v>
                      </c:pt>
                      <c:pt idx="2">
                        <c:v>6.5119197731483948E-5</c:v>
                      </c:pt>
                      <c:pt idx="3">
                        <c:v>7.410207939508506E-5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A6-450A-82C5-7035D724F8FE}"/>
                  </c:ext>
                </c:extLst>
              </c15:ser>
            </c15:filteredBarSeries>
          </c:ext>
        </c:extLst>
      </c:barChart>
      <c:catAx>
        <c:axId val="61573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Pitch Distance (mm)</a:t>
                </a:r>
                <a:endParaRPr lang="ko-KR" altLang="en-US"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9133149965252401"/>
              <c:y val="0.919354435728122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615736512"/>
        <c:crosses val="autoZero"/>
        <c:auto val="1"/>
        <c:lblAlgn val="ctr"/>
        <c:lblOffset val="100"/>
        <c:noMultiLvlLbl val="0"/>
      </c:catAx>
      <c:valAx>
        <c:axId val="615736512"/>
        <c:scaling>
          <c:orientation val="minMax"/>
          <c:max val="0.70000000000000007"/>
          <c:min val="-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Lift Coefficient </a:t>
                </a:r>
                <a:r>
                  <a:rPr lang="ko-KR" altLang="en-US"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변화율</a:t>
                </a:r>
              </a:p>
            </c:rich>
          </c:tx>
          <c:layout>
            <c:manualLayout>
              <c:xMode val="edge"/>
              <c:yMode val="edge"/>
              <c:x val="3.5243568550284536E-2"/>
              <c:y val="0.168737516868115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0%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61573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95526672430717"/>
          <c:y val="5.581635632622807E-2"/>
          <c:w val="0.71118086881534148"/>
          <c:h val="0.73782649077685336"/>
        </c:manualLayout>
      </c:layout>
      <c:barChart>
        <c:barDir val="col"/>
        <c:grouping val="clustered"/>
        <c:varyColors val="0"/>
        <c:ser>
          <c:idx val="0"/>
          <c:order val="0"/>
          <c:tx>
            <c:v>Straight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'WF-2'!$D$2:$G$2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'WF-2'!$D$5:$G$5</c:f>
              <c:numCache>
                <c:formatCode>0%</c:formatCode>
                <c:ptCount val="4"/>
                <c:pt idx="0">
                  <c:v>-3.940959643917441E-2</c:v>
                </c:pt>
                <c:pt idx="1">
                  <c:v>0.17963334658569807</c:v>
                </c:pt>
                <c:pt idx="2">
                  <c:v>0.48172807144559249</c:v>
                </c:pt>
                <c:pt idx="3">
                  <c:v>-3.7726781579624391E-2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2D-4271-AF4F-E3B32EEA4EC6}"/>
            </c:ext>
          </c:extLst>
        </c:ser>
        <c:ser>
          <c:idx val="1"/>
          <c:order val="1"/>
          <c:tx>
            <c:v>Curved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-4.264297821246007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A2D-4271-AF4F-E3B32EEA4E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'WF-2'!$D$8:$G$8</c:f>
              <c:numCache>
                <c:formatCode>0%</c:formatCode>
                <c:ptCount val="4"/>
                <c:pt idx="0">
                  <c:v>-0.14996628570185244</c:v>
                </c:pt>
                <c:pt idx="1">
                  <c:v>0.12889603677755868</c:v>
                </c:pt>
                <c:pt idx="2">
                  <c:v>-2.5253820044137454E-2</c:v>
                </c:pt>
                <c:pt idx="3">
                  <c:v>-0.1032691492203085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2D-4271-AF4F-E3B32EEA4E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5735072"/>
        <c:axId val="615736512"/>
      </c:barChart>
      <c:catAx>
        <c:axId val="61573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6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Pitch</a:t>
                </a:r>
                <a:r>
                  <a:rPr lang="en-US" altLang="ko-KR" sz="1600" b="1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Distance (mm)</a:t>
                </a:r>
                <a:endParaRPr lang="ko-KR" altLang="en-US" sz="16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6835659816591559"/>
              <c:y val="0.89527219628494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615736512"/>
        <c:crosses val="autoZero"/>
        <c:auto val="1"/>
        <c:lblAlgn val="ctr"/>
        <c:lblOffset val="100"/>
        <c:noMultiLvlLbl val="0"/>
      </c:catAx>
      <c:valAx>
        <c:axId val="615736512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6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Drag Coefficient</a:t>
                </a:r>
                <a:endParaRPr lang="ko-KR" altLang="en-US" sz="16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7166224674247775E-2"/>
              <c:y val="0.238598340456886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0%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61573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378419531220636"/>
          <c:y val="0.34931358714453831"/>
          <c:w val="0.18450931884844368"/>
          <c:h val="0.17744174350542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12464982541309"/>
          <c:y val="7.1124564513300681E-2"/>
          <c:w val="0.69343134815334684"/>
          <c:h val="0.72167526130176762"/>
        </c:manualLayout>
      </c:layout>
      <c:barChart>
        <c:barDir val="col"/>
        <c:grouping val="clustered"/>
        <c:varyColors val="0"/>
        <c:ser>
          <c:idx val="0"/>
          <c:order val="0"/>
          <c:tx>
            <c:v>Straight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'WF-2'!$D$2:$G$2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'WF-2'!$D$11:$G$11</c:f>
              <c:numCache>
                <c:formatCode>0%</c:formatCode>
                <c:ptCount val="4"/>
                <c:pt idx="0">
                  <c:v>-6.3666059664244878E-2</c:v>
                </c:pt>
                <c:pt idx="1">
                  <c:v>0.18267936455200395</c:v>
                </c:pt>
                <c:pt idx="2">
                  <c:v>0.46964242386653621</c:v>
                </c:pt>
                <c:pt idx="3">
                  <c:v>7.3609444747845698E-2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52-4158-9342-00645EEC6A07}"/>
            </c:ext>
          </c:extLst>
        </c:ser>
        <c:ser>
          <c:idx val="1"/>
          <c:order val="1"/>
          <c:tx>
            <c:v>Curved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'WF-2'!$D$2:$G$2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'WF-2'!$D$14:$G$14</c:f>
              <c:numCache>
                <c:formatCode>0%</c:formatCode>
                <c:ptCount val="4"/>
                <c:pt idx="0">
                  <c:v>-0.14996628570185244</c:v>
                </c:pt>
                <c:pt idx="1">
                  <c:v>8.5688045984562589E-2</c:v>
                </c:pt>
                <c:pt idx="2">
                  <c:v>-1.2665260633068498E-2</c:v>
                </c:pt>
                <c:pt idx="3">
                  <c:v>-5.137951765384996E-2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52-4158-9342-00645EEC6A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5735072"/>
        <c:axId val="615736512"/>
      </c:barChart>
      <c:catAx>
        <c:axId val="61573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6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Pitch</a:t>
                </a:r>
                <a:r>
                  <a:rPr lang="en-US" altLang="ko-KR" sz="1600" b="1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Distance (mm)</a:t>
                </a:r>
                <a:endParaRPr lang="ko-KR" altLang="en-US" sz="16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6999720008412046"/>
              <c:y val="0.885872124615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615736512"/>
        <c:crosses val="autoZero"/>
        <c:auto val="1"/>
        <c:lblAlgn val="ctr"/>
        <c:lblOffset val="100"/>
        <c:noMultiLvlLbl val="0"/>
      </c:catAx>
      <c:valAx>
        <c:axId val="61573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6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Drag Coefficient</a:t>
                </a:r>
                <a:endParaRPr lang="ko-KR" altLang="en-US" sz="16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2865038532128582E-2"/>
              <c:y val="0.24661408431064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0%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61573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61436016592884"/>
          <c:y val="0.42732507964243477"/>
          <c:w val="0.12661878250256181"/>
          <c:h val="0.145349840715130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06639422445217"/>
          <c:y val="9.1040983325372915E-2"/>
          <c:w val="0.81709997629222741"/>
          <c:h val="0.708208275829311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'WF-3'!$B$2</c:f>
              <c:strCache>
                <c:ptCount val="1"/>
                <c:pt idx="0">
                  <c:v>Max Thrust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1.9930947897050322E-3"/>
                  <c:y val="-4.021543227631485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600-47EE-B589-BA1F26E20B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'WF-3'!$D$1:$G$1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'WF-3'!$D$4:$G$4</c:f>
              <c:numCache>
                <c:formatCode>0%</c:formatCode>
                <c:ptCount val="4"/>
                <c:pt idx="0">
                  <c:v>0.19999999999999996</c:v>
                </c:pt>
                <c:pt idx="1">
                  <c:v>0.64583333333333326</c:v>
                </c:pt>
                <c:pt idx="2">
                  <c:v>0.66666666666666674</c:v>
                </c:pt>
                <c:pt idx="3">
                  <c:v>0.58064516129032251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7-4A12-8007-AFE33BCF988E}"/>
            </c:ext>
          </c:extLst>
        </c:ser>
        <c:ser>
          <c:idx val="1"/>
          <c:order val="1"/>
          <c:tx>
            <c:strRef>
              <c:f>'WF-3'!$B$8</c:f>
              <c:strCache>
                <c:ptCount val="1"/>
                <c:pt idx="0">
                  <c:v>Thrust at Max efficiency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3.9861895794099187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600-47EE-B589-BA1F26E20BED}"/>
                </c:ext>
              </c:extLst>
            </c:dLbl>
            <c:dLbl>
              <c:idx val="3"/>
              <c:layout>
                <c:manualLayout>
                  <c:x val="-1.39516635279348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600-47EE-B589-BA1F26E20B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'WF-3'!$D$1:$G$1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'WF-3'!$D$10:$G$10</c:f>
              <c:numCache>
                <c:formatCode>0%</c:formatCode>
                <c:ptCount val="4"/>
                <c:pt idx="0">
                  <c:v>0.31818181818181812</c:v>
                </c:pt>
                <c:pt idx="1">
                  <c:v>1.2222222222222223</c:v>
                </c:pt>
                <c:pt idx="2">
                  <c:v>0.61538461538461542</c:v>
                </c:pt>
                <c:pt idx="3">
                  <c:v>-6.6666666666666652E-2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0-47EE-B589-BA1F26E20BED}"/>
            </c:ext>
          </c:extLst>
        </c:ser>
        <c:ser>
          <c:idx val="2"/>
          <c:order val="2"/>
          <c:tx>
            <c:strRef>
              <c:f>'WF-3'!$B$14</c:f>
              <c:strCache>
                <c:ptCount val="1"/>
                <c:pt idx="0">
                  <c:v>Max efficiency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3.9861895794099187E-3"/>
                  <c:y val="-6.1439534000741402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600-47EE-B589-BA1F26E20BED}"/>
                </c:ext>
              </c:extLst>
            </c:dLbl>
            <c:dLbl>
              <c:idx val="3"/>
              <c:layout>
                <c:manualLayout>
                  <c:x val="5.9792843691148772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600-47EE-B589-BA1F26E20B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'WF-3'!$D$1:$G$1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'WF-3'!$D$17:$G$17</c:f>
              <c:numCache>
                <c:formatCode>0%</c:formatCode>
                <c:ptCount val="4"/>
                <c:pt idx="0">
                  <c:v>-3.3333333333333437E-2</c:v>
                </c:pt>
                <c:pt idx="1">
                  <c:v>0.39917695473251036</c:v>
                </c:pt>
                <c:pt idx="2">
                  <c:v>8.3257918552036347E-2</c:v>
                </c:pt>
                <c:pt idx="3">
                  <c:v>-3.4848484848484906E-2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0-47EE-B589-BA1F26E20B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3555664"/>
        <c:axId val="723562504"/>
      </c:barChart>
      <c:catAx>
        <c:axId val="72355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6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Pitch</a:t>
                </a:r>
                <a:r>
                  <a:rPr lang="en-US" altLang="ko-KR" sz="1600" b="1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Distance</a:t>
                </a:r>
                <a:endParaRPr lang="ko-KR" altLang="en-US" sz="16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62504"/>
        <c:crosses val="autoZero"/>
        <c:auto val="1"/>
        <c:lblAlgn val="ctr"/>
        <c:lblOffset val="100"/>
        <c:noMultiLvlLbl val="0"/>
      </c:catAx>
      <c:valAx>
        <c:axId val="72356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5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578203707971347"/>
          <c:y val="5.5228665897893971E-2"/>
          <c:w val="0.32058290988589999"/>
          <c:h val="0.225285117394450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227631515512761"/>
          <c:y val="9.3336368975930423E-2"/>
          <c:w val="0.78757379463287847"/>
          <c:h val="0.703578667249927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'WF-3'!$B$2</c:f>
              <c:strCache>
                <c:ptCount val="1"/>
                <c:pt idx="0">
                  <c:v>Max Thrust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'WF-3'!$D$1:$G$1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'WF-3'!$D$7:$G$7</c:f>
              <c:numCache>
                <c:formatCode>0%</c:formatCode>
                <c:ptCount val="4"/>
                <c:pt idx="0">
                  <c:v>-0.36585365853658536</c:v>
                </c:pt>
                <c:pt idx="1">
                  <c:v>0.14999999999999991</c:v>
                </c:pt>
                <c:pt idx="2">
                  <c:v>-2.4096385542168641E-2</c:v>
                </c:pt>
                <c:pt idx="3">
                  <c:v>-1.1764705882352899E-2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7-4A12-8007-AFE33BCF98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3555664"/>
        <c:axId val="723562504"/>
      </c:barChart>
      <c:catAx>
        <c:axId val="72355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Pitch Distance</a:t>
                </a:r>
                <a:endParaRPr lang="ko-KR" altLang="en-US"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62504"/>
        <c:crosses val="autoZero"/>
        <c:auto val="1"/>
        <c:lblAlgn val="ctr"/>
        <c:lblOffset val="100"/>
        <c:noMultiLvlLbl val="0"/>
      </c:catAx>
      <c:valAx>
        <c:axId val="72356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5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905052890403591"/>
          <c:y val="9.6568273926964432E-2"/>
          <c:w val="0.76924688086025539"/>
          <c:h val="0.646797690880984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'WF-3'!$B$2</c:f>
              <c:strCache>
                <c:ptCount val="1"/>
                <c:pt idx="0">
                  <c:v>Max Thrust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'WF-3'!$D$1:$G$1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'WF-3'!$D$10:$G$10</c:f>
              <c:numCache>
                <c:formatCode>0%</c:formatCode>
                <c:ptCount val="4"/>
                <c:pt idx="0">
                  <c:v>0.31818181818181812</c:v>
                </c:pt>
                <c:pt idx="1">
                  <c:v>1.2222222222222223</c:v>
                </c:pt>
                <c:pt idx="2">
                  <c:v>0.61538461538461542</c:v>
                </c:pt>
                <c:pt idx="3">
                  <c:v>-6.6666666666666652E-2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7-4A12-8007-AFE33BCF98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3555664"/>
        <c:axId val="723562504"/>
      </c:barChart>
      <c:catAx>
        <c:axId val="72355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/>
                  <a:t>Pitch Distance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62504"/>
        <c:crosses val="autoZero"/>
        <c:auto val="1"/>
        <c:lblAlgn val="ctr"/>
        <c:lblOffset val="100"/>
        <c:noMultiLvlLbl val="0"/>
      </c:catAx>
      <c:valAx>
        <c:axId val="72356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5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671021663956664"/>
          <c:y val="5.166958296879557E-2"/>
          <c:w val="0.79313989314843947"/>
          <c:h val="0.717467556138815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'WF-3'!$B$2</c:f>
              <c:strCache>
                <c:ptCount val="1"/>
                <c:pt idx="0">
                  <c:v>Max Thrust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'WF-3'!$D$1:$G$1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'WF-3'!$D$13:$G$13</c:f>
              <c:numCache>
                <c:formatCode>0%</c:formatCode>
                <c:ptCount val="4"/>
                <c:pt idx="0">
                  <c:v>-0.36585365853658536</c:v>
                </c:pt>
                <c:pt idx="1">
                  <c:v>5.0000000000000044E-2</c:v>
                </c:pt>
                <c:pt idx="2">
                  <c:v>-9.9999999999999978E-2</c:v>
                </c:pt>
                <c:pt idx="3">
                  <c:v>6.3291139240506222E-2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7-4A12-8007-AFE33BCF98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3555664"/>
        <c:axId val="723562504"/>
      </c:barChart>
      <c:catAx>
        <c:axId val="72355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Pitch Distance</a:t>
                </a:r>
                <a:endParaRPr lang="ko-KR" altLang="en-US"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62504"/>
        <c:crosses val="autoZero"/>
        <c:auto val="1"/>
        <c:lblAlgn val="ctr"/>
        <c:lblOffset val="100"/>
        <c:noMultiLvlLbl val="0"/>
      </c:catAx>
      <c:valAx>
        <c:axId val="72356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5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947638461008992"/>
          <c:y val="6.5558471857684458E-2"/>
          <c:w val="0.79037365587744401"/>
          <c:h val="0.694319407990667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'WF-3'!$B$14</c:f>
              <c:strCache>
                <c:ptCount val="1"/>
                <c:pt idx="0">
                  <c:v>Max efficiency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'WF-3'!$D$1:$G$1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'WF-3'!$D$17:$G$17</c:f>
              <c:numCache>
                <c:formatCode>0%</c:formatCode>
                <c:ptCount val="4"/>
                <c:pt idx="0">
                  <c:v>-3.3333333333333437E-2</c:v>
                </c:pt>
                <c:pt idx="1">
                  <c:v>0.39917695473251036</c:v>
                </c:pt>
                <c:pt idx="2">
                  <c:v>8.3257918552036347E-2</c:v>
                </c:pt>
                <c:pt idx="3">
                  <c:v>-3.4848484848484906E-2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7-4A12-8007-AFE33BCF98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3555664"/>
        <c:axId val="723562504"/>
      </c:barChart>
      <c:catAx>
        <c:axId val="72355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/>
                  <a:t>Pitch Distance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62504"/>
        <c:crosses val="autoZero"/>
        <c:auto val="1"/>
        <c:lblAlgn val="ctr"/>
        <c:lblOffset val="100"/>
        <c:noMultiLvlLbl val="0"/>
      </c:catAx>
      <c:valAx>
        <c:axId val="72356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5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7339602945966789"/>
          <c:y val="5.9351830215868248E-2"/>
          <c:w val="0.77645401102786604"/>
          <c:h val="0.73135617842075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'WF-3'!$B$14</c:f>
              <c:strCache>
                <c:ptCount val="1"/>
                <c:pt idx="0">
                  <c:v>Max efficiency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'WF-3'!$D$1:$G$1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'WF-3'!$D$20:$G$20</c:f>
              <c:numCache>
                <c:formatCode>0%</c:formatCode>
                <c:ptCount val="4"/>
                <c:pt idx="0">
                  <c:v>-0.27526132404181192</c:v>
                </c:pt>
                <c:pt idx="1">
                  <c:v>0.12549019607843115</c:v>
                </c:pt>
                <c:pt idx="2">
                  <c:v>-2.7329192546584058E-2</c:v>
                </c:pt>
                <c:pt idx="3">
                  <c:v>4.8101265822784178E-3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7-4A12-8007-AFE33BCF98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3555664"/>
        <c:axId val="723562504"/>
      </c:barChart>
      <c:catAx>
        <c:axId val="72355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Pitch Distance</a:t>
                </a:r>
                <a:endParaRPr lang="ko-KR" altLang="en-US"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62504"/>
        <c:crosses val="autoZero"/>
        <c:auto val="1"/>
        <c:lblAlgn val="ctr"/>
        <c:lblOffset val="100"/>
        <c:noMultiLvlLbl val="0"/>
      </c:catAx>
      <c:valAx>
        <c:axId val="72356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5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06639422445217"/>
          <c:y val="9.1040983325372915E-2"/>
          <c:w val="0.81709997629222741"/>
          <c:h val="0.708208275829311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'WF-3'!$B$2</c:f>
              <c:strCache>
                <c:ptCount val="1"/>
                <c:pt idx="0">
                  <c:v>Max Thrust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'WF-3'!$D$1:$G$1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'WF-3'!$D$7:$G$7</c:f>
              <c:numCache>
                <c:formatCode>0%</c:formatCode>
                <c:ptCount val="4"/>
                <c:pt idx="0">
                  <c:v>-0.36585365853658536</c:v>
                </c:pt>
                <c:pt idx="1">
                  <c:v>0.14999999999999991</c:v>
                </c:pt>
                <c:pt idx="2">
                  <c:v>-2.4096385542168641E-2</c:v>
                </c:pt>
                <c:pt idx="3">
                  <c:v>-1.1764705882352899E-2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B1-440D-9856-BE63C711B74A}"/>
            </c:ext>
          </c:extLst>
        </c:ser>
        <c:ser>
          <c:idx val="1"/>
          <c:order val="1"/>
          <c:tx>
            <c:strRef>
              <c:f>'WF-3'!$B$8</c:f>
              <c:strCache>
                <c:ptCount val="1"/>
                <c:pt idx="0">
                  <c:v>Thrust at Max efficiency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5892340869923057E-2"/>
                  <c:y val="1.2013856616561494E-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6B1-440D-9856-BE63C711B7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'WF-3'!$D$1:$G$1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'WF-3'!$D$13:$G$13</c:f>
              <c:numCache>
                <c:formatCode>0%</c:formatCode>
                <c:ptCount val="4"/>
                <c:pt idx="0">
                  <c:v>-0.36585365853658536</c:v>
                </c:pt>
                <c:pt idx="1">
                  <c:v>5.0000000000000044E-2</c:v>
                </c:pt>
                <c:pt idx="2">
                  <c:v>-9.9999999999999978E-2</c:v>
                </c:pt>
                <c:pt idx="3">
                  <c:v>6.3291139240506222E-2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B1-440D-9856-BE63C711B74A}"/>
            </c:ext>
          </c:extLst>
        </c:ser>
        <c:ser>
          <c:idx val="2"/>
          <c:order val="2"/>
          <c:tx>
            <c:strRef>
              <c:f>'WF-3'!$B$14</c:f>
              <c:strCache>
                <c:ptCount val="1"/>
                <c:pt idx="0">
                  <c:v>Max efficiency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3942029699189302E-2"/>
                  <c:y val="1.2013856616561494E-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6B1-440D-9856-BE63C711B7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'WF-3'!$D$1:$G$1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'WF-3'!$D$20:$G$20</c:f>
              <c:numCache>
                <c:formatCode>0%</c:formatCode>
                <c:ptCount val="4"/>
                <c:pt idx="0">
                  <c:v>-0.27526132404181192</c:v>
                </c:pt>
                <c:pt idx="1">
                  <c:v>0.12549019607843115</c:v>
                </c:pt>
                <c:pt idx="2">
                  <c:v>-2.7329192546584058E-2</c:v>
                </c:pt>
                <c:pt idx="3">
                  <c:v>4.8101265822784178E-3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B1-440D-9856-BE63C711B7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3555664"/>
        <c:axId val="723562504"/>
      </c:barChart>
      <c:catAx>
        <c:axId val="72355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6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Pitch</a:t>
                </a:r>
                <a:r>
                  <a:rPr lang="en-US" altLang="ko-KR" sz="1600" b="1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Distance</a:t>
                </a:r>
                <a:endParaRPr lang="ko-KR" altLang="en-US" sz="16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62504"/>
        <c:crosses val="autoZero"/>
        <c:auto val="1"/>
        <c:lblAlgn val="ctr"/>
        <c:lblOffset val="100"/>
        <c:noMultiLvlLbl val="0"/>
      </c:catAx>
      <c:valAx>
        <c:axId val="72356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5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778478652912607"/>
          <c:y val="0.56602743963117663"/>
          <c:w val="0.31973184409161259"/>
          <c:h val="0.22890120407266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742568667614305"/>
          <c:y val="8.8726730920081404E-2"/>
          <c:w val="0.66044084051380891"/>
          <c:h val="0.6669061937355093"/>
        </c:manualLayout>
      </c:layout>
      <c:barChart>
        <c:barDir val="col"/>
        <c:grouping val="clustered"/>
        <c:varyColors val="0"/>
        <c:ser>
          <c:idx val="0"/>
          <c:order val="0"/>
          <c:tx>
            <c:v>No WF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'RC-1'!$D$2:$G$2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'RC-1'!$D$5:$G$5</c:f>
              <c:numCache>
                <c:formatCode>0%</c:formatCode>
                <c:ptCount val="4"/>
                <c:pt idx="0">
                  <c:v>-0.17391004423019751</c:v>
                </c:pt>
                <c:pt idx="1">
                  <c:v>-0.10861843301525664</c:v>
                </c:pt>
                <c:pt idx="2">
                  <c:v>0.24261465150261774</c:v>
                </c:pt>
                <c:pt idx="3">
                  <c:v>-0.17359732157861085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7-4A12-8007-AFE33BCF988E}"/>
            </c:ext>
          </c:extLst>
        </c:ser>
        <c:ser>
          <c:idx val="1"/>
          <c:order val="1"/>
          <c:tx>
            <c:v>WF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2.879578862401146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8F-4CD8-90F0-C5D08F0A5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'RC-1'!$D$2:$G$2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'RC-1'!$D$8:$G$8</c:f>
              <c:numCache>
                <c:formatCode>0%</c:formatCode>
                <c:ptCount val="4"/>
                <c:pt idx="0">
                  <c:v>-0.26898674935291156</c:v>
                </c:pt>
                <c:pt idx="1">
                  <c:v>-0.14695772111038519</c:v>
                </c:pt>
                <c:pt idx="2">
                  <c:v>-0.18255319039230533</c:v>
                </c:pt>
                <c:pt idx="3">
                  <c:v>-0.22988527299562567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F-4CD8-90F0-C5D08F0A52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3555664"/>
        <c:axId val="723562504"/>
      </c:barChart>
      <c:catAx>
        <c:axId val="72355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/>
                  <a:t>Pitch</a:t>
                </a:r>
                <a:r>
                  <a:rPr lang="en-US" altLang="ko-KR" baseline="0"/>
                  <a:t> Distance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62504"/>
        <c:crosses val="autoZero"/>
        <c:auto val="1"/>
        <c:lblAlgn val="ctr"/>
        <c:lblOffset val="100"/>
        <c:noMultiLvlLbl val="0"/>
      </c:catAx>
      <c:valAx>
        <c:axId val="72356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5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8071386296579"/>
          <c:y val="0.32238974597838799"/>
          <c:w val="0.15778572947721514"/>
          <c:h val="0.210083409132794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742568667614305"/>
          <c:y val="8.8726730920081404E-2"/>
          <c:w val="0.66044084051380891"/>
          <c:h val="0.6669061937355093"/>
        </c:manualLayout>
      </c:layout>
      <c:barChart>
        <c:barDir val="col"/>
        <c:grouping val="clustered"/>
        <c:varyColors val="0"/>
        <c:ser>
          <c:idx val="0"/>
          <c:order val="0"/>
          <c:tx>
            <c:v>No WF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'RC-1'!$D$2:$G$2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'RC-1'!$D$11:$G$11</c:f>
              <c:numCache>
                <c:formatCode>0%</c:formatCode>
                <c:ptCount val="4"/>
                <c:pt idx="0">
                  <c:v>-0.19525759673738607</c:v>
                </c:pt>
                <c:pt idx="1">
                  <c:v>-6.5078159838431349E-2</c:v>
                </c:pt>
                <c:pt idx="2">
                  <c:v>0.24500773580674817</c:v>
                </c:pt>
                <c:pt idx="3">
                  <c:v>5.4152185696749733E-3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7-4A12-8007-AFE33BCF988E}"/>
            </c:ext>
          </c:extLst>
        </c:ser>
        <c:ser>
          <c:idx val="1"/>
          <c:order val="1"/>
          <c:tx>
            <c:v>WF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2.879578862401146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8F-4CD8-90F0-C5D08F0A5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'RC-1'!$D$2:$G$2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'RC-1'!$D$14:$G$14</c:f>
              <c:numCache>
                <c:formatCode>0%</c:formatCode>
                <c:ptCount val="4"/>
                <c:pt idx="0">
                  <c:v>-0.26942926595906103</c:v>
                </c:pt>
                <c:pt idx="1">
                  <c:v>-0.14175092910511944</c:v>
                </c:pt>
                <c:pt idx="2">
                  <c:v>-0.16357927045374876</c:v>
                </c:pt>
                <c:pt idx="3">
                  <c:v>-0.11163461325386326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F-4CD8-90F0-C5D08F0A52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3555664"/>
        <c:axId val="723562504"/>
      </c:barChart>
      <c:catAx>
        <c:axId val="72355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/>
                  <a:t>Pitch</a:t>
                </a:r>
                <a:r>
                  <a:rPr lang="en-US" altLang="ko-KR" baseline="0"/>
                  <a:t> Distance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62504"/>
        <c:crosses val="autoZero"/>
        <c:auto val="1"/>
        <c:lblAlgn val="ctr"/>
        <c:lblOffset val="100"/>
        <c:noMultiLvlLbl val="0"/>
      </c:catAx>
      <c:valAx>
        <c:axId val="72356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5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8071386296579"/>
          <c:y val="0.32238974597838799"/>
          <c:w val="0.15778572947721514"/>
          <c:h val="0.210083409132794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496913053687989"/>
          <c:y val="0.1021196496693615"/>
          <c:w val="0.74140175487259363"/>
          <c:h val="0.705872390273086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'Deformation at LW'!$H$8</c:f>
              <c:strCache>
                <c:ptCount val="1"/>
                <c:pt idx="0">
                  <c:v>Thrust Comparison</c:v>
                </c:pt>
              </c:strCache>
            </c:strRef>
          </c:tx>
          <c:spPr>
            <a:solidFill>
              <a:sysClr val="windowText" lastClr="0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'RC-1'!$D$2:$G$2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'Deformation at LW'!$I$11:$K$11</c:f>
              <c:numCache>
                <c:formatCode>0%</c:formatCode>
                <c:ptCount val="3"/>
                <c:pt idx="0">
                  <c:v>-0.43333333333333335</c:v>
                </c:pt>
                <c:pt idx="1">
                  <c:v>-0.55696202531645578</c:v>
                </c:pt>
                <c:pt idx="2">
                  <c:v>-0.36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C-48FE-B633-DC3A56817096}"/>
            </c:ext>
          </c:extLst>
        </c:ser>
        <c:ser>
          <c:idx val="1"/>
          <c:order val="1"/>
          <c:tx>
            <c:strRef>
              <c:f>'Deformation at LW'!$H$12</c:f>
              <c:strCache>
                <c:ptCount val="1"/>
                <c:pt idx="0">
                  <c:v>Efficiency at Max Thrust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'RC-1'!$D$2:$G$2</c:f>
              <c:strCache>
                <c:ptCount val="4"/>
                <c:pt idx="0">
                  <c:v>6mm</c:v>
                </c:pt>
                <c:pt idx="1">
                  <c:v>8mm</c:v>
                </c:pt>
                <c:pt idx="2">
                  <c:v>11mm</c:v>
                </c:pt>
                <c:pt idx="3">
                  <c:v>13mm</c:v>
                </c:pt>
              </c:strCache>
            </c:strRef>
          </c:cat>
          <c:val>
            <c:numRef>
              <c:f>'Deformation at LW'!$I$15:$K$15</c:f>
              <c:numCache>
                <c:formatCode>0%</c:formatCode>
                <c:ptCount val="3"/>
                <c:pt idx="0">
                  <c:v>-0.20666666666666667</c:v>
                </c:pt>
                <c:pt idx="1">
                  <c:v>-0.30065906475572757</c:v>
                </c:pt>
                <c:pt idx="2">
                  <c:v>-0.31126903553299501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7C-48FE-B633-DC3A568170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3555664"/>
        <c:axId val="723562504"/>
      </c:barChart>
      <c:catAx>
        <c:axId val="72355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/>
                  <a:t>Pitch</a:t>
                </a:r>
                <a:r>
                  <a:rPr lang="en-US" altLang="ko-KR" baseline="0"/>
                  <a:t> Distance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36040132042924389"/>
              <c:y val="0.87571304806601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62504"/>
        <c:crosses val="autoZero"/>
        <c:auto val="1"/>
        <c:lblAlgn val="ctr"/>
        <c:lblOffset val="100"/>
        <c:noMultiLvlLbl val="0"/>
      </c:catAx>
      <c:valAx>
        <c:axId val="72356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72355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0645196731656"/>
          <c:y val="0.63739110196312887"/>
          <c:w val="0.3069404162686849"/>
          <c:h val="0.359095177840915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259771</xdr:colOff>
      <xdr:row>10</xdr:row>
      <xdr:rowOff>17317</xdr:rowOff>
    </xdr:from>
    <xdr:to>
      <xdr:col>8</xdr:col>
      <xdr:colOff>406976</xdr:colOff>
      <xdr:row>27</xdr:row>
      <xdr:rowOff>51954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82F8F7D-86E2-C519-0172-91ABAE80C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455805</xdr:colOff>
      <xdr:row>10</xdr:row>
      <xdr:rowOff>17317</xdr:rowOff>
    </xdr:from>
    <xdr:to>
      <xdr:col>17</xdr:col>
      <xdr:colOff>320387</xdr:colOff>
      <xdr:row>27</xdr:row>
      <xdr:rowOff>95248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A755D67-492E-4DC2-A8EC-1F211EB23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72645</xdr:colOff>
      <xdr:row>2</xdr:row>
      <xdr:rowOff>8071</xdr:rowOff>
    </xdr:from>
    <xdr:to>
      <xdr:col>19</xdr:col>
      <xdr:colOff>452035</xdr:colOff>
      <xdr:row>21</xdr:row>
      <xdr:rowOff>185654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6ADE3AC-0A25-49D6-AAD9-53E06A05B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600588</xdr:colOff>
      <xdr:row>21</xdr:row>
      <xdr:rowOff>177584</xdr:rowOff>
    </xdr:from>
    <xdr:to>
      <xdr:col>19</xdr:col>
      <xdr:colOff>371313</xdr:colOff>
      <xdr:row>39</xdr:row>
      <xdr:rowOff>8855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6F59E078-A45F-4DEF-B08D-9E92E3707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574335</xdr:colOff>
      <xdr:row>21</xdr:row>
      <xdr:rowOff>93248</xdr:rowOff>
    </xdr:from>
    <xdr:to>
      <xdr:col>7</xdr:col>
      <xdr:colOff>671041</xdr:colOff>
      <xdr:row>39</xdr:row>
      <xdr:rowOff>50426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40423BA-991C-686F-E3FB-1BF4AD320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499341</xdr:colOff>
      <xdr:row>0</xdr:row>
      <xdr:rowOff>192304</xdr:rowOff>
    </xdr:from>
    <xdr:to>
      <xdr:col>34</xdr:col>
      <xdr:colOff>267710</xdr:colOff>
      <xdr:row>13</xdr:row>
      <xdr:rowOff>121299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6247564-D4DF-4947-974E-FE80F5228E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39687</xdr:colOff>
      <xdr:row>15</xdr:row>
      <xdr:rowOff>4903</xdr:rowOff>
    </xdr:from>
    <xdr:to>
      <xdr:col>27</xdr:col>
      <xdr:colOff>338978</xdr:colOff>
      <xdr:row>26</xdr:row>
      <xdr:rowOff>56357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660416A-7A71-46CA-942B-B2130F605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506557</xdr:colOff>
      <xdr:row>13</xdr:row>
      <xdr:rowOff>120146</xdr:rowOff>
    </xdr:from>
    <xdr:to>
      <xdr:col>34</xdr:col>
      <xdr:colOff>274926</xdr:colOff>
      <xdr:row>26</xdr:row>
      <xdr:rowOff>49142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BF4CB93-A2B4-42FF-B3FB-D318C6DB10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39687</xdr:colOff>
      <xdr:row>26</xdr:row>
      <xdr:rowOff>26339</xdr:rowOff>
    </xdr:from>
    <xdr:to>
      <xdr:col>27</xdr:col>
      <xdr:colOff>503670</xdr:colOff>
      <xdr:row>38</xdr:row>
      <xdr:rowOff>171812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6D5D5EF4-1350-40DC-8373-B5FC96C94F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564284</xdr:colOff>
      <xdr:row>26</xdr:row>
      <xdr:rowOff>112930</xdr:rowOff>
    </xdr:from>
    <xdr:to>
      <xdr:col>34</xdr:col>
      <xdr:colOff>337705</xdr:colOff>
      <xdr:row>39</xdr:row>
      <xdr:rowOff>41925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55CCCD16-E709-4C19-B9F7-F9CFC9817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333375</xdr:colOff>
      <xdr:row>20</xdr:row>
      <xdr:rowOff>59531</xdr:rowOff>
    </xdr:from>
    <xdr:to>
      <xdr:col>17</xdr:col>
      <xdr:colOff>525331</xdr:colOff>
      <xdr:row>38</xdr:row>
      <xdr:rowOff>16709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3799129-ADCA-494E-8F86-5F8FB395D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294747</xdr:colOff>
      <xdr:row>1</xdr:row>
      <xdr:rowOff>5953</xdr:rowOff>
    </xdr:from>
    <xdr:to>
      <xdr:col>16</xdr:col>
      <xdr:colOff>375045</xdr:colOff>
      <xdr:row>15</xdr:row>
      <xdr:rowOff>92835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DD34772-B044-6E3B-311D-968B31D2E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297656</xdr:colOff>
      <xdr:row>15</xdr:row>
      <xdr:rowOff>160734</xdr:rowOff>
    </xdr:from>
    <xdr:to>
      <xdr:col>16</xdr:col>
      <xdr:colOff>273843</xdr:colOff>
      <xdr:row>28</xdr:row>
      <xdr:rowOff>184547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55EDD62-47A8-4DF7-9C7E-46AC4A2EE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12888</xdr:colOff>
      <xdr:row>19</xdr:row>
      <xdr:rowOff>123265</xdr:rowOff>
    </xdr:from>
    <xdr:to>
      <xdr:col>13</xdr:col>
      <xdr:colOff>151281</xdr:colOff>
      <xdr:row>34</xdr:row>
      <xdr:rowOff>112060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062B641-6B39-4AA9-82B8-D28AC0BF83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B3A7-90B4-4276-8446-1484420B6A39}">
  <dimension ref="B1:G8"/>
  <sheetViews>
    <sheetView zoomScale="55" zoomScaleNormal="55" workbookViewId="0">
      <selection activeCell="M6" sqref="M6"/>
    </sheetView>
  </sheetViews>
  <sheetFormatPr defaultRowHeight="16.899999999999999" x14ac:dyDescent="0.6"/>
  <cols>
    <col min="2" max="2" width="11.875" bestFit="1" customWidth="1"/>
    <col min="3" max="4" width="14.625" bestFit="1" customWidth="1"/>
  </cols>
  <sheetData>
    <row r="1" spans="2:7" x14ac:dyDescent="0.6">
      <c r="B1" t="s">
        <v>1</v>
      </c>
    </row>
    <row r="2" spans="2:7" x14ac:dyDescent="0.6">
      <c r="D2" t="s">
        <v>3</v>
      </c>
      <c r="E2" t="s">
        <v>4</v>
      </c>
      <c r="F2" t="s">
        <v>5</v>
      </c>
      <c r="G2" t="s">
        <v>6</v>
      </c>
    </row>
    <row r="3" spans="2:7" x14ac:dyDescent="0.6">
      <c r="B3" s="1" t="s">
        <v>7</v>
      </c>
      <c r="C3" t="s">
        <v>2</v>
      </c>
      <c r="D3" s="3">
        <v>2.3740965714653942E-5</v>
      </c>
      <c r="E3" s="3">
        <v>2.7774270925388208E-5</v>
      </c>
      <c r="F3" s="3">
        <v>3.8709053079789036E-5</v>
      </c>
      <c r="G3" s="3">
        <v>7.0069667139264211E-5</v>
      </c>
    </row>
    <row r="4" spans="2:7" x14ac:dyDescent="0.6">
      <c r="C4" t="s">
        <v>0</v>
      </c>
      <c r="D4" s="3">
        <v>1.876963125441329E-5</v>
      </c>
      <c r="E4" s="3">
        <v>4.4589774078478002E-5</v>
      </c>
      <c r="F4" s="3">
        <v>6.5119197731483948E-5</v>
      </c>
      <c r="G4" s="3">
        <v>7.410207939508506E-5</v>
      </c>
    </row>
    <row r="5" spans="2:7" x14ac:dyDescent="0.6">
      <c r="C5" t="s">
        <v>29</v>
      </c>
      <c r="D5" s="5">
        <f>(D4/D3)-1</f>
        <v>-0.20939899918107086</v>
      </c>
      <c r="E5" s="5">
        <f t="shared" ref="E5:G5" si="0">(E4/E3)-1</f>
        <v>0.60543454761647397</v>
      </c>
      <c r="F5" s="5">
        <f t="shared" si="0"/>
        <v>0.68227307439572349</v>
      </c>
      <c r="G5" s="5">
        <f t="shared" si="0"/>
        <v>5.7548614406949916E-2</v>
      </c>
    </row>
    <row r="6" spans="2:7" x14ac:dyDescent="0.6">
      <c r="C6" t="s">
        <v>8</v>
      </c>
      <c r="D6" s="3">
        <v>1.8005507928791289E-5</v>
      </c>
      <c r="E6" s="3">
        <v>2.9015728459206787E-5</v>
      </c>
      <c r="F6" s="3">
        <v>4.9645631872256405E-5</v>
      </c>
      <c r="G6" s="3">
        <v>5.9324027138299661E-5</v>
      </c>
    </row>
    <row r="7" spans="2:7" x14ac:dyDescent="0.6">
      <c r="C7" t="s">
        <v>9</v>
      </c>
      <c r="D7" s="3">
        <v>2.3277286799450655E-5</v>
      </c>
      <c r="E7" s="3">
        <v>3.7036525200038694E-5</v>
      </c>
      <c r="F7" s="3">
        <v>4.8225308641975306E-5</v>
      </c>
      <c r="G7" s="3">
        <v>5.625185832031951E-5</v>
      </c>
    </row>
    <row r="8" spans="2:7" x14ac:dyDescent="0.6">
      <c r="D8" s="5">
        <f>(D7/D6)-1</f>
        <v>0.29278701225804626</v>
      </c>
      <c r="E8" s="5">
        <f t="shared" ref="E8" si="1">(E7/E6)-1</f>
        <v>0.2764292735958136</v>
      </c>
      <c r="F8" s="5">
        <f t="shared" ref="F8" si="2">(F7/F6)-1</f>
        <v>-2.8609228580990687E-2</v>
      </c>
      <c r="G8" s="5">
        <f t="shared" ref="G8" si="3">(G7/G6)-1</f>
        <v>-5.1786248610839136E-2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80B1-D67C-423B-A009-91736A0DD46B}">
  <dimension ref="B1:G14"/>
  <sheetViews>
    <sheetView topLeftCell="A10" zoomScale="59" workbookViewId="0">
      <selection activeCell="H31" sqref="H31"/>
    </sheetView>
  </sheetViews>
  <sheetFormatPr defaultRowHeight="16.899999999999999" x14ac:dyDescent="0.6"/>
  <cols>
    <col min="2" max="2" width="15.5" bestFit="1" customWidth="1"/>
    <col min="3" max="3" width="14.625" bestFit="1" customWidth="1"/>
  </cols>
  <sheetData>
    <row r="1" spans="2:7" x14ac:dyDescent="0.6">
      <c r="B1" t="s">
        <v>11</v>
      </c>
    </row>
    <row r="2" spans="2:7" x14ac:dyDescent="0.6">
      <c r="D2" t="s">
        <v>3</v>
      </c>
      <c r="E2" t="s">
        <v>4</v>
      </c>
      <c r="F2" t="s">
        <v>5</v>
      </c>
      <c r="G2" t="s">
        <v>6</v>
      </c>
    </row>
    <row r="3" spans="2:7" x14ac:dyDescent="0.6">
      <c r="B3" s="1" t="s">
        <v>12</v>
      </c>
      <c r="C3" t="s">
        <v>2</v>
      </c>
      <c r="D3" s="3">
        <v>8.0804912938706665E-6</v>
      </c>
      <c r="E3" s="3">
        <v>8.8973858924161471E-6</v>
      </c>
      <c r="F3" s="3">
        <v>9.2901727391493691E-6</v>
      </c>
      <c r="G3" s="3">
        <v>1.8073145978618077E-5</v>
      </c>
    </row>
    <row r="4" spans="2:7" x14ac:dyDescent="0.6">
      <c r="C4" t="s">
        <v>0</v>
      </c>
      <c r="D4" s="3">
        <v>7.7620423929489615E-6</v>
      </c>
      <c r="E4" s="3">
        <v>1.0495653096135238E-5</v>
      </c>
      <c r="F4" s="3">
        <v>1.3765509736176213E-5</v>
      </c>
      <c r="G4" s="3">
        <v>1.7391304347826085E-5</v>
      </c>
    </row>
    <row r="5" spans="2:7" x14ac:dyDescent="0.6">
      <c r="C5" t="s">
        <v>10</v>
      </c>
      <c r="D5" s="5">
        <f>(D4/D3)-1</f>
        <v>-3.940959643917441E-2</v>
      </c>
      <c r="E5" s="5">
        <f t="shared" ref="E5:G5" si="0">(E4/E3)-1</f>
        <v>0.17963334658569807</v>
      </c>
      <c r="F5" s="5">
        <f t="shared" si="0"/>
        <v>0.48172807144559249</v>
      </c>
      <c r="G5" s="5">
        <f t="shared" si="0"/>
        <v>-3.7726781579624391E-2</v>
      </c>
    </row>
    <row r="6" spans="2:7" x14ac:dyDescent="0.6">
      <c r="C6" t="s">
        <v>8</v>
      </c>
      <c r="D6" s="3">
        <v>6.6752126955518928E-6</v>
      </c>
      <c r="E6" s="3">
        <v>7.9309657788498545E-6</v>
      </c>
      <c r="F6" s="3">
        <v>1.1544104760657212E-5</v>
      </c>
      <c r="G6" s="3">
        <v>1.4935696244230738E-5</v>
      </c>
    </row>
    <row r="7" spans="2:7" x14ac:dyDescent="0.6">
      <c r="C7" t="s">
        <v>9</v>
      </c>
      <c r="D7" s="3">
        <v>5.6741558413301252E-6</v>
      </c>
      <c r="E7" s="3">
        <v>8.9532358355620442E-6</v>
      </c>
      <c r="F7" s="3">
        <v>1.1252572016460904E-5</v>
      </c>
      <c r="G7" s="3">
        <v>1.3393299600076073E-5</v>
      </c>
    </row>
    <row r="8" spans="2:7" x14ac:dyDescent="0.6">
      <c r="D8" s="5">
        <f>(D7/D6)-1</f>
        <v>-0.14996628570185244</v>
      </c>
      <c r="E8" s="5">
        <f t="shared" ref="E8" si="1">(E7/E6)-1</f>
        <v>0.12889603677755868</v>
      </c>
      <c r="F8" s="5">
        <f t="shared" ref="F8" si="2">(F7/F6)-1</f>
        <v>-2.5253820044137454E-2</v>
      </c>
      <c r="G8" s="5">
        <f t="shared" ref="G8" si="3">(G7/G6)-1</f>
        <v>-0.1032691492203085</v>
      </c>
    </row>
    <row r="9" spans="2:7" x14ac:dyDescent="0.6">
      <c r="B9" s="1" t="s">
        <v>13</v>
      </c>
      <c r="C9" t="s">
        <v>2</v>
      </c>
      <c r="D9" s="3">
        <v>8.2948440003770391E-6</v>
      </c>
      <c r="E9" s="3">
        <v>8.4830254660424488E-6</v>
      </c>
      <c r="F9" s="3">
        <v>8.4770969660916116E-6</v>
      </c>
      <c r="G9" s="3">
        <v>1.4042668106940318E-5</v>
      </c>
    </row>
    <row r="10" spans="2:7" x14ac:dyDescent="0.6">
      <c r="C10" t="s">
        <v>0</v>
      </c>
      <c r="D10" s="3">
        <v>7.7667439673434308E-6</v>
      </c>
      <c r="E10" s="3">
        <v>1.003269916765755E-5</v>
      </c>
      <c r="F10" s="3">
        <v>1.2458301332598537E-5</v>
      </c>
      <c r="G10" s="3">
        <v>1.5076341109070476E-5</v>
      </c>
    </row>
    <row r="11" spans="2:7" x14ac:dyDescent="0.6">
      <c r="C11" t="s">
        <v>10</v>
      </c>
      <c r="D11" s="5">
        <f>(D10/D9)-1</f>
        <v>-6.3666059664244878E-2</v>
      </c>
      <c r="E11" s="5">
        <f t="shared" ref="E11" si="4">(E10/E9)-1</f>
        <v>0.18267936455200395</v>
      </c>
      <c r="F11" s="5">
        <f t="shared" ref="F11" si="5">(F10/F9)-1</f>
        <v>0.46964242386653621</v>
      </c>
      <c r="G11" s="5">
        <f t="shared" ref="G11" si="6">(G10/G9)-1</f>
        <v>7.3609444747845698E-2</v>
      </c>
    </row>
    <row r="12" spans="2:7" x14ac:dyDescent="0.6">
      <c r="C12" t="s">
        <v>8</v>
      </c>
      <c r="D12" s="3">
        <v>6.6752126955518928E-6</v>
      </c>
      <c r="E12" s="3">
        <v>7.9309657788498545E-6</v>
      </c>
      <c r="F12" s="3">
        <v>1.0554051299967972E-5</v>
      </c>
      <c r="G12" s="3">
        <v>1.4118712224040804E-5</v>
      </c>
    </row>
    <row r="13" spans="2:7" x14ac:dyDescent="0.6">
      <c r="C13" t="s">
        <v>9</v>
      </c>
      <c r="D13" s="3">
        <v>5.6741558413301252E-6</v>
      </c>
      <c r="E13" s="3">
        <v>8.6105547392099333E-6</v>
      </c>
      <c r="F13" s="3">
        <v>1.0420381489519103E-5</v>
      </c>
      <c r="G13" s="3">
        <v>1.3393299600076073E-5</v>
      </c>
    </row>
    <row r="14" spans="2:7" x14ac:dyDescent="0.6">
      <c r="D14" s="5">
        <f>(D13/D12)-1</f>
        <v>-0.14996628570185244</v>
      </c>
      <c r="E14" s="5">
        <f t="shared" ref="E14" si="7">(E13/E12)-1</f>
        <v>8.5688045984562589E-2</v>
      </c>
      <c r="F14" s="5">
        <f t="shared" ref="F14" si="8">(F13/F12)-1</f>
        <v>-1.2665260633068498E-2</v>
      </c>
      <c r="G14" s="5">
        <f t="shared" ref="G14" si="9">(G13/G12)-1</f>
        <v>-5.137951765384996E-2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CDC8-A3BC-4AD8-8FF2-F67077097BC5}">
  <dimension ref="B1:G26"/>
  <sheetViews>
    <sheetView topLeftCell="B20" zoomScale="70" zoomScaleNormal="70" workbookViewId="0">
      <selection activeCell="K13" sqref="K13"/>
    </sheetView>
  </sheetViews>
  <sheetFormatPr defaultRowHeight="16.899999999999999" x14ac:dyDescent="0.6"/>
  <cols>
    <col min="2" max="2" width="22.875" bestFit="1" customWidth="1"/>
    <col min="3" max="3" width="14.625" bestFit="1" customWidth="1"/>
  </cols>
  <sheetData>
    <row r="1" spans="2:7" x14ac:dyDescent="0.6">
      <c r="B1" t="s">
        <v>14</v>
      </c>
      <c r="D1" t="s">
        <v>3</v>
      </c>
      <c r="E1" t="s">
        <v>4</v>
      </c>
      <c r="F1" t="s">
        <v>5</v>
      </c>
      <c r="G1" t="s">
        <v>6</v>
      </c>
    </row>
    <row r="2" spans="2:7" x14ac:dyDescent="0.6">
      <c r="B2" s="1" t="s">
        <v>15</v>
      </c>
      <c r="C2" t="s">
        <v>2</v>
      </c>
      <c r="D2">
        <v>25</v>
      </c>
      <c r="E2">
        <v>48</v>
      </c>
      <c r="F2">
        <v>60</v>
      </c>
      <c r="G2">
        <v>62</v>
      </c>
    </row>
    <row r="3" spans="2:7" x14ac:dyDescent="0.6">
      <c r="C3" t="s">
        <v>0</v>
      </c>
      <c r="D3">
        <v>30</v>
      </c>
      <c r="E3">
        <v>79</v>
      </c>
      <c r="F3">
        <v>100</v>
      </c>
      <c r="G3">
        <v>98</v>
      </c>
    </row>
    <row r="4" spans="2:7" x14ac:dyDescent="0.6">
      <c r="C4" t="s">
        <v>10</v>
      </c>
      <c r="D4" s="5">
        <f>(D3/D2)-1</f>
        <v>0.19999999999999996</v>
      </c>
      <c r="E4" s="5">
        <f t="shared" ref="E4:G4" si="0">(E3/E2)-1</f>
        <v>0.64583333333333326</v>
      </c>
      <c r="F4" s="5">
        <f t="shared" si="0"/>
        <v>0.66666666666666674</v>
      </c>
      <c r="G4" s="5">
        <f t="shared" si="0"/>
        <v>0.58064516129032251</v>
      </c>
    </row>
    <row r="5" spans="2:7" x14ac:dyDescent="0.6">
      <c r="C5" t="s">
        <v>8</v>
      </c>
      <c r="D5">
        <v>41</v>
      </c>
      <c r="E5">
        <v>60</v>
      </c>
      <c r="F5">
        <v>83</v>
      </c>
      <c r="G5">
        <v>85</v>
      </c>
    </row>
    <row r="6" spans="2:7" x14ac:dyDescent="0.6">
      <c r="C6" t="s">
        <v>9</v>
      </c>
      <c r="D6">
        <v>26</v>
      </c>
      <c r="E6">
        <v>69</v>
      </c>
      <c r="F6">
        <v>81</v>
      </c>
      <c r="G6">
        <v>84</v>
      </c>
    </row>
    <row r="7" spans="2:7" x14ac:dyDescent="0.6">
      <c r="D7" s="5">
        <f>(D6/D5)-1</f>
        <v>-0.36585365853658536</v>
      </c>
      <c r="E7" s="5">
        <f t="shared" ref="E7" si="1">(E6/E5)-1</f>
        <v>0.14999999999999991</v>
      </c>
      <c r="F7" s="5">
        <f t="shared" ref="F7" si="2">(F6/F5)-1</f>
        <v>-2.4096385542168641E-2</v>
      </c>
      <c r="G7" s="5">
        <f t="shared" ref="G7" si="3">(G6/G5)-1</f>
        <v>-1.1764705882352899E-2</v>
      </c>
    </row>
    <row r="8" spans="2:7" x14ac:dyDescent="0.6">
      <c r="B8" s="1" t="s">
        <v>16</v>
      </c>
      <c r="C8" t="s">
        <v>2</v>
      </c>
      <c r="D8">
        <v>22</v>
      </c>
      <c r="E8">
        <v>27</v>
      </c>
      <c r="F8">
        <v>26</v>
      </c>
      <c r="G8">
        <v>45</v>
      </c>
    </row>
    <row r="9" spans="2:7" x14ac:dyDescent="0.6">
      <c r="C9" t="s">
        <v>0</v>
      </c>
      <c r="D9">
        <v>29</v>
      </c>
      <c r="E9">
        <v>60</v>
      </c>
      <c r="F9">
        <v>42</v>
      </c>
      <c r="G9">
        <v>42</v>
      </c>
    </row>
    <row r="10" spans="2:7" x14ac:dyDescent="0.6">
      <c r="C10" t="s">
        <v>10</v>
      </c>
      <c r="D10" s="5">
        <f>(D9/D8)-1</f>
        <v>0.31818181818181812</v>
      </c>
      <c r="E10" s="5">
        <f t="shared" ref="E10:G10" si="4">(E9/E8)-1</f>
        <v>1.2222222222222223</v>
      </c>
      <c r="F10" s="5">
        <f t="shared" si="4"/>
        <v>0.61538461538461542</v>
      </c>
      <c r="G10" s="5">
        <f t="shared" si="4"/>
        <v>-6.6666666666666652E-2</v>
      </c>
    </row>
    <row r="11" spans="2:7" x14ac:dyDescent="0.6">
      <c r="C11" t="s">
        <v>8</v>
      </c>
      <c r="D11">
        <v>41</v>
      </c>
      <c r="E11">
        <v>60</v>
      </c>
      <c r="F11">
        <v>80</v>
      </c>
      <c r="G11">
        <v>79</v>
      </c>
    </row>
    <row r="12" spans="2:7" x14ac:dyDescent="0.6">
      <c r="C12" t="s">
        <v>9</v>
      </c>
      <c r="D12">
        <v>26</v>
      </c>
      <c r="E12">
        <v>63</v>
      </c>
      <c r="F12">
        <v>72</v>
      </c>
      <c r="G12">
        <v>84</v>
      </c>
    </row>
    <row r="13" spans="2:7" x14ac:dyDescent="0.6">
      <c r="D13" s="5">
        <f>(D12/D11)-1</f>
        <v>-0.36585365853658536</v>
      </c>
      <c r="E13" s="5">
        <f t="shared" ref="E13:G13" si="5">(E12/E11)-1</f>
        <v>5.0000000000000044E-2</v>
      </c>
      <c r="F13" s="5">
        <f t="shared" si="5"/>
        <v>-9.9999999999999978E-2</v>
      </c>
      <c r="G13" s="5">
        <f t="shared" si="5"/>
        <v>6.3291139240506222E-2</v>
      </c>
    </row>
    <row r="14" spans="2:7" x14ac:dyDescent="0.6">
      <c r="B14" s="1" t="s">
        <v>17</v>
      </c>
      <c r="D14" t="s">
        <v>3</v>
      </c>
      <c r="E14" t="s">
        <v>4</v>
      </c>
      <c r="F14" t="s">
        <v>5</v>
      </c>
      <c r="G14" t="s">
        <v>6</v>
      </c>
    </row>
    <row r="15" spans="2:7" x14ac:dyDescent="0.6">
      <c r="C15" t="s">
        <v>2</v>
      </c>
      <c r="D15" s="2">
        <v>2.5</v>
      </c>
      <c r="E15" s="2">
        <v>3.1764705882352939</v>
      </c>
      <c r="F15" s="2">
        <v>4.5614035087719298</v>
      </c>
      <c r="G15" s="2">
        <v>4.9450549450549453</v>
      </c>
    </row>
    <row r="16" spans="2:7" x14ac:dyDescent="0.6">
      <c r="C16" t="s">
        <v>0</v>
      </c>
      <c r="D16" s="2">
        <v>2.4166666666666665</v>
      </c>
      <c r="E16" s="2">
        <v>4.4444444444444446</v>
      </c>
      <c r="F16" s="2">
        <v>4.9411764705882355</v>
      </c>
      <c r="G16" s="2">
        <v>4.7727272727272725</v>
      </c>
    </row>
    <row r="17" spans="3:7" x14ac:dyDescent="0.6">
      <c r="C17" t="s">
        <v>10</v>
      </c>
      <c r="D17" s="5">
        <f>(D16/D15)-1</f>
        <v>-3.3333333333333437E-2</v>
      </c>
      <c r="E17" s="5">
        <f t="shared" ref="E17" si="6">(E16/E15)-1</f>
        <v>0.39917695473251036</v>
      </c>
      <c r="F17" s="5">
        <f t="shared" ref="F17" si="7">(F16/F15)-1</f>
        <v>8.3257918552036347E-2</v>
      </c>
      <c r="G17" s="5">
        <f t="shared" ref="G17" si="8">(G16/G15)-1</f>
        <v>-3.4848484848484906E-2</v>
      </c>
    </row>
    <row r="18" spans="3:7" x14ac:dyDescent="0.6">
      <c r="C18" t="s">
        <v>8</v>
      </c>
      <c r="D18" s="2">
        <v>2.6973684210526319</v>
      </c>
      <c r="E18" s="2">
        <v>3.6585365853658538</v>
      </c>
      <c r="F18" s="2">
        <v>4.597701149425288</v>
      </c>
      <c r="G18" s="2">
        <v>4.1798941798941804</v>
      </c>
    </row>
    <row r="19" spans="3:7" x14ac:dyDescent="0.6">
      <c r="C19" t="s">
        <v>9</v>
      </c>
      <c r="D19" s="2">
        <v>1.9548872180451127</v>
      </c>
      <c r="E19" s="2">
        <v>4.117647058823529</v>
      </c>
      <c r="F19" s="2">
        <v>4.4720496894409933</v>
      </c>
      <c r="G19" s="2">
        <v>4.2</v>
      </c>
    </row>
    <row r="20" spans="3:7" x14ac:dyDescent="0.6">
      <c r="D20" s="5">
        <f>(D19/D18)-1</f>
        <v>-0.27526132404181192</v>
      </c>
      <c r="E20" s="5">
        <f t="shared" ref="E20" si="9">(E19/E18)-1</f>
        <v>0.12549019607843115</v>
      </c>
      <c r="F20" s="5">
        <f t="shared" ref="F20" si="10">(F19/F18)-1</f>
        <v>-2.7329192546584058E-2</v>
      </c>
      <c r="G20" s="5">
        <f t="shared" ref="G20" si="11">(G19/G18)-1</f>
        <v>4.8101265822784178E-3</v>
      </c>
    </row>
    <row r="23" spans="3:7" x14ac:dyDescent="0.6">
      <c r="D23" s="5"/>
      <c r="E23" s="5"/>
      <c r="F23" s="5"/>
      <c r="G23" s="5"/>
    </row>
    <row r="24" spans="3:7" x14ac:dyDescent="0.6">
      <c r="D24" s="2"/>
      <c r="E24" s="2"/>
      <c r="F24" s="2"/>
      <c r="G24" s="2"/>
    </row>
    <row r="25" spans="3:7" x14ac:dyDescent="0.6">
      <c r="D25" s="3"/>
      <c r="E25" s="3"/>
      <c r="F25" s="3"/>
      <c r="G25" s="3"/>
    </row>
    <row r="26" spans="3:7" x14ac:dyDescent="0.6">
      <c r="D26" s="5"/>
      <c r="E26" s="5"/>
      <c r="F26" s="5"/>
      <c r="G26" s="5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0546-0F84-436B-8241-56D4BB30F865}">
  <dimension ref="A1:F10"/>
  <sheetViews>
    <sheetView zoomScale="85" zoomScaleNormal="85" workbookViewId="0">
      <selection activeCell="A2" sqref="A2:F10"/>
    </sheetView>
  </sheetViews>
  <sheetFormatPr defaultRowHeight="16.899999999999999" x14ac:dyDescent="0.6"/>
  <cols>
    <col min="2" max="2" width="13.125" bestFit="1" customWidth="1"/>
    <col min="3" max="3" width="12.5625" bestFit="1" customWidth="1"/>
    <col min="4" max="4" width="8.0625" customWidth="1"/>
    <col min="5" max="5" width="8.9375" customWidth="1"/>
    <col min="6" max="6" width="11.0625" customWidth="1"/>
  </cols>
  <sheetData>
    <row r="1" spans="1:6" ht="17.25" thickBot="1" x14ac:dyDescent="0.65"/>
    <row r="2" spans="1:6" ht="17.25" thickBot="1" x14ac:dyDescent="0.65">
      <c r="A2" s="15"/>
      <c r="B2" s="16" t="s">
        <v>32</v>
      </c>
      <c r="C2" s="30" t="s">
        <v>19</v>
      </c>
      <c r="D2" s="31" t="s">
        <v>25</v>
      </c>
      <c r="E2" s="31" t="s">
        <v>20</v>
      </c>
      <c r="F2" s="32" t="s">
        <v>31</v>
      </c>
    </row>
    <row r="3" spans="1:6" ht="19.149999999999999" x14ac:dyDescent="0.6">
      <c r="A3" s="42" t="s">
        <v>18</v>
      </c>
      <c r="B3" s="26" t="s">
        <v>3</v>
      </c>
      <c r="C3" s="23">
        <v>25</v>
      </c>
      <c r="D3" s="20">
        <v>66.5</v>
      </c>
      <c r="E3" s="20">
        <v>74.5</v>
      </c>
      <c r="F3" s="17">
        <f>E3-D3</f>
        <v>8</v>
      </c>
    </row>
    <row r="4" spans="1:6" ht="19.149999999999999" x14ac:dyDescent="0.6">
      <c r="A4" s="43"/>
      <c r="B4" s="27" t="s">
        <v>4</v>
      </c>
      <c r="C4" s="24">
        <v>48</v>
      </c>
      <c r="D4" s="21">
        <v>69.599999999999994</v>
      </c>
      <c r="E4" s="21">
        <v>74.400000000000006</v>
      </c>
      <c r="F4" s="18">
        <f t="shared" ref="F4:F6" si="0">E4-D4</f>
        <v>4.8000000000000114</v>
      </c>
    </row>
    <row r="5" spans="1:6" ht="19.149999999999999" x14ac:dyDescent="0.6">
      <c r="A5" s="43"/>
      <c r="B5" s="27" t="s">
        <v>5</v>
      </c>
      <c r="C5" s="24">
        <v>60</v>
      </c>
      <c r="D5" s="21">
        <v>77.7</v>
      </c>
      <c r="E5" s="21">
        <v>71.2</v>
      </c>
      <c r="F5" s="18">
        <f t="shared" si="0"/>
        <v>-6.5</v>
      </c>
    </row>
    <row r="6" spans="1:6" ht="19.5" thickBot="1" x14ac:dyDescent="0.65">
      <c r="A6" s="44"/>
      <c r="B6" s="28" t="s">
        <v>6</v>
      </c>
      <c r="C6" s="24">
        <v>62</v>
      </c>
      <c r="D6" s="21">
        <v>77.900000000000006</v>
      </c>
      <c r="E6" s="21">
        <v>76</v>
      </c>
      <c r="F6" s="18">
        <f t="shared" si="0"/>
        <v>-1.9000000000000057</v>
      </c>
    </row>
    <row r="7" spans="1:6" ht="19.149999999999999" x14ac:dyDescent="0.6">
      <c r="A7" s="42" t="s">
        <v>21</v>
      </c>
      <c r="B7" s="33" t="s">
        <v>3</v>
      </c>
      <c r="C7" s="24">
        <v>26</v>
      </c>
      <c r="D7" s="21">
        <v>75.8</v>
      </c>
      <c r="E7" s="21">
        <v>76.099999999999994</v>
      </c>
      <c r="F7" s="18">
        <f>E7-D7</f>
        <v>0.29999999999999716</v>
      </c>
    </row>
    <row r="8" spans="1:6" ht="19.149999999999999" x14ac:dyDescent="0.6">
      <c r="A8" s="43"/>
      <c r="B8" s="27" t="s">
        <v>4</v>
      </c>
      <c r="C8" s="24">
        <v>60</v>
      </c>
      <c r="D8" s="21">
        <v>76.400000000000006</v>
      </c>
      <c r="E8" s="21">
        <v>74</v>
      </c>
      <c r="F8" s="18">
        <f>E8-D8</f>
        <v>-2.4000000000000057</v>
      </c>
    </row>
    <row r="9" spans="1:6" ht="19.149999999999999" x14ac:dyDescent="0.6">
      <c r="A9" s="43"/>
      <c r="B9" s="27" t="s">
        <v>5</v>
      </c>
      <c r="C9" s="24">
        <v>81</v>
      </c>
      <c r="D9" s="21">
        <v>78.3</v>
      </c>
      <c r="E9" s="21">
        <v>76</v>
      </c>
      <c r="F9" s="18">
        <f>E9-D9</f>
        <v>-2.2999999999999972</v>
      </c>
    </row>
    <row r="10" spans="1:6" ht="19.5" thickBot="1" x14ac:dyDescent="0.65">
      <c r="A10" s="44"/>
      <c r="B10" s="28" t="s">
        <v>6</v>
      </c>
      <c r="C10" s="25">
        <v>84</v>
      </c>
      <c r="D10" s="22">
        <v>79</v>
      </c>
      <c r="E10" s="22">
        <v>79</v>
      </c>
      <c r="F10" s="19">
        <f>E10-D10</f>
        <v>0</v>
      </c>
    </row>
  </sheetData>
  <mergeCells count="2">
    <mergeCell ref="A7:A10"/>
    <mergeCell ref="A3:A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18CD-C81A-414B-BD1E-01D0B815CB76}">
  <dimension ref="B1:G14"/>
  <sheetViews>
    <sheetView topLeftCell="C1" zoomScale="80" workbookViewId="0">
      <selection activeCell="D2" sqref="D2:G2"/>
    </sheetView>
  </sheetViews>
  <sheetFormatPr defaultRowHeight="16.899999999999999" x14ac:dyDescent="0.6"/>
  <cols>
    <col min="2" max="2" width="15.5" bestFit="1" customWidth="1"/>
    <col min="3" max="3" width="14.625" bestFit="1" customWidth="1"/>
  </cols>
  <sheetData>
    <row r="1" spans="2:7" x14ac:dyDescent="0.6">
      <c r="B1" t="s">
        <v>22</v>
      </c>
    </row>
    <row r="2" spans="2:7" x14ac:dyDescent="0.6">
      <c r="D2" t="s">
        <v>3</v>
      </c>
      <c r="E2" t="s">
        <v>4</v>
      </c>
      <c r="F2" t="s">
        <v>5</v>
      </c>
      <c r="G2" t="s">
        <v>6</v>
      </c>
    </row>
    <row r="3" spans="2:7" x14ac:dyDescent="0.6">
      <c r="B3" s="1" t="s">
        <v>12</v>
      </c>
      <c r="C3" t="s">
        <v>2</v>
      </c>
      <c r="D3" s="3">
        <v>8.0804912938706665E-6</v>
      </c>
      <c r="E3" s="3">
        <v>8.8973858924161471E-6</v>
      </c>
      <c r="F3" s="3">
        <v>9.2901727391493691E-6</v>
      </c>
      <c r="G3" s="3">
        <v>1.8073145978618077E-5</v>
      </c>
    </row>
    <row r="4" spans="2:7" x14ac:dyDescent="0.6">
      <c r="C4" t="s">
        <v>8</v>
      </c>
      <c r="D4" s="3">
        <v>6.6752126955518928E-6</v>
      </c>
      <c r="E4" s="3">
        <v>7.9309657788498545E-6</v>
      </c>
      <c r="F4" s="3">
        <v>1.1544104760657212E-5</v>
      </c>
      <c r="G4" s="3">
        <v>1.4935696244230738E-5</v>
      </c>
    </row>
    <row r="5" spans="2:7" x14ac:dyDescent="0.6">
      <c r="C5" t="s">
        <v>10</v>
      </c>
      <c r="D5" s="5">
        <f>D4/D3-1</f>
        <v>-0.17391004423019751</v>
      </c>
      <c r="E5" s="5">
        <f t="shared" ref="E5:G5" si="0">E4/E3-1</f>
        <v>-0.10861843301525664</v>
      </c>
      <c r="F5" s="5">
        <f t="shared" si="0"/>
        <v>0.24261465150261774</v>
      </c>
      <c r="G5" s="5">
        <f t="shared" si="0"/>
        <v>-0.17359732157861085</v>
      </c>
    </row>
    <row r="6" spans="2:7" x14ac:dyDescent="0.6">
      <c r="C6" t="s">
        <v>0</v>
      </c>
      <c r="D6" s="3">
        <v>7.7620423929489615E-6</v>
      </c>
      <c r="E6" s="3">
        <v>1.0495653096135238E-5</v>
      </c>
      <c r="F6" s="3">
        <v>1.3765509736176213E-5</v>
      </c>
      <c r="G6" s="3">
        <v>1.7391304347826085E-5</v>
      </c>
    </row>
    <row r="7" spans="2:7" x14ac:dyDescent="0.6">
      <c r="C7" t="s">
        <v>9</v>
      </c>
      <c r="D7" s="3">
        <v>5.6741558413301252E-6</v>
      </c>
      <c r="E7" s="3">
        <v>8.9532358355620442E-6</v>
      </c>
      <c r="F7" s="3">
        <v>1.1252572016460904E-5</v>
      </c>
      <c r="G7" s="3">
        <v>1.3393299600076073E-5</v>
      </c>
    </row>
    <row r="8" spans="2:7" x14ac:dyDescent="0.6">
      <c r="D8" s="5">
        <f>D7/D6-1</f>
        <v>-0.26898674935291156</v>
      </c>
      <c r="E8" s="5">
        <f t="shared" ref="E8" si="1">E7/E6-1</f>
        <v>-0.14695772111038519</v>
      </c>
      <c r="F8" s="5">
        <f t="shared" ref="F8" si="2">F7/F6-1</f>
        <v>-0.18255319039230533</v>
      </c>
      <c r="G8" s="5">
        <f t="shared" ref="G8" si="3">G7/G6-1</f>
        <v>-0.22988527299562567</v>
      </c>
    </row>
    <row r="9" spans="2:7" x14ac:dyDescent="0.6">
      <c r="B9" s="1" t="s">
        <v>13</v>
      </c>
      <c r="C9" t="s">
        <v>2</v>
      </c>
      <c r="D9" s="3">
        <v>8.2948440003770391E-6</v>
      </c>
      <c r="E9" s="3">
        <v>8.4830254660424488E-6</v>
      </c>
      <c r="F9" s="3">
        <v>8.4770969660916116E-6</v>
      </c>
      <c r="G9" s="3">
        <v>1.4042668106940318E-5</v>
      </c>
    </row>
    <row r="10" spans="2:7" x14ac:dyDescent="0.6">
      <c r="C10" t="s">
        <v>8</v>
      </c>
      <c r="D10" s="3">
        <v>6.6752126955518928E-6</v>
      </c>
      <c r="E10" s="3">
        <v>7.9309657788498545E-6</v>
      </c>
      <c r="F10" s="3">
        <v>1.0554051299967972E-5</v>
      </c>
      <c r="G10" s="3">
        <v>1.4118712224040804E-5</v>
      </c>
    </row>
    <row r="11" spans="2:7" x14ac:dyDescent="0.6">
      <c r="C11" t="s">
        <v>10</v>
      </c>
      <c r="D11" s="5">
        <f>D10/D9-1</f>
        <v>-0.19525759673738607</v>
      </c>
      <c r="E11" s="5">
        <f t="shared" ref="E11" si="4">E10/E9-1</f>
        <v>-6.5078159838431349E-2</v>
      </c>
      <c r="F11" s="5">
        <f t="shared" ref="F11" si="5">F10/F9-1</f>
        <v>0.24500773580674817</v>
      </c>
      <c r="G11" s="5">
        <f t="shared" ref="G11" si="6">G10/G9-1</f>
        <v>5.4152185696749733E-3</v>
      </c>
    </row>
    <row r="12" spans="2:7" x14ac:dyDescent="0.6">
      <c r="C12" t="s">
        <v>0</v>
      </c>
      <c r="D12" s="3">
        <v>7.7667439673434308E-6</v>
      </c>
      <c r="E12" s="3">
        <v>1.003269916765755E-5</v>
      </c>
      <c r="F12" s="3">
        <v>1.2458301332598537E-5</v>
      </c>
      <c r="G12" s="3">
        <v>1.5076341109070476E-5</v>
      </c>
    </row>
    <row r="13" spans="2:7" x14ac:dyDescent="0.6">
      <c r="C13" t="s">
        <v>9</v>
      </c>
      <c r="D13" s="3">
        <v>5.6741558413301252E-6</v>
      </c>
      <c r="E13" s="3">
        <v>8.6105547392099333E-6</v>
      </c>
      <c r="F13" s="3">
        <v>1.0420381489519103E-5</v>
      </c>
      <c r="G13" s="3">
        <v>1.3393299600076073E-5</v>
      </c>
    </row>
    <row r="14" spans="2:7" x14ac:dyDescent="0.6">
      <c r="D14" s="5">
        <f>D13/D12-1</f>
        <v>-0.26942926595906103</v>
      </c>
      <c r="E14" s="5">
        <f t="shared" ref="E14" si="7">E13/E12-1</f>
        <v>-0.14175092910511944</v>
      </c>
      <c r="F14" s="5">
        <f t="shared" ref="F14" si="8">F13/F12-1</f>
        <v>-0.16357927045374876</v>
      </c>
      <c r="G14" s="5">
        <f t="shared" ref="G14" si="9">G13/G12-1</f>
        <v>-0.11163461325386326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235A-CF8B-4E21-8767-ECE69F0D5F1A}">
  <dimension ref="B2:G15"/>
  <sheetViews>
    <sheetView topLeftCell="B2" zoomScale="88" workbookViewId="0">
      <selection activeCell="C10" sqref="C10:G12"/>
    </sheetView>
  </sheetViews>
  <sheetFormatPr defaultRowHeight="16.899999999999999" x14ac:dyDescent="0.6"/>
  <cols>
    <col min="2" max="2" width="15.125" bestFit="1" customWidth="1"/>
    <col min="3" max="3" width="32.5" bestFit="1" customWidth="1"/>
  </cols>
  <sheetData>
    <row r="2" spans="2:7" x14ac:dyDescent="0.6">
      <c r="B2" t="s">
        <v>24</v>
      </c>
    </row>
    <row r="3" spans="2:7" x14ac:dyDescent="0.6">
      <c r="D3" t="s">
        <v>3</v>
      </c>
      <c r="E3" t="s">
        <v>4</v>
      </c>
      <c r="F3" t="s">
        <v>5</v>
      </c>
      <c r="G3" t="s">
        <v>6</v>
      </c>
    </row>
    <row r="4" spans="2:7" x14ac:dyDescent="0.6">
      <c r="B4" s="1" t="s">
        <v>23</v>
      </c>
      <c r="C4" t="s">
        <v>2</v>
      </c>
      <c r="D4" s="2">
        <v>2.5</v>
      </c>
      <c r="E4" s="2">
        <v>3.1764705882352939</v>
      </c>
      <c r="F4" s="2">
        <v>4.5614035087719298</v>
      </c>
      <c r="G4" s="2">
        <v>4.9450549450549453</v>
      </c>
    </row>
    <row r="5" spans="2:7" x14ac:dyDescent="0.6">
      <c r="C5" t="s">
        <v>8</v>
      </c>
      <c r="D5" s="2">
        <v>2.6973684210526319</v>
      </c>
      <c r="E5" s="2">
        <v>3.6585365853658538</v>
      </c>
      <c r="F5" s="2">
        <v>4.597701149425288</v>
      </c>
      <c r="G5" s="2">
        <v>4.1798941798941804</v>
      </c>
    </row>
    <row r="6" spans="2:7" x14ac:dyDescent="0.6">
      <c r="C6" t="s">
        <v>10</v>
      </c>
      <c r="D6" s="5">
        <f>D5/D4-1</f>
        <v>7.8947368421052655E-2</v>
      </c>
      <c r="E6" s="5">
        <f t="shared" ref="E6:G6" si="0">E5/E4-1</f>
        <v>0.15176151761517631</v>
      </c>
      <c r="F6" s="5">
        <f t="shared" si="0"/>
        <v>7.9575596816976457E-3</v>
      </c>
      <c r="G6" s="5">
        <f t="shared" si="0"/>
        <v>-0.15473251028806578</v>
      </c>
    </row>
    <row r="7" spans="2:7" x14ac:dyDescent="0.6">
      <c r="C7" t="s">
        <v>0</v>
      </c>
      <c r="D7" s="2">
        <v>2.4166666666666665</v>
      </c>
      <c r="E7" s="2">
        <v>4.4444444444444446</v>
      </c>
      <c r="F7" s="2">
        <v>4.9411764705882355</v>
      </c>
      <c r="G7" s="2">
        <v>4.7727272727272725</v>
      </c>
    </row>
    <row r="8" spans="2:7" x14ac:dyDescent="0.6">
      <c r="C8" t="s">
        <v>9</v>
      </c>
      <c r="D8" s="2">
        <v>1.9548872180451127</v>
      </c>
      <c r="E8" s="2">
        <v>4.117647058823529</v>
      </c>
      <c r="F8" s="2">
        <v>4.4720496894409933</v>
      </c>
      <c r="G8" s="2">
        <v>4.2</v>
      </c>
    </row>
    <row r="9" spans="2:7" ht="17.25" thickBot="1" x14ac:dyDescent="0.65">
      <c r="D9" s="5">
        <f>D8/D7-1</f>
        <v>-0.19108115115374646</v>
      </c>
      <c r="E9" s="5">
        <f t="shared" ref="E9:G9" si="1">E8/E7-1</f>
        <v>-7.3529411764706065E-2</v>
      </c>
      <c r="F9" s="5">
        <f t="shared" si="1"/>
        <v>-9.4942324755989516E-2</v>
      </c>
      <c r="G9" s="5">
        <f t="shared" si="1"/>
        <v>-0.11999999999999988</v>
      </c>
    </row>
    <row r="10" spans="2:7" x14ac:dyDescent="0.6">
      <c r="B10" s="1"/>
      <c r="C10" s="10" t="s">
        <v>30</v>
      </c>
      <c r="D10" s="13" t="s">
        <v>3</v>
      </c>
      <c r="E10" s="13" t="s">
        <v>4</v>
      </c>
      <c r="F10" s="13" t="s">
        <v>5</v>
      </c>
      <c r="G10" s="14" t="s">
        <v>6</v>
      </c>
    </row>
    <row r="11" spans="2:7" x14ac:dyDescent="0.6">
      <c r="C11" s="11" t="s">
        <v>25</v>
      </c>
      <c r="D11" s="6">
        <v>7.8947368421052655E-2</v>
      </c>
      <c r="E11" s="6">
        <v>0.15176151761517631</v>
      </c>
      <c r="F11" s="6">
        <v>7.9575596816976457E-3</v>
      </c>
      <c r="G11" s="7">
        <v>-0.15473251028806578</v>
      </c>
    </row>
    <row r="12" spans="2:7" ht="17.25" thickBot="1" x14ac:dyDescent="0.65">
      <c r="C12" s="12" t="s">
        <v>20</v>
      </c>
      <c r="D12" s="8">
        <v>-0.19108115115374646</v>
      </c>
      <c r="E12" s="8">
        <v>-7.3529411764706065E-2</v>
      </c>
      <c r="F12" s="8">
        <v>-9.4942324755989516E-2</v>
      </c>
      <c r="G12" s="9">
        <v>-0.11999999999999988</v>
      </c>
    </row>
    <row r="13" spans="2:7" x14ac:dyDescent="0.6">
      <c r="D13" s="3"/>
      <c r="E13" s="3"/>
      <c r="F13" s="3"/>
      <c r="G13" s="3"/>
    </row>
    <row r="14" spans="2:7" x14ac:dyDescent="0.6">
      <c r="D14" s="3"/>
      <c r="E14" s="3"/>
      <c r="F14" s="3"/>
      <c r="G14" s="3"/>
    </row>
    <row r="15" spans="2:7" x14ac:dyDescent="0.6">
      <c r="D15" s="5"/>
      <c r="E15" s="5"/>
      <c r="F15" s="5"/>
      <c r="G1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7F18-1A01-415F-917C-FC9972308442}">
  <dimension ref="B2:K12"/>
  <sheetViews>
    <sheetView workbookViewId="0">
      <selection activeCell="I14" sqref="I14"/>
    </sheetView>
  </sheetViews>
  <sheetFormatPr defaultRowHeight="16.899999999999999" x14ac:dyDescent="0.6"/>
  <cols>
    <col min="2" max="2" width="13.625" bestFit="1" customWidth="1"/>
    <col min="3" max="6" width="9.5625" customWidth="1"/>
  </cols>
  <sheetData>
    <row r="2" spans="2:11" x14ac:dyDescent="0.6">
      <c r="G2" t="s">
        <v>26</v>
      </c>
      <c r="H2" t="s">
        <v>27</v>
      </c>
    </row>
    <row r="3" spans="2:11" x14ac:dyDescent="0.6">
      <c r="G3" t="s">
        <v>2</v>
      </c>
      <c r="H3" s="4">
        <v>67</v>
      </c>
      <c r="I3" s="4">
        <v>65.099999999999994</v>
      </c>
      <c r="J3" s="4">
        <v>65.5</v>
      </c>
      <c r="K3" s="4">
        <v>70.7</v>
      </c>
    </row>
    <row r="4" spans="2:11" x14ac:dyDescent="0.6">
      <c r="G4" t="s">
        <v>8</v>
      </c>
      <c r="H4" s="4">
        <v>77.400000000000006</v>
      </c>
      <c r="I4" s="4">
        <v>76.400000000000006</v>
      </c>
      <c r="J4" s="4">
        <v>78.3</v>
      </c>
      <c r="K4" s="4">
        <v>79.599999999999994</v>
      </c>
    </row>
    <row r="5" spans="2:11" x14ac:dyDescent="0.6">
      <c r="G5" t="s">
        <v>28</v>
      </c>
      <c r="H5" s="4">
        <f>H4-H3</f>
        <v>10.400000000000006</v>
      </c>
      <c r="I5" s="4">
        <f t="shared" ref="I5:K5" si="0">I4-I3</f>
        <v>11.300000000000011</v>
      </c>
      <c r="J5" s="4">
        <f t="shared" si="0"/>
        <v>12.799999999999997</v>
      </c>
      <c r="K5" s="4">
        <f t="shared" si="0"/>
        <v>8.8999999999999915</v>
      </c>
    </row>
    <row r="6" spans="2:11" x14ac:dyDescent="0.6">
      <c r="G6" t="s">
        <v>0</v>
      </c>
      <c r="H6" s="4">
        <v>75.099999999999994</v>
      </c>
      <c r="I6" s="4">
        <v>73.3</v>
      </c>
      <c r="J6" s="4">
        <v>68.599999999999994</v>
      </c>
      <c r="K6" s="4">
        <v>71.3</v>
      </c>
    </row>
    <row r="7" spans="2:11" x14ac:dyDescent="0.6">
      <c r="G7" t="s">
        <v>9</v>
      </c>
      <c r="H7" s="4">
        <v>76.099999999999994</v>
      </c>
      <c r="I7" s="4">
        <v>74.5</v>
      </c>
      <c r="J7" s="4">
        <v>76.2</v>
      </c>
      <c r="K7" s="4">
        <v>79</v>
      </c>
    </row>
    <row r="8" spans="2:11" x14ac:dyDescent="0.6">
      <c r="G8" t="s">
        <v>28</v>
      </c>
      <c r="H8" s="4">
        <f>H7-H6</f>
        <v>1</v>
      </c>
      <c r="I8" s="4">
        <f t="shared" ref="I8" si="1">I7-I6</f>
        <v>1.2000000000000028</v>
      </c>
      <c r="J8" s="4">
        <f t="shared" ref="J8" si="2">J7-J6</f>
        <v>7.6000000000000085</v>
      </c>
      <c r="K8" s="4">
        <f t="shared" ref="K8" si="3">K7-K6</f>
        <v>7.7000000000000028</v>
      </c>
    </row>
    <row r="9" spans="2:11" ht="17.25" thickBot="1" x14ac:dyDescent="0.65"/>
    <row r="10" spans="2:11" ht="17.25" thickBot="1" x14ac:dyDescent="0.65">
      <c r="B10" s="34" t="s">
        <v>32</v>
      </c>
      <c r="C10" s="35" t="s">
        <v>3</v>
      </c>
      <c r="D10" s="31" t="s">
        <v>4</v>
      </c>
      <c r="E10" s="31" t="s">
        <v>5</v>
      </c>
      <c r="F10" s="32" t="s">
        <v>6</v>
      </c>
    </row>
    <row r="11" spans="2:11" x14ac:dyDescent="0.6">
      <c r="B11" s="36" t="s">
        <v>33</v>
      </c>
      <c r="C11" s="37">
        <v>10.400000000000006</v>
      </c>
      <c r="D11" s="29">
        <v>11.300000000000011</v>
      </c>
      <c r="E11" s="29">
        <v>12.799999999999997</v>
      </c>
      <c r="F11" s="38">
        <v>8.8999999999999915</v>
      </c>
    </row>
    <row r="12" spans="2:11" ht="17.25" customHeight="1" thickBot="1" x14ac:dyDescent="0.65">
      <c r="B12" s="39" t="s">
        <v>20</v>
      </c>
      <c r="C12" s="40">
        <v>1</v>
      </c>
      <c r="D12" s="22">
        <v>1.2000000000000028</v>
      </c>
      <c r="E12" s="22">
        <v>7.6000000000000085</v>
      </c>
      <c r="F12" s="41">
        <v>7.7000000000000028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950F-2EFE-47B0-A31F-A2FB786CB96D}">
  <dimension ref="B1:K22"/>
  <sheetViews>
    <sheetView tabSelected="1" topLeftCell="A18" zoomScale="85" zoomScaleNormal="85" workbookViewId="0">
      <selection activeCell="G34" sqref="G34"/>
    </sheetView>
  </sheetViews>
  <sheetFormatPr defaultRowHeight="16.899999999999999" x14ac:dyDescent="0.6"/>
  <cols>
    <col min="2" max="2" width="14" bestFit="1" customWidth="1"/>
    <col min="3" max="3" width="11.0625" bestFit="1" customWidth="1"/>
    <col min="8" max="8" width="21.1875" bestFit="1" customWidth="1"/>
  </cols>
  <sheetData>
    <row r="1" spans="2:11" ht="17.25" thickBot="1" x14ac:dyDescent="0.65"/>
    <row r="2" spans="2:11" ht="19.5" thickBot="1" x14ac:dyDescent="0.65">
      <c r="B2" s="45" t="s">
        <v>45</v>
      </c>
      <c r="C2" s="46"/>
      <c r="D2" s="31" t="s">
        <v>3</v>
      </c>
      <c r="E2" s="31" t="s">
        <v>4</v>
      </c>
      <c r="F2" s="31" t="s">
        <v>5</v>
      </c>
      <c r="G2" s="32" t="s">
        <v>6</v>
      </c>
    </row>
    <row r="3" spans="2:11" x14ac:dyDescent="0.6">
      <c r="B3" s="47" t="s">
        <v>34</v>
      </c>
      <c r="C3" s="48" t="s">
        <v>34</v>
      </c>
      <c r="D3" s="49">
        <v>30</v>
      </c>
      <c r="E3" s="50">
        <v>79</v>
      </c>
      <c r="F3" s="50">
        <v>100</v>
      </c>
      <c r="G3" s="51">
        <v>98</v>
      </c>
    </row>
    <row r="4" spans="2:11" x14ac:dyDescent="0.6">
      <c r="B4" s="52"/>
      <c r="C4" s="53" t="s">
        <v>35</v>
      </c>
      <c r="D4" s="54">
        <v>2.1428571428571428</v>
      </c>
      <c r="E4" s="55">
        <v>4.1361256544502618</v>
      </c>
      <c r="F4" s="55">
        <v>4.716981132075472</v>
      </c>
      <c r="G4" s="56">
        <v>4.2608695652173916</v>
      </c>
    </row>
    <row r="5" spans="2:11" x14ac:dyDescent="0.6">
      <c r="B5" s="57"/>
      <c r="C5" s="53" t="s">
        <v>36</v>
      </c>
      <c r="D5" s="58">
        <v>7.7620423929489615E-6</v>
      </c>
      <c r="E5" s="59">
        <v>1.0495653096135238E-5</v>
      </c>
      <c r="F5" s="59">
        <v>1.3765509736176213E-5</v>
      </c>
      <c r="G5" s="60">
        <v>1.7391304347826085E-5</v>
      </c>
      <c r="H5" t="s">
        <v>44</v>
      </c>
      <c r="I5" s="54">
        <v>2.4752475247524752</v>
      </c>
      <c r="J5" s="55">
        <v>3</v>
      </c>
      <c r="K5" s="55">
        <v>4.166666666666667</v>
      </c>
    </row>
    <row r="6" spans="2:11" x14ac:dyDescent="0.6">
      <c r="B6" s="52"/>
      <c r="C6" s="53" t="s">
        <v>37</v>
      </c>
      <c r="D6" s="61">
        <v>76.8</v>
      </c>
      <c r="E6" s="62">
        <v>75.599999999999994</v>
      </c>
      <c r="F6" s="62">
        <v>77.599999999999994</v>
      </c>
      <c r="G6" s="63">
        <v>80.099999999999994</v>
      </c>
      <c r="I6" s="54">
        <v>1.7</v>
      </c>
      <c r="J6" s="55">
        <v>2.8925619834710745</v>
      </c>
      <c r="K6" s="55">
        <v>3.248730964467005</v>
      </c>
    </row>
    <row r="7" spans="2:11" x14ac:dyDescent="0.6">
      <c r="B7" s="53" t="s">
        <v>38</v>
      </c>
      <c r="C7" s="53" t="s">
        <v>39</v>
      </c>
      <c r="D7" s="54">
        <v>2.4166666666666665</v>
      </c>
      <c r="E7" s="55">
        <v>4.4444444444444446</v>
      </c>
      <c r="F7" s="55">
        <v>4.9411764705882355</v>
      </c>
      <c r="G7" s="56">
        <v>4.7727272727272725</v>
      </c>
    </row>
    <row r="8" spans="2:11" x14ac:dyDescent="0.6">
      <c r="B8" s="52"/>
      <c r="C8" s="53" t="s">
        <v>40</v>
      </c>
      <c r="D8" s="64">
        <v>29</v>
      </c>
      <c r="E8" s="65">
        <v>60</v>
      </c>
      <c r="F8" s="65">
        <v>42</v>
      </c>
      <c r="G8" s="66">
        <v>42</v>
      </c>
      <c r="H8" t="s">
        <v>46</v>
      </c>
      <c r="I8" t="s">
        <v>3</v>
      </c>
      <c r="J8" t="s">
        <v>4</v>
      </c>
      <c r="K8" t="s">
        <v>5</v>
      </c>
    </row>
    <row r="9" spans="2:11" x14ac:dyDescent="0.6">
      <c r="B9" s="52"/>
      <c r="C9" s="53" t="s">
        <v>36</v>
      </c>
      <c r="D9" s="58">
        <v>7.7667439673434308E-6</v>
      </c>
      <c r="E9" s="59">
        <v>1.003269916765755E-5</v>
      </c>
      <c r="F9" s="59">
        <v>1.2458301332598537E-5</v>
      </c>
      <c r="G9" s="60">
        <v>1.5076341109070476E-5</v>
      </c>
      <c r="H9" t="s">
        <v>44</v>
      </c>
      <c r="I9" s="49">
        <v>30</v>
      </c>
      <c r="J9" s="50">
        <v>79</v>
      </c>
      <c r="K9" s="50">
        <v>100</v>
      </c>
    </row>
    <row r="10" spans="2:11" x14ac:dyDescent="0.6">
      <c r="B10" s="52"/>
      <c r="C10" s="53" t="s">
        <v>41</v>
      </c>
      <c r="D10" s="61">
        <v>75.099999999999994</v>
      </c>
      <c r="E10" s="62">
        <v>73.3</v>
      </c>
      <c r="F10" s="62">
        <v>68.599999999999994</v>
      </c>
      <c r="G10" s="63">
        <v>71.3</v>
      </c>
      <c r="H10" t="s">
        <v>47</v>
      </c>
      <c r="I10" s="49">
        <v>17</v>
      </c>
      <c r="J10" s="50">
        <v>35</v>
      </c>
      <c r="K10" s="50">
        <v>64</v>
      </c>
    </row>
    <row r="11" spans="2:11" ht="17.25" thickBot="1" x14ac:dyDescent="0.65">
      <c r="B11" s="67" t="s">
        <v>7</v>
      </c>
      <c r="C11" s="67" t="s">
        <v>7</v>
      </c>
      <c r="D11" s="68">
        <v>1.876963125441329E-5</v>
      </c>
      <c r="E11" s="69">
        <v>4.4589774078478002E-5</v>
      </c>
      <c r="F11" s="69">
        <v>6.5119197731483948E-5</v>
      </c>
      <c r="G11" s="70">
        <v>7.410207939508506E-5</v>
      </c>
      <c r="I11" s="5">
        <f>I10/I9 -1</f>
        <v>-0.43333333333333335</v>
      </c>
      <c r="J11" s="5">
        <f t="shared" ref="J11:K11" si="0">J10/J9 -1</f>
        <v>-0.55696202531645578</v>
      </c>
      <c r="K11" s="5">
        <f t="shared" si="0"/>
        <v>-0.36</v>
      </c>
    </row>
    <row r="12" spans="2:11" ht="17.25" thickBot="1" x14ac:dyDescent="0.65">
      <c r="H12" t="s">
        <v>48</v>
      </c>
    </row>
    <row r="13" spans="2:11" ht="19.5" thickBot="1" x14ac:dyDescent="0.65">
      <c r="B13" s="45" t="s">
        <v>42</v>
      </c>
      <c r="C13" s="46"/>
      <c r="D13" s="31" t="s">
        <v>3</v>
      </c>
      <c r="E13" s="31" t="s">
        <v>4</v>
      </c>
      <c r="F13" s="31" t="s">
        <v>5</v>
      </c>
      <c r="G13" s="32" t="s">
        <v>6</v>
      </c>
      <c r="H13" t="s">
        <v>44</v>
      </c>
      <c r="I13" s="54">
        <v>2.1428571428571428</v>
      </c>
      <c r="J13" s="55">
        <v>4.1361256544502618</v>
      </c>
      <c r="K13" s="55">
        <v>4.716981132075472</v>
      </c>
    </row>
    <row r="14" spans="2:11" x14ac:dyDescent="0.6">
      <c r="B14" s="47" t="s">
        <v>34</v>
      </c>
      <c r="C14" s="48" t="s">
        <v>34</v>
      </c>
      <c r="D14" s="49">
        <v>17</v>
      </c>
      <c r="E14" s="50">
        <v>35</v>
      </c>
      <c r="F14" s="50">
        <v>64</v>
      </c>
      <c r="G14" s="51" t="s">
        <v>43</v>
      </c>
      <c r="H14" s="71" t="s">
        <v>47</v>
      </c>
      <c r="I14" s="54">
        <v>1.7</v>
      </c>
      <c r="J14" s="55">
        <v>2.8925619834710745</v>
      </c>
      <c r="K14" s="55">
        <v>3.248730964467005</v>
      </c>
    </row>
    <row r="15" spans="2:11" x14ac:dyDescent="0.6">
      <c r="B15" s="52"/>
      <c r="C15" s="53" t="s">
        <v>35</v>
      </c>
      <c r="D15" s="54">
        <v>1.7</v>
      </c>
      <c r="E15" s="55">
        <v>2.8925619834710745</v>
      </c>
      <c r="F15" s="55">
        <v>3.248730964467005</v>
      </c>
      <c r="G15" s="56" t="s">
        <v>43</v>
      </c>
      <c r="I15" s="5">
        <f>I14/I13 -1</f>
        <v>-0.20666666666666667</v>
      </c>
      <c r="J15" s="5">
        <f t="shared" ref="J15" si="1">J14/J13 -1</f>
        <v>-0.30065906475572757</v>
      </c>
      <c r="K15" s="5">
        <f t="shared" ref="K15" si="2">K14/K13 -1</f>
        <v>-0.31126903553299501</v>
      </c>
    </row>
    <row r="16" spans="2:11" x14ac:dyDescent="0.6">
      <c r="B16" s="57"/>
      <c r="C16" s="53" t="s">
        <v>36</v>
      </c>
      <c r="D16" s="58">
        <v>8.8999644001423989E-6</v>
      </c>
      <c r="E16" s="59">
        <v>1.0221804714532871E-5</v>
      </c>
      <c r="F16" s="59">
        <v>1.4220448716514272E-5</v>
      </c>
      <c r="G16" s="60" t="s">
        <v>43</v>
      </c>
    </row>
    <row r="17" spans="2:7" x14ac:dyDescent="0.6">
      <c r="B17" s="52"/>
      <c r="C17" s="53" t="s">
        <v>37</v>
      </c>
      <c r="D17" s="61">
        <v>70</v>
      </c>
      <c r="E17" s="62">
        <v>71.7</v>
      </c>
      <c r="F17" s="62">
        <v>67.900000000000006</v>
      </c>
      <c r="G17" s="63" t="s">
        <v>43</v>
      </c>
    </row>
    <row r="18" spans="2:7" x14ac:dyDescent="0.6">
      <c r="B18" s="53" t="s">
        <v>38</v>
      </c>
      <c r="C18" s="53" t="s">
        <v>39</v>
      </c>
      <c r="D18" s="54">
        <v>2.0289855072463765</v>
      </c>
      <c r="E18" s="55">
        <v>3.3333333333333335</v>
      </c>
      <c r="F18" s="55">
        <v>4.7435897435897436</v>
      </c>
      <c r="G18" s="56" t="s">
        <v>43</v>
      </c>
    </row>
    <row r="19" spans="2:7" x14ac:dyDescent="0.6">
      <c r="B19" s="52"/>
      <c r="C19" s="53" t="s">
        <v>40</v>
      </c>
      <c r="D19" s="64">
        <v>14</v>
      </c>
      <c r="E19" s="65">
        <v>20</v>
      </c>
      <c r="F19" s="65">
        <v>37</v>
      </c>
      <c r="G19" s="66" t="s">
        <v>43</v>
      </c>
    </row>
    <row r="20" spans="2:7" x14ac:dyDescent="0.6">
      <c r="B20" s="52"/>
      <c r="C20" s="53" t="s">
        <v>36</v>
      </c>
      <c r="D20" s="58">
        <v>8.7898537062609233E-6</v>
      </c>
      <c r="E20" s="59">
        <v>1.0172526041666666E-5</v>
      </c>
      <c r="F20" s="59">
        <v>1.1888431641518061E-5</v>
      </c>
      <c r="G20" s="60" t="s">
        <v>43</v>
      </c>
    </row>
    <row r="21" spans="2:7" x14ac:dyDescent="0.6">
      <c r="B21" s="52"/>
      <c r="C21" s="53" t="s">
        <v>41</v>
      </c>
      <c r="D21" s="61">
        <v>62.6</v>
      </c>
      <c r="E21" s="62">
        <v>60.6</v>
      </c>
      <c r="F21" s="62">
        <v>66.7</v>
      </c>
      <c r="G21" s="63" t="s">
        <v>43</v>
      </c>
    </row>
    <row r="22" spans="2:7" ht="17.25" thickBot="1" x14ac:dyDescent="0.65">
      <c r="B22" s="67" t="s">
        <v>7</v>
      </c>
      <c r="C22" s="67" t="s">
        <v>7</v>
      </c>
      <c r="D22" s="68">
        <v>1.7834485780819266E-5</v>
      </c>
      <c r="E22" s="69">
        <v>3.4166891598703028E-5</v>
      </c>
      <c r="F22" s="69">
        <v>6.3448153341496991E-5</v>
      </c>
      <c r="G22" s="70" t="s">
        <v>43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WF-1</vt:lpstr>
      <vt:lpstr>WF-2</vt:lpstr>
      <vt:lpstr>WF-3</vt:lpstr>
      <vt:lpstr>WF-4</vt:lpstr>
      <vt:lpstr>RC-1</vt:lpstr>
      <vt:lpstr>RC-2</vt:lpstr>
      <vt:lpstr>RC-3</vt:lpstr>
      <vt:lpstr>Deformation at 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Cho</dc:creator>
  <cp:lastModifiedBy>YW Cho</cp:lastModifiedBy>
  <cp:lastPrinted>2023-11-30T11:37:41Z</cp:lastPrinted>
  <dcterms:created xsi:type="dcterms:W3CDTF">2023-11-23T09:56:20Z</dcterms:created>
  <dcterms:modified xsi:type="dcterms:W3CDTF">2023-12-01T02:31:32Z</dcterms:modified>
</cp:coreProperties>
</file>