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yclodial Propeller\TEST\0012\V1 Normal PLA\"/>
    </mc:Choice>
  </mc:AlternateContent>
  <xr:revisionPtr revIDLastSave="0" documentId="13_ncr:1_{4A69ABF4-CF22-4D20-BC87-10D62721E39E}" xr6:coauthVersionLast="47" xr6:coauthVersionMax="47" xr10:uidLastSave="{00000000-0000-0000-0000-000000000000}"/>
  <bookViews>
    <workbookView xWindow="0" yWindow="0" windowWidth="9600" windowHeight="10200" firstSheet="1" activeTab="3" xr2:uid="{A557710F-A987-4962-B565-8A92C0402869}"/>
  </bookViews>
  <sheets>
    <sheet name="Sheet1" sheetId="1" r:id="rId1"/>
    <sheet name="6mm" sheetId="3" r:id="rId2"/>
    <sheet name="8mm" sheetId="4" r:id="rId3"/>
    <sheet name="11mm" sheetId="5" r:id="rId4"/>
    <sheet name="13mm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9" l="1"/>
  <c r="N10" i="5"/>
  <c r="N10" i="4"/>
  <c r="N10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N7" i="3"/>
  <c r="N9" i="3" s="1"/>
  <c r="J7" i="3"/>
  <c r="I7" i="3"/>
  <c r="H7" i="3"/>
  <c r="N6" i="3"/>
  <c r="J6" i="3"/>
  <c r="I6" i="3"/>
  <c r="H6" i="3"/>
  <c r="N5" i="3"/>
  <c r="J5" i="3"/>
  <c r="I5" i="3"/>
  <c r="H5" i="3"/>
  <c r="N4" i="3"/>
  <c r="J4" i="3"/>
  <c r="I4" i="3"/>
  <c r="H4" i="3"/>
  <c r="N3" i="3"/>
  <c r="J3" i="3"/>
  <c r="I3" i="3"/>
  <c r="N11" i="3" s="1"/>
  <c r="H3" i="3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N7" i="4" s="1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N6" i="4"/>
  <c r="J6" i="4"/>
  <c r="I6" i="4"/>
  <c r="H6" i="4"/>
  <c r="N5" i="4"/>
  <c r="J5" i="4"/>
  <c r="I5" i="4"/>
  <c r="H5" i="4"/>
  <c r="N4" i="4"/>
  <c r="J4" i="4"/>
  <c r="I4" i="4"/>
  <c r="H4" i="4"/>
  <c r="N3" i="4"/>
  <c r="J3" i="4"/>
  <c r="I3" i="4"/>
  <c r="N11" i="4" s="1"/>
  <c r="H3" i="4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N7" i="5"/>
  <c r="N9" i="5" s="1"/>
  <c r="J7" i="5"/>
  <c r="I7" i="5"/>
  <c r="H7" i="5"/>
  <c r="N6" i="5"/>
  <c r="J6" i="5"/>
  <c r="I6" i="5"/>
  <c r="H6" i="5"/>
  <c r="N5" i="5"/>
  <c r="J5" i="5"/>
  <c r="I5" i="5"/>
  <c r="H5" i="5"/>
  <c r="N4" i="5"/>
  <c r="J4" i="5"/>
  <c r="I4" i="5"/>
  <c r="H4" i="5"/>
  <c r="N3" i="5"/>
  <c r="J3" i="5"/>
  <c r="I3" i="5"/>
  <c r="N11" i="5" s="1"/>
  <c r="H3" i="5"/>
  <c r="N11" i="9"/>
  <c r="N9" i="9"/>
  <c r="N8" i="9"/>
  <c r="N7" i="9"/>
  <c r="N3" i="9"/>
  <c r="N6" i="9"/>
  <c r="N5" i="9"/>
  <c r="N4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3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N8" i="3" l="1"/>
  <c r="N8" i="4"/>
  <c r="N9" i="4"/>
  <c r="N8" i="5"/>
</calcChain>
</file>

<file path=xl/sharedStrings.xml><?xml version="1.0" encoding="utf-8"?>
<sst xmlns="http://schemas.openxmlformats.org/spreadsheetml/2006/main" count="87" uniqueCount="21">
  <si>
    <t>NACA</t>
    <phoneticPr fontId="1" type="noConversion"/>
  </si>
  <si>
    <t>rpm</t>
    <phoneticPr fontId="1" type="noConversion"/>
  </si>
  <si>
    <t>data num</t>
    <phoneticPr fontId="1" type="noConversion"/>
  </si>
  <si>
    <t>Thrust</t>
    <phoneticPr fontId="1" type="noConversion"/>
  </si>
  <si>
    <t>g/W</t>
    <phoneticPr fontId="1" type="noConversion"/>
  </si>
  <si>
    <t>W</t>
    <phoneticPr fontId="1" type="noConversion"/>
  </si>
  <si>
    <t>Not Curved</t>
    <phoneticPr fontId="1" type="noConversion"/>
  </si>
  <si>
    <t>No WF</t>
    <phoneticPr fontId="1" type="noConversion"/>
  </si>
  <si>
    <t>Power</t>
    <phoneticPr fontId="1" type="noConversion"/>
  </si>
  <si>
    <t>DB</t>
    <phoneticPr fontId="1" type="noConversion"/>
  </si>
  <si>
    <t>thrust / rpm^2</t>
    <phoneticPr fontId="1" type="noConversion"/>
  </si>
  <si>
    <t>Max Thrust</t>
  </si>
  <si>
    <t>Max Efficiency</t>
  </si>
  <si>
    <t>Max Thrust</t>
    <phoneticPr fontId="1" type="noConversion"/>
  </si>
  <si>
    <t>g/W</t>
    <phoneticPr fontId="1" type="noConversion"/>
  </si>
  <si>
    <t>CD</t>
    <phoneticPr fontId="1" type="noConversion"/>
  </si>
  <si>
    <t>W/RPM^2</t>
    <phoneticPr fontId="1" type="noConversion"/>
  </si>
  <si>
    <t>Max g/W</t>
    <phoneticPr fontId="1" type="noConversion"/>
  </si>
  <si>
    <t>Max CL</t>
    <phoneticPr fontId="1" type="noConversion"/>
  </si>
  <si>
    <t>Thrust</t>
    <phoneticPr fontId="1" type="noConversion"/>
  </si>
  <si>
    <t>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</si>
</sst>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7DD9-E8F7-4607-B484-78A89523EC52}">
  <dimension ref="A1:B3"/>
  <sheetViews>
    <sheetView workbookViewId="0">
      <selection activeCell="C4" sqref="C4"/>
    </sheetView>
  </sheetViews>
  <sheetFormatPr defaultRowHeight="16.899999999999999" x14ac:dyDescent="0.6"/>
  <sheetData>
    <row r="1" spans="1:2" x14ac:dyDescent="0.6">
      <c r="A1" t="s">
        <v>0</v>
      </c>
      <c r="B1">
        <v>12</v>
      </c>
    </row>
    <row r="2" spans="1:2" x14ac:dyDescent="0.6">
      <c r="B2" t="s">
        <v>6</v>
      </c>
    </row>
    <row r="3" spans="1:2" x14ac:dyDescent="0.6">
      <c r="B3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E066-7EAE-4CA5-819D-A10334A01100}">
  <dimension ref="A2:N21"/>
  <sheetViews>
    <sheetView zoomScale="80" workbookViewId="0">
      <selection activeCell="N3" sqref="N3:N11"/>
    </sheetView>
  </sheetViews>
  <sheetFormatPr defaultRowHeight="16.899999999999999" x14ac:dyDescent="0.6"/>
  <cols>
    <col min="2" max="4" width="9.125" bestFit="1" customWidth="1"/>
    <col min="5" max="5" width="9.375" bestFit="1" customWidth="1"/>
    <col min="6" max="6" width="9.125" bestFit="1" customWidth="1"/>
    <col min="8" max="8" width="9.125" bestFit="1" customWidth="1"/>
    <col min="9" max="10" width="12.75" bestFit="1" customWidth="1"/>
    <col min="11" max="11" width="13.0625" bestFit="1" customWidth="1"/>
    <col min="12" max="12" width="14" bestFit="1" customWidth="1"/>
    <col min="13" max="13" width="10.3125" bestFit="1" customWidth="1"/>
    <col min="14" max="14" width="12.75" bestFit="1" customWidth="1"/>
    <col min="15" max="15" width="11.7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10</v>
      </c>
      <c r="J2" t="s">
        <v>16</v>
      </c>
    </row>
    <row r="3" spans="1:14" x14ac:dyDescent="0.6">
      <c r="B3">
        <v>55</v>
      </c>
      <c r="C3">
        <v>430</v>
      </c>
      <c r="D3">
        <v>3</v>
      </c>
      <c r="E3">
        <v>3.7</v>
      </c>
      <c r="F3">
        <v>59.5</v>
      </c>
      <c r="H3">
        <f>D3/E3</f>
        <v>0.81081081081081074</v>
      </c>
      <c r="I3">
        <f t="shared" ref="I3:I21" si="0">D3/POWER(C3, 2)</f>
        <v>1.6224986479177936E-5</v>
      </c>
      <c r="J3">
        <f>E3/POWER(C3, 2)</f>
        <v>2.0010816657652788E-5</v>
      </c>
      <c r="L3" s="3" t="s">
        <v>11</v>
      </c>
      <c r="M3" t="s">
        <v>13</v>
      </c>
      <c r="N3">
        <f>MAX(D3:D1000)</f>
        <v>41</v>
      </c>
    </row>
    <row r="4" spans="1:14" x14ac:dyDescent="0.6">
      <c r="B4">
        <v>58</v>
      </c>
      <c r="C4">
        <v>582</v>
      </c>
      <c r="D4">
        <v>4</v>
      </c>
      <c r="E4" s="1">
        <v>4.4000000000000004</v>
      </c>
      <c r="F4">
        <v>62.2</v>
      </c>
      <c r="H4">
        <f t="shared" ref="H4:H21" si="1">D4/E4</f>
        <v>0.90909090909090906</v>
      </c>
      <c r="I4">
        <f t="shared" si="0"/>
        <v>1.1809024456489649E-5</v>
      </c>
      <c r="J4">
        <f t="shared" ref="J4:J21" si="2">E4/POWER(C4, 2)</f>
        <v>1.2989926902138616E-5</v>
      </c>
      <c r="M4" t="s">
        <v>14</v>
      </c>
      <c r="N4">
        <f>_xlfn.XLOOKUP(MAX(D3:D1048576),D3:D1048576, H3:H1048576, 0, 0)</f>
        <v>2.6973684210526319</v>
      </c>
    </row>
    <row r="5" spans="1:14" x14ac:dyDescent="0.6">
      <c r="B5">
        <v>60</v>
      </c>
      <c r="C5">
        <v>667</v>
      </c>
      <c r="D5">
        <v>5</v>
      </c>
      <c r="E5">
        <v>4.7</v>
      </c>
      <c r="F5">
        <v>60.8</v>
      </c>
      <c r="H5">
        <f t="shared" si="1"/>
        <v>1.0638297872340425</v>
      </c>
      <c r="I5">
        <f t="shared" si="0"/>
        <v>1.1238758431878513E-5</v>
      </c>
      <c r="J5">
        <f t="shared" si="2"/>
        <v>1.0564432925965804E-5</v>
      </c>
      <c r="L5" s="3"/>
      <c r="M5" t="s">
        <v>15</v>
      </c>
      <c r="N5">
        <f>_xlfn.XLOOKUP(MAX(D3:D1048576),D3:D1048576, J3:J1048576, 0, 0)</f>
        <v>6.6752126955518928E-6</v>
      </c>
    </row>
    <row r="6" spans="1:14" x14ac:dyDescent="0.6">
      <c r="B6">
        <v>63</v>
      </c>
      <c r="C6">
        <v>791</v>
      </c>
      <c r="D6">
        <v>8</v>
      </c>
      <c r="E6">
        <v>5.5</v>
      </c>
      <c r="F6">
        <v>67.7</v>
      </c>
      <c r="H6">
        <f t="shared" si="1"/>
        <v>1.4545454545454546</v>
      </c>
      <c r="I6">
        <f t="shared" si="0"/>
        <v>1.2786068299980342E-5</v>
      </c>
      <c r="J6">
        <f t="shared" si="2"/>
        <v>8.7904219562364842E-6</v>
      </c>
      <c r="M6" t="s">
        <v>20</v>
      </c>
      <c r="N6">
        <f>_xlfn.XLOOKUP(MAX(D3:D1048576),D3:D1048576, F3:F1048576, 0, 0)</f>
        <v>77.400000000000006</v>
      </c>
    </row>
    <row r="7" spans="1:14" x14ac:dyDescent="0.6">
      <c r="B7">
        <v>65</v>
      </c>
      <c r="C7">
        <v>864</v>
      </c>
      <c r="D7">
        <v>9</v>
      </c>
      <c r="E7">
        <v>6</v>
      </c>
      <c r="F7">
        <v>71.599999999999994</v>
      </c>
      <c r="H7">
        <f t="shared" si="1"/>
        <v>1.5</v>
      </c>
      <c r="I7">
        <f t="shared" si="0"/>
        <v>1.2056327160493826E-5</v>
      </c>
      <c r="J7">
        <f t="shared" si="2"/>
        <v>8.0375514403292188E-6</v>
      </c>
      <c r="L7" s="3" t="s">
        <v>12</v>
      </c>
      <c r="M7" t="s">
        <v>17</v>
      </c>
      <c r="N7">
        <f>MAX(H3:H1048576)</f>
        <v>2.6973684210526319</v>
      </c>
    </row>
    <row r="8" spans="1:14" x14ac:dyDescent="0.6">
      <c r="B8">
        <v>68</v>
      </c>
      <c r="C8">
        <v>962</v>
      </c>
      <c r="D8">
        <v>12</v>
      </c>
      <c r="E8">
        <v>7</v>
      </c>
      <c r="F8">
        <v>75</v>
      </c>
      <c r="H8">
        <f t="shared" si="1"/>
        <v>1.7142857142857142</v>
      </c>
      <c r="I8">
        <f t="shared" si="0"/>
        <v>1.29667489334849E-5</v>
      </c>
      <c r="J8">
        <f t="shared" si="2"/>
        <v>7.5639368778661915E-6</v>
      </c>
      <c r="M8" t="s">
        <v>19</v>
      </c>
      <c r="N8">
        <f>_xlfn.XLOOKUP(N7, H3:H1048576, D3:D1048576,0,0)</f>
        <v>41</v>
      </c>
    </row>
    <row r="9" spans="1:14" x14ac:dyDescent="0.6">
      <c r="B9">
        <v>70</v>
      </c>
      <c r="C9">
        <v>1016</v>
      </c>
      <c r="D9">
        <v>14</v>
      </c>
      <c r="E9">
        <v>7.5</v>
      </c>
      <c r="F9">
        <v>76.400000000000006</v>
      </c>
      <c r="H9">
        <f t="shared" si="1"/>
        <v>1.8666666666666667</v>
      </c>
      <c r="I9">
        <f t="shared" si="0"/>
        <v>1.356252712505425E-5</v>
      </c>
      <c r="J9">
        <f t="shared" si="2"/>
        <v>7.2656395312790625E-6</v>
      </c>
      <c r="M9" t="s">
        <v>15</v>
      </c>
      <c r="N9">
        <f>_xlfn.XLOOKUP(N7, H3:H1048576, J3:J1048576,0,0)</f>
        <v>6.6752126955518928E-6</v>
      </c>
    </row>
    <row r="10" spans="1:14" x14ac:dyDescent="0.6">
      <c r="B10">
        <v>73</v>
      </c>
      <c r="C10">
        <v>1099</v>
      </c>
      <c r="D10">
        <v>17</v>
      </c>
      <c r="E10">
        <v>8.5</v>
      </c>
      <c r="F10">
        <v>76</v>
      </c>
      <c r="H10">
        <f t="shared" si="1"/>
        <v>2</v>
      </c>
      <c r="I10">
        <f t="shared" si="0"/>
        <v>1.4075166356047064E-5</v>
      </c>
      <c r="J10">
        <f t="shared" si="2"/>
        <v>7.0375831780235322E-6</v>
      </c>
      <c r="M10" t="s">
        <v>20</v>
      </c>
      <c r="N10">
        <f>_xlfn.XLOOKUP(N7, H3:H1048576, F3:F1048576, 0, 0)</f>
        <v>77.400000000000006</v>
      </c>
    </row>
    <row r="11" spans="1:14" x14ac:dyDescent="0.6">
      <c r="B11">
        <v>75</v>
      </c>
      <c r="C11">
        <v>1140</v>
      </c>
      <c r="D11">
        <v>19</v>
      </c>
      <c r="E11">
        <v>8.8000000000000007</v>
      </c>
      <c r="F11">
        <v>76.400000000000006</v>
      </c>
      <c r="H11">
        <f t="shared" si="1"/>
        <v>2.1590909090909087</v>
      </c>
      <c r="I11">
        <f t="shared" si="0"/>
        <v>1.4619883040935673E-5</v>
      </c>
      <c r="J11">
        <f t="shared" si="2"/>
        <v>6.7713142505386279E-6</v>
      </c>
      <c r="L11" s="3" t="s">
        <v>18</v>
      </c>
      <c r="M11" t="s">
        <v>18</v>
      </c>
      <c r="N11">
        <f>MAX(I3:I1048576)</f>
        <v>1.8005507928791289E-5</v>
      </c>
    </row>
    <row r="12" spans="1:14" x14ac:dyDescent="0.6">
      <c r="B12">
        <v>78</v>
      </c>
      <c r="C12">
        <v>1205</v>
      </c>
      <c r="D12">
        <v>21</v>
      </c>
      <c r="E12">
        <v>9.6</v>
      </c>
      <c r="F12">
        <v>76.900000000000006</v>
      </c>
      <c r="H12">
        <f t="shared" si="1"/>
        <v>2.1875</v>
      </c>
      <c r="I12">
        <f t="shared" si="0"/>
        <v>1.4462560906320483E-5</v>
      </c>
      <c r="J12">
        <f t="shared" si="2"/>
        <v>6.6114564143179353E-6</v>
      </c>
    </row>
    <row r="13" spans="1:14" x14ac:dyDescent="0.6">
      <c r="B13">
        <v>80</v>
      </c>
      <c r="C13">
        <v>1245</v>
      </c>
      <c r="D13">
        <v>23</v>
      </c>
      <c r="E13">
        <v>10</v>
      </c>
      <c r="F13">
        <v>75.5</v>
      </c>
      <c r="H13" s="2">
        <f>D13/E13</f>
        <v>2.2999999999999998</v>
      </c>
      <c r="I13">
        <f t="shared" si="0"/>
        <v>1.4838470347252463E-5</v>
      </c>
      <c r="J13">
        <f t="shared" si="2"/>
        <v>6.4515088466315064E-6</v>
      </c>
    </row>
    <row r="14" spans="1:14" x14ac:dyDescent="0.6">
      <c r="B14">
        <v>83</v>
      </c>
      <c r="C14">
        <v>1296</v>
      </c>
      <c r="D14">
        <v>26</v>
      </c>
      <c r="E14">
        <v>11</v>
      </c>
      <c r="F14">
        <v>75.8</v>
      </c>
      <c r="H14">
        <f t="shared" si="1"/>
        <v>2.3636363636363638</v>
      </c>
      <c r="I14">
        <f t="shared" si="0"/>
        <v>1.5479728699893309E-5</v>
      </c>
      <c r="J14">
        <f t="shared" si="2"/>
        <v>6.5491159884164002E-6</v>
      </c>
    </row>
    <row r="15" spans="1:14" x14ac:dyDescent="0.6">
      <c r="B15">
        <v>85</v>
      </c>
      <c r="C15">
        <v>1322</v>
      </c>
      <c r="D15">
        <v>28</v>
      </c>
      <c r="E15">
        <v>11.5</v>
      </c>
      <c r="F15">
        <v>76.5</v>
      </c>
      <c r="H15">
        <f t="shared" si="1"/>
        <v>2.4347826086956523</v>
      </c>
      <c r="I15">
        <f t="shared" si="0"/>
        <v>1.6021202917689926E-5</v>
      </c>
      <c r="J15">
        <f t="shared" si="2"/>
        <v>6.580136912622648E-6</v>
      </c>
    </row>
    <row r="16" spans="1:14" x14ac:dyDescent="0.6">
      <c r="B16">
        <v>88</v>
      </c>
      <c r="C16">
        <v>1378</v>
      </c>
      <c r="D16">
        <v>30</v>
      </c>
      <c r="E16">
        <v>12</v>
      </c>
      <c r="F16">
        <v>76</v>
      </c>
      <c r="H16">
        <f t="shared" si="1"/>
        <v>2.5</v>
      </c>
      <c r="I16">
        <f t="shared" si="0"/>
        <v>1.5798753373033845E-5</v>
      </c>
      <c r="J16">
        <f t="shared" si="2"/>
        <v>6.3195013492135378E-6</v>
      </c>
    </row>
    <row r="17" spans="2:10" x14ac:dyDescent="0.6">
      <c r="B17">
        <v>90</v>
      </c>
      <c r="C17">
        <v>1405</v>
      </c>
      <c r="D17">
        <v>32</v>
      </c>
      <c r="E17">
        <v>12.6</v>
      </c>
      <c r="F17">
        <v>77.2</v>
      </c>
      <c r="H17">
        <f t="shared" si="1"/>
        <v>2.5396825396825395</v>
      </c>
      <c r="I17">
        <f t="shared" si="0"/>
        <v>1.6210534314408377E-5</v>
      </c>
      <c r="J17">
        <f t="shared" si="2"/>
        <v>6.3828978862982992E-6</v>
      </c>
    </row>
    <row r="18" spans="2:10" x14ac:dyDescent="0.6">
      <c r="B18">
        <v>93</v>
      </c>
      <c r="C18">
        <v>1427</v>
      </c>
      <c r="D18">
        <v>35</v>
      </c>
      <c r="E18">
        <v>13.2</v>
      </c>
      <c r="F18">
        <v>77.5</v>
      </c>
      <c r="H18">
        <f t="shared" si="1"/>
        <v>2.6515151515151518</v>
      </c>
      <c r="I18">
        <f t="shared" si="0"/>
        <v>1.7187792345932311E-5</v>
      </c>
      <c r="J18">
        <f t="shared" si="2"/>
        <v>6.4822531133230434E-6</v>
      </c>
    </row>
    <row r="19" spans="2:10" x14ac:dyDescent="0.6">
      <c r="B19">
        <v>95</v>
      </c>
      <c r="C19">
        <v>1460</v>
      </c>
      <c r="D19">
        <v>37</v>
      </c>
      <c r="E19">
        <v>13.9</v>
      </c>
      <c r="F19">
        <v>77.5</v>
      </c>
      <c r="H19">
        <f t="shared" si="1"/>
        <v>2.6618705035971222</v>
      </c>
      <c r="I19">
        <f t="shared" si="0"/>
        <v>1.7357853255770313E-5</v>
      </c>
      <c r="J19">
        <f t="shared" si="2"/>
        <v>6.5209232501407396E-6</v>
      </c>
    </row>
    <row r="20" spans="2:10" x14ac:dyDescent="0.6">
      <c r="B20">
        <v>98</v>
      </c>
      <c r="C20">
        <v>1480</v>
      </c>
      <c r="D20">
        <v>39</v>
      </c>
      <c r="E20">
        <v>14.6</v>
      </c>
      <c r="F20">
        <v>77</v>
      </c>
      <c r="H20">
        <f t="shared" si="1"/>
        <v>2.6712328767123288</v>
      </c>
      <c r="I20">
        <f t="shared" si="0"/>
        <v>1.7804967129291454E-5</v>
      </c>
      <c r="J20">
        <f t="shared" si="2"/>
        <v>6.6654492330168008E-6</v>
      </c>
    </row>
    <row r="21" spans="2:10" x14ac:dyDescent="0.6">
      <c r="B21">
        <v>100</v>
      </c>
      <c r="C21">
        <v>1509</v>
      </c>
      <c r="D21">
        <v>41</v>
      </c>
      <c r="E21">
        <v>15.2</v>
      </c>
      <c r="F21">
        <v>77.400000000000006</v>
      </c>
      <c r="H21">
        <f t="shared" si="1"/>
        <v>2.6973684210526319</v>
      </c>
      <c r="I21">
        <f t="shared" si="0"/>
        <v>1.8005507928791289E-5</v>
      </c>
      <c r="J21">
        <f t="shared" si="2"/>
        <v>6.6752126955518928E-6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1278-A517-40F9-B2A3-32D128B9CAB4}">
  <dimension ref="A2:N21"/>
  <sheetViews>
    <sheetView zoomScale="62" workbookViewId="0">
      <selection activeCell="G23" sqref="G23"/>
    </sheetView>
  </sheetViews>
  <sheetFormatPr defaultRowHeight="16.899999999999999" x14ac:dyDescent="0.6"/>
  <cols>
    <col min="2" max="4" width="9.125" bestFit="1" customWidth="1"/>
    <col min="5" max="5" width="9.375" bestFit="1" customWidth="1"/>
    <col min="6" max="6" width="9.125" bestFit="1" customWidth="1"/>
    <col min="8" max="8" width="9.125" bestFit="1" customWidth="1"/>
    <col min="9" max="10" width="12.875" bestFit="1" customWidth="1"/>
    <col min="11" max="11" width="14.125" bestFit="1" customWidth="1"/>
    <col min="14" max="14" width="12.87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10</v>
      </c>
      <c r="J2" t="s">
        <v>16</v>
      </c>
    </row>
    <row r="3" spans="1:14" x14ac:dyDescent="0.6">
      <c r="B3">
        <v>55</v>
      </c>
      <c r="C3">
        <v>417</v>
      </c>
      <c r="D3">
        <v>4</v>
      </c>
      <c r="E3">
        <v>3.2</v>
      </c>
      <c r="F3">
        <v>58.5</v>
      </c>
      <c r="H3">
        <f>D3/E3</f>
        <v>1.25</v>
      </c>
      <c r="I3">
        <f t="shared" ref="I3:I21" si="0">D3/POWER(C3, 2)</f>
        <v>2.300318018966122E-5</v>
      </c>
      <c r="J3">
        <f>E3/POWER(C3, 2)</f>
        <v>1.8402544151728977E-5</v>
      </c>
      <c r="L3" s="3" t="s">
        <v>11</v>
      </c>
      <c r="M3" t="s">
        <v>13</v>
      </c>
      <c r="N3">
        <f>MAX(D3:D1000)</f>
        <v>60</v>
      </c>
    </row>
    <row r="4" spans="1:14" x14ac:dyDescent="0.6">
      <c r="B4">
        <v>58</v>
      </c>
      <c r="C4">
        <v>559</v>
      </c>
      <c r="D4">
        <v>6</v>
      </c>
      <c r="E4" s="1">
        <v>4.3</v>
      </c>
      <c r="F4">
        <v>61.5</v>
      </c>
      <c r="H4">
        <f t="shared" ref="H4:H21" si="1">D4/E4</f>
        <v>1.3953488372093024</v>
      </c>
      <c r="I4">
        <f t="shared" si="0"/>
        <v>1.9201167430979804E-5</v>
      </c>
      <c r="J4">
        <f t="shared" ref="J4:J21" si="2">E4/POWER(C4, 2)</f>
        <v>1.3760836658868858E-5</v>
      </c>
      <c r="M4" t="s">
        <v>14</v>
      </c>
      <c r="N4">
        <f>_xlfn.XLOOKUP(MAX(D3:D1048576),D3:D1048576, H3:H1048576, 0, 0)</f>
        <v>3.6585365853658538</v>
      </c>
    </row>
    <row r="5" spans="1:14" x14ac:dyDescent="0.6">
      <c r="B5">
        <v>60</v>
      </c>
      <c r="C5">
        <v>640</v>
      </c>
      <c r="D5">
        <v>7</v>
      </c>
      <c r="E5">
        <v>5</v>
      </c>
      <c r="F5">
        <v>62.2</v>
      </c>
      <c r="H5">
        <f t="shared" si="1"/>
        <v>1.4</v>
      </c>
      <c r="I5">
        <f t="shared" si="0"/>
        <v>1.7089843750000002E-5</v>
      </c>
      <c r="J5">
        <f t="shared" si="2"/>
        <v>1.2207031250000001E-5</v>
      </c>
      <c r="L5" s="3"/>
      <c r="M5" t="s">
        <v>15</v>
      </c>
      <c r="N5">
        <f>_xlfn.XLOOKUP(MAX(D3:D1048576),D3:D1048576, J3:J1048576, 0, 0)</f>
        <v>7.9309657788498545E-6</v>
      </c>
    </row>
    <row r="6" spans="1:14" x14ac:dyDescent="0.6">
      <c r="B6">
        <v>63</v>
      </c>
      <c r="C6">
        <v>749</v>
      </c>
      <c r="D6">
        <v>12</v>
      </c>
      <c r="E6">
        <v>5.4</v>
      </c>
      <c r="F6">
        <v>63.3</v>
      </c>
      <c r="H6">
        <f t="shared" si="1"/>
        <v>2.2222222222222219</v>
      </c>
      <c r="I6">
        <f t="shared" si="0"/>
        <v>2.1390336202609264E-5</v>
      </c>
      <c r="J6">
        <f t="shared" si="2"/>
        <v>9.6256512911741699E-6</v>
      </c>
      <c r="M6" t="s">
        <v>20</v>
      </c>
      <c r="N6">
        <f>_xlfn.XLOOKUP(MAX(D3:D1048576),D3:D1048576, F3:F1048576, 0, 0)</f>
        <v>76.400000000000006</v>
      </c>
    </row>
    <row r="7" spans="1:14" x14ac:dyDescent="0.6">
      <c r="B7">
        <v>65</v>
      </c>
      <c r="C7">
        <v>836</v>
      </c>
      <c r="D7">
        <v>14</v>
      </c>
      <c r="E7">
        <v>5.9</v>
      </c>
      <c r="F7">
        <v>68.599999999999994</v>
      </c>
      <c r="H7">
        <f t="shared" si="1"/>
        <v>2.3728813559322033</v>
      </c>
      <c r="I7">
        <f t="shared" si="0"/>
        <v>2.0031592683317689E-5</v>
      </c>
      <c r="J7">
        <f t="shared" si="2"/>
        <v>8.4418854879695978E-6</v>
      </c>
      <c r="L7" s="3" t="s">
        <v>12</v>
      </c>
      <c r="M7" t="s">
        <v>17</v>
      </c>
      <c r="N7">
        <f>MAX(H3:H1048576)</f>
        <v>3.6585365853658538</v>
      </c>
    </row>
    <row r="8" spans="1:14" x14ac:dyDescent="0.6">
      <c r="B8">
        <v>68</v>
      </c>
      <c r="C8">
        <v>920</v>
      </c>
      <c r="D8">
        <v>18</v>
      </c>
      <c r="E8">
        <v>7.2</v>
      </c>
      <c r="F8">
        <v>70.400000000000006</v>
      </c>
      <c r="H8">
        <f t="shared" si="1"/>
        <v>2.5</v>
      </c>
      <c r="I8">
        <f t="shared" si="0"/>
        <v>2.1266540642722119E-5</v>
      </c>
      <c r="J8">
        <f t="shared" si="2"/>
        <v>8.5066162570888478E-6</v>
      </c>
      <c r="M8" t="s">
        <v>19</v>
      </c>
      <c r="N8">
        <f>_xlfn.XLOOKUP(N7, H3:H1048576, D3:D1048576,0,0)</f>
        <v>60</v>
      </c>
    </row>
    <row r="9" spans="1:14" x14ac:dyDescent="0.6">
      <c r="B9">
        <v>70</v>
      </c>
      <c r="C9">
        <v>972</v>
      </c>
      <c r="D9">
        <v>21</v>
      </c>
      <c r="E9">
        <v>7.8</v>
      </c>
      <c r="F9">
        <v>71.599999999999994</v>
      </c>
      <c r="H9">
        <f t="shared" si="1"/>
        <v>2.6923076923076925</v>
      </c>
      <c r="I9">
        <f t="shared" si="0"/>
        <v>2.2227302748564752E-5</v>
      </c>
      <c r="J9">
        <f t="shared" si="2"/>
        <v>8.2558553066097641E-6</v>
      </c>
      <c r="M9" t="s">
        <v>15</v>
      </c>
      <c r="N9">
        <f>_xlfn.XLOOKUP(N7, H3:H1048576, J3:J1048576,0,0)</f>
        <v>7.9309657788498545E-6</v>
      </c>
    </row>
    <row r="10" spans="1:14" x14ac:dyDescent="0.6">
      <c r="B10">
        <v>73</v>
      </c>
      <c r="C10">
        <v>1042</v>
      </c>
      <c r="D10">
        <v>26</v>
      </c>
      <c r="E10">
        <v>8.5</v>
      </c>
      <c r="F10">
        <v>73.099999999999994</v>
      </c>
      <c r="H10">
        <f t="shared" si="1"/>
        <v>3.0588235294117645</v>
      </c>
      <c r="I10">
        <f t="shared" si="0"/>
        <v>2.3946271933864082E-5</v>
      </c>
      <c r="J10">
        <f t="shared" si="2"/>
        <v>7.828588901455565E-6</v>
      </c>
      <c r="M10" t="s">
        <v>20</v>
      </c>
      <c r="N10">
        <f>_xlfn.XLOOKUP(N7, H3:H1048576, F3:F1048576, 0, 0)</f>
        <v>76.400000000000006</v>
      </c>
    </row>
    <row r="11" spans="1:14" x14ac:dyDescent="0.6">
      <c r="B11">
        <v>75</v>
      </c>
      <c r="C11">
        <v>1085</v>
      </c>
      <c r="D11">
        <v>28</v>
      </c>
      <c r="E11">
        <v>9</v>
      </c>
      <c r="F11">
        <v>73.400000000000006</v>
      </c>
      <c r="H11">
        <f t="shared" si="1"/>
        <v>3.1111111111111112</v>
      </c>
      <c r="I11">
        <f t="shared" si="0"/>
        <v>2.3784748030325552E-5</v>
      </c>
      <c r="J11">
        <f t="shared" si="2"/>
        <v>7.6450975811760705E-6</v>
      </c>
      <c r="L11" s="3" t="s">
        <v>18</v>
      </c>
      <c r="M11" t="s">
        <v>18</v>
      </c>
      <c r="N11">
        <f>MAX(I3:I1048576)</f>
        <v>2.9015728459206787E-5</v>
      </c>
    </row>
    <row r="12" spans="1:14" x14ac:dyDescent="0.6">
      <c r="B12">
        <v>78</v>
      </c>
      <c r="C12">
        <v>1140</v>
      </c>
      <c r="D12">
        <v>32</v>
      </c>
      <c r="E12">
        <v>10</v>
      </c>
      <c r="F12">
        <v>73.3</v>
      </c>
      <c r="H12">
        <f t="shared" si="1"/>
        <v>3.2</v>
      </c>
      <c r="I12">
        <f t="shared" si="0"/>
        <v>2.4622960911049555E-5</v>
      </c>
      <c r="J12">
        <f t="shared" si="2"/>
        <v>7.6946752847029856E-6</v>
      </c>
    </row>
    <row r="13" spans="1:14" x14ac:dyDescent="0.6">
      <c r="B13">
        <v>80</v>
      </c>
      <c r="C13">
        <v>1170</v>
      </c>
      <c r="D13">
        <v>34</v>
      </c>
      <c r="E13">
        <v>10.6</v>
      </c>
      <c r="F13">
        <v>74</v>
      </c>
      <c r="H13" s="2">
        <f>D13/E13</f>
        <v>3.2075471698113209</v>
      </c>
      <c r="I13">
        <f t="shared" si="0"/>
        <v>2.4837460734896632E-5</v>
      </c>
      <c r="J13">
        <f t="shared" si="2"/>
        <v>7.743443640879538E-6</v>
      </c>
    </row>
    <row r="14" spans="1:14" x14ac:dyDescent="0.6">
      <c r="B14">
        <v>83</v>
      </c>
      <c r="C14">
        <v>1232</v>
      </c>
      <c r="D14">
        <v>40</v>
      </c>
      <c r="E14">
        <v>11.4</v>
      </c>
      <c r="F14">
        <v>74.099999999999994</v>
      </c>
      <c r="H14">
        <f t="shared" si="1"/>
        <v>3.5087719298245612</v>
      </c>
      <c r="I14">
        <f t="shared" si="0"/>
        <v>2.6353516613256873E-5</v>
      </c>
      <c r="J14">
        <f t="shared" si="2"/>
        <v>7.5107522347782093E-6</v>
      </c>
    </row>
    <row r="15" spans="1:14" x14ac:dyDescent="0.6">
      <c r="B15">
        <v>85</v>
      </c>
      <c r="C15">
        <v>1248</v>
      </c>
      <c r="D15">
        <v>40</v>
      </c>
      <c r="E15">
        <v>12</v>
      </c>
      <c r="F15">
        <v>74</v>
      </c>
      <c r="H15">
        <f t="shared" si="1"/>
        <v>3.3333333333333335</v>
      </c>
      <c r="I15">
        <f t="shared" si="0"/>
        <v>2.5682117028270876E-5</v>
      </c>
      <c r="J15">
        <f t="shared" si="2"/>
        <v>7.7046351084812627E-6</v>
      </c>
    </row>
    <row r="16" spans="1:14" x14ac:dyDescent="0.6">
      <c r="B16">
        <v>88</v>
      </c>
      <c r="C16">
        <v>1302</v>
      </c>
      <c r="D16">
        <v>44</v>
      </c>
      <c r="E16">
        <v>12.7</v>
      </c>
      <c r="F16">
        <v>74.400000000000006</v>
      </c>
      <c r="H16">
        <f t="shared" si="1"/>
        <v>3.4645669291338583</v>
      </c>
      <c r="I16">
        <f t="shared" si="0"/>
        <v>2.5955578207696537E-5</v>
      </c>
      <c r="J16">
        <f t="shared" si="2"/>
        <v>7.4917237099487727E-6</v>
      </c>
    </row>
    <row r="17" spans="2:10" x14ac:dyDescent="0.6">
      <c r="B17">
        <v>90</v>
      </c>
      <c r="C17">
        <v>1320</v>
      </c>
      <c r="D17">
        <v>47</v>
      </c>
      <c r="E17">
        <v>13.6</v>
      </c>
      <c r="F17">
        <v>74</v>
      </c>
      <c r="H17">
        <f t="shared" si="1"/>
        <v>3.4558823529411766</v>
      </c>
      <c r="I17">
        <f t="shared" si="0"/>
        <v>2.6974288337924703E-5</v>
      </c>
      <c r="J17">
        <f t="shared" si="2"/>
        <v>7.8053259871441684E-6</v>
      </c>
    </row>
    <row r="18" spans="2:10" x14ac:dyDescent="0.6">
      <c r="B18">
        <v>93</v>
      </c>
      <c r="C18">
        <v>1354</v>
      </c>
      <c r="D18">
        <v>51</v>
      </c>
      <c r="E18">
        <v>14.2</v>
      </c>
      <c r="F18">
        <v>75.2</v>
      </c>
      <c r="H18">
        <f t="shared" si="1"/>
        <v>3.591549295774648</v>
      </c>
      <c r="I18">
        <f t="shared" si="0"/>
        <v>2.7818444828932929E-5</v>
      </c>
      <c r="J18">
        <f t="shared" si="2"/>
        <v>7.7455277758989724E-6</v>
      </c>
    </row>
    <row r="19" spans="2:10" x14ac:dyDescent="0.6">
      <c r="B19">
        <v>95</v>
      </c>
      <c r="C19">
        <v>1386</v>
      </c>
      <c r="D19">
        <v>54</v>
      </c>
      <c r="E19">
        <v>15</v>
      </c>
      <c r="F19">
        <v>75.2</v>
      </c>
      <c r="H19">
        <f t="shared" si="1"/>
        <v>3.6</v>
      </c>
      <c r="I19">
        <f t="shared" si="0"/>
        <v>2.8110417720807333E-5</v>
      </c>
      <c r="J19">
        <f t="shared" si="2"/>
        <v>7.8084493668909256E-6</v>
      </c>
    </row>
    <row r="20" spans="2:10" x14ac:dyDescent="0.6">
      <c r="B20">
        <v>98</v>
      </c>
      <c r="C20">
        <v>1429</v>
      </c>
      <c r="D20">
        <v>56</v>
      </c>
      <c r="E20">
        <v>15.7</v>
      </c>
      <c r="F20">
        <v>75.5</v>
      </c>
      <c r="H20">
        <f t="shared" si="1"/>
        <v>3.5668789808917198</v>
      </c>
      <c r="I20">
        <f t="shared" si="0"/>
        <v>2.7423543405837592E-5</v>
      </c>
      <c r="J20">
        <f t="shared" si="2"/>
        <v>7.6883862762794664E-6</v>
      </c>
    </row>
    <row r="21" spans="2:10" x14ac:dyDescent="0.6">
      <c r="B21">
        <v>100</v>
      </c>
      <c r="C21">
        <v>1438</v>
      </c>
      <c r="D21">
        <v>60</v>
      </c>
      <c r="E21">
        <v>16.399999999999999</v>
      </c>
      <c r="F21">
        <v>76.400000000000006</v>
      </c>
      <c r="H21">
        <f t="shared" si="1"/>
        <v>3.6585365853658538</v>
      </c>
      <c r="I21">
        <f t="shared" si="0"/>
        <v>2.9015728459206787E-5</v>
      </c>
      <c r="J21">
        <f t="shared" si="2"/>
        <v>7.9309657788498545E-6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AD51-37CF-4F27-8BDC-F86EF9FEF12F}">
  <dimension ref="A2:N21"/>
  <sheetViews>
    <sheetView tabSelected="1" zoomScale="55" workbookViewId="0">
      <selection activeCell="H29" sqref="H29"/>
    </sheetView>
  </sheetViews>
  <sheetFormatPr defaultRowHeight="16.899999999999999" x14ac:dyDescent="0.6"/>
  <cols>
    <col min="5" max="5" width="9.25" bestFit="1" customWidth="1"/>
    <col min="11" max="11" width="12.5" bestFit="1" customWidth="1"/>
    <col min="12" max="12" width="13.125" bestFit="1" customWidth="1"/>
    <col min="13" max="19" width="9.062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10</v>
      </c>
      <c r="J2" t="s">
        <v>16</v>
      </c>
    </row>
    <row r="3" spans="1:14" x14ac:dyDescent="0.6">
      <c r="B3">
        <v>55</v>
      </c>
      <c r="C3">
        <v>402</v>
      </c>
      <c r="D3">
        <v>7</v>
      </c>
      <c r="E3">
        <v>3.4</v>
      </c>
      <c r="F3">
        <v>58.8</v>
      </c>
      <c r="H3">
        <f>D3/E3</f>
        <v>2.0588235294117649</v>
      </c>
      <c r="I3">
        <f t="shared" ref="I3:I21" si="0">D3/POWER(C3, 2)</f>
        <v>4.3315759510903193E-5</v>
      </c>
      <c r="J3">
        <f>E3/POWER(C3, 2)</f>
        <v>2.1039083191010124E-5</v>
      </c>
      <c r="L3" s="3" t="s">
        <v>11</v>
      </c>
      <c r="M3" t="s">
        <v>13</v>
      </c>
      <c r="N3">
        <f>MAX(D3:D1000)</f>
        <v>83</v>
      </c>
    </row>
    <row r="4" spans="1:14" x14ac:dyDescent="0.6">
      <c r="B4">
        <v>58</v>
      </c>
      <c r="C4">
        <v>520</v>
      </c>
      <c r="D4">
        <v>10</v>
      </c>
      <c r="E4" s="1">
        <v>4.5</v>
      </c>
      <c r="F4">
        <v>62.5</v>
      </c>
      <c r="H4">
        <f t="shared" ref="H4:H21" si="1">D4/E4</f>
        <v>2.2222222222222223</v>
      </c>
      <c r="I4">
        <f t="shared" si="0"/>
        <v>3.698224852071006E-5</v>
      </c>
      <c r="J4">
        <f t="shared" ref="J4:J21" si="2">E4/POWER(C4, 2)</f>
        <v>1.6642011834319526E-5</v>
      </c>
      <c r="M4" t="s">
        <v>14</v>
      </c>
      <c r="N4">
        <f>_xlfn.XLOOKUP(MAX(D3:D1048576),D3:D1048576, H3:H1048576, 0, 0)</f>
        <v>4.3005181347150261</v>
      </c>
    </row>
    <row r="5" spans="1:14" x14ac:dyDescent="0.6">
      <c r="B5">
        <v>60</v>
      </c>
      <c r="C5">
        <v>591</v>
      </c>
      <c r="D5">
        <v>14</v>
      </c>
      <c r="E5">
        <v>5.0999999999999996</v>
      </c>
      <c r="F5">
        <v>65</v>
      </c>
      <c r="H5">
        <f t="shared" si="1"/>
        <v>2.7450980392156863</v>
      </c>
      <c r="I5">
        <f t="shared" si="0"/>
        <v>4.0082340579647906E-5</v>
      </c>
      <c r="J5">
        <f t="shared" si="2"/>
        <v>1.4601424068300308E-5</v>
      </c>
      <c r="L5" s="3"/>
      <c r="M5" t="s">
        <v>15</v>
      </c>
      <c r="N5">
        <f>_xlfn.XLOOKUP(MAX(D3:D1048576),D3:D1048576, J3:J1048576, 0, 0)</f>
        <v>1.1544104760657212E-5</v>
      </c>
    </row>
    <row r="6" spans="1:14" x14ac:dyDescent="0.6">
      <c r="B6">
        <v>63</v>
      </c>
      <c r="C6">
        <v>688</v>
      </c>
      <c r="D6">
        <v>19</v>
      </c>
      <c r="E6">
        <v>5.6</v>
      </c>
      <c r="F6">
        <v>65.3</v>
      </c>
      <c r="H6">
        <f t="shared" si="1"/>
        <v>3.3928571428571432</v>
      </c>
      <c r="I6">
        <f t="shared" si="0"/>
        <v>4.0139940508382908E-5</v>
      </c>
      <c r="J6">
        <f t="shared" si="2"/>
        <v>1.1830719307733909E-5</v>
      </c>
      <c r="M6" t="s">
        <v>20</v>
      </c>
      <c r="N6">
        <f>_xlfn.XLOOKUP(MAX(D3:D1048576),D3:D1048576, F3:F1048576, 0, 0)</f>
        <v>74.3</v>
      </c>
    </row>
    <row r="7" spans="1:14" x14ac:dyDescent="0.6">
      <c r="B7">
        <v>65</v>
      </c>
      <c r="C7">
        <v>750</v>
      </c>
      <c r="D7">
        <v>23</v>
      </c>
      <c r="E7">
        <v>6.5</v>
      </c>
      <c r="F7">
        <v>66.8</v>
      </c>
      <c r="H7">
        <f t="shared" si="1"/>
        <v>3.5384615384615383</v>
      </c>
      <c r="I7">
        <f t="shared" si="0"/>
        <v>4.0888888888888892E-5</v>
      </c>
      <c r="J7">
        <f t="shared" si="2"/>
        <v>1.1555555555555556E-5</v>
      </c>
      <c r="L7" s="3" t="s">
        <v>12</v>
      </c>
      <c r="M7" t="s">
        <v>17</v>
      </c>
      <c r="N7">
        <f>MAX(H3:H1048576)</f>
        <v>4.597701149425288</v>
      </c>
    </row>
    <row r="8" spans="1:14" x14ac:dyDescent="0.6">
      <c r="B8">
        <v>68</v>
      </c>
      <c r="C8">
        <v>823</v>
      </c>
      <c r="D8">
        <v>29</v>
      </c>
      <c r="E8">
        <v>7.7</v>
      </c>
      <c r="F8">
        <v>69.7</v>
      </c>
      <c r="H8">
        <f t="shared" si="1"/>
        <v>3.7662337662337659</v>
      </c>
      <c r="I8">
        <f t="shared" si="0"/>
        <v>4.2815234546284009E-5</v>
      </c>
      <c r="J8">
        <f t="shared" si="2"/>
        <v>1.1368182965737477E-5</v>
      </c>
      <c r="M8" t="s">
        <v>19</v>
      </c>
      <c r="N8">
        <f>_xlfn.XLOOKUP(N7, H3:H1048576, D3:D1048576,0,0)</f>
        <v>80</v>
      </c>
    </row>
    <row r="9" spans="1:14" x14ac:dyDescent="0.6">
      <c r="B9">
        <v>70</v>
      </c>
      <c r="C9">
        <v>873</v>
      </c>
      <c r="D9">
        <v>32</v>
      </c>
      <c r="E9">
        <v>8.3000000000000007</v>
      </c>
      <c r="F9">
        <v>70</v>
      </c>
      <c r="H9">
        <f t="shared" si="1"/>
        <v>3.8554216867469875</v>
      </c>
      <c r="I9">
        <f t="shared" si="0"/>
        <v>4.1987642511963199E-5</v>
      </c>
      <c r="J9">
        <f t="shared" si="2"/>
        <v>1.0890544776540455E-5</v>
      </c>
      <c r="M9" t="s">
        <v>15</v>
      </c>
      <c r="N9">
        <f>_xlfn.XLOOKUP(N7, H3:H1048576, J3:J1048576,0,0)</f>
        <v>1.0554051299967972E-5</v>
      </c>
    </row>
    <row r="10" spans="1:14" x14ac:dyDescent="0.6">
      <c r="B10">
        <v>73</v>
      </c>
      <c r="C10">
        <v>932</v>
      </c>
      <c r="D10">
        <v>37</v>
      </c>
      <c r="E10">
        <v>9.1999999999999993</v>
      </c>
      <c r="F10">
        <v>72.8</v>
      </c>
      <c r="H10">
        <f t="shared" si="1"/>
        <v>4.0217391304347831</v>
      </c>
      <c r="I10">
        <f t="shared" si="0"/>
        <v>4.2596106025161636E-5</v>
      </c>
      <c r="J10">
        <f t="shared" si="2"/>
        <v>1.0591464200851E-5</v>
      </c>
      <c r="M10" t="s">
        <v>20</v>
      </c>
      <c r="N10">
        <f>_xlfn.XLOOKUP(N7, H3:H1048576, F3:F1048576, 0, 0)</f>
        <v>78.3</v>
      </c>
    </row>
    <row r="11" spans="1:14" x14ac:dyDescent="0.6">
      <c r="B11">
        <v>75</v>
      </c>
      <c r="C11">
        <v>970</v>
      </c>
      <c r="D11">
        <v>40</v>
      </c>
      <c r="E11">
        <v>10.199999999999999</v>
      </c>
      <c r="F11">
        <v>72.599999999999994</v>
      </c>
      <c r="H11">
        <f t="shared" si="1"/>
        <v>3.9215686274509807</v>
      </c>
      <c r="I11">
        <f t="shared" si="0"/>
        <v>4.2512488043362738E-5</v>
      </c>
      <c r="J11">
        <f t="shared" si="2"/>
        <v>1.0840684451057498E-5</v>
      </c>
      <c r="L11" s="3" t="s">
        <v>18</v>
      </c>
      <c r="M11" t="s">
        <v>18</v>
      </c>
      <c r="N11">
        <f>MAX(I3:I1048576)</f>
        <v>4.9645631872256405E-5</v>
      </c>
    </row>
    <row r="12" spans="1:14" x14ac:dyDescent="0.6">
      <c r="B12">
        <v>78</v>
      </c>
      <c r="C12">
        <v>1028</v>
      </c>
      <c r="D12">
        <v>46</v>
      </c>
      <c r="E12">
        <v>11.1</v>
      </c>
      <c r="F12">
        <v>73</v>
      </c>
      <c r="H12">
        <f t="shared" si="1"/>
        <v>4.1441441441441444</v>
      </c>
      <c r="I12">
        <f t="shared" si="0"/>
        <v>4.35282896031734E-5</v>
      </c>
      <c r="J12">
        <f t="shared" si="2"/>
        <v>1.0503565534678799E-5</v>
      </c>
    </row>
    <row r="13" spans="1:14" x14ac:dyDescent="0.6">
      <c r="B13">
        <v>80</v>
      </c>
      <c r="C13">
        <v>1053</v>
      </c>
      <c r="D13">
        <v>49</v>
      </c>
      <c r="E13">
        <v>12</v>
      </c>
      <c r="F13">
        <v>75</v>
      </c>
      <c r="H13" s="2">
        <f>D13/E13</f>
        <v>4.083333333333333</v>
      </c>
      <c r="I13">
        <f t="shared" si="0"/>
        <v>4.4191560494187905E-5</v>
      </c>
      <c r="J13">
        <f t="shared" si="2"/>
        <v>1.0822422978168467E-5</v>
      </c>
    </row>
    <row r="14" spans="1:14" x14ac:dyDescent="0.6">
      <c r="B14">
        <v>83</v>
      </c>
      <c r="C14">
        <v>1103</v>
      </c>
      <c r="D14">
        <v>54</v>
      </c>
      <c r="E14">
        <v>12.9</v>
      </c>
      <c r="F14">
        <v>75.900000000000006</v>
      </c>
      <c r="H14">
        <f t="shared" si="1"/>
        <v>4.1860465116279064</v>
      </c>
      <c r="I14">
        <f t="shared" si="0"/>
        <v>4.4385665402771148E-5</v>
      </c>
      <c r="J14">
        <f t="shared" si="2"/>
        <v>1.0603242290661995E-5</v>
      </c>
    </row>
    <row r="15" spans="1:14" x14ac:dyDescent="0.6">
      <c r="B15">
        <v>85</v>
      </c>
      <c r="C15">
        <v>1129</v>
      </c>
      <c r="D15">
        <v>58</v>
      </c>
      <c r="E15">
        <v>13.7</v>
      </c>
      <c r="F15">
        <v>72</v>
      </c>
      <c r="H15">
        <f t="shared" si="1"/>
        <v>4.233576642335767</v>
      </c>
      <c r="I15">
        <f t="shared" si="0"/>
        <v>4.5503008298022738E-5</v>
      </c>
      <c r="J15">
        <f t="shared" si="2"/>
        <v>1.0748124373843301E-5</v>
      </c>
    </row>
    <row r="16" spans="1:14" x14ac:dyDescent="0.6">
      <c r="B16">
        <v>88</v>
      </c>
      <c r="C16">
        <v>1176</v>
      </c>
      <c r="D16">
        <v>64</v>
      </c>
      <c r="E16">
        <v>15.1</v>
      </c>
      <c r="F16">
        <v>72</v>
      </c>
      <c r="H16">
        <f t="shared" si="1"/>
        <v>4.2384105960264904</v>
      </c>
      <c r="I16">
        <f t="shared" si="0"/>
        <v>4.6277014207043363E-5</v>
      </c>
      <c r="J16">
        <f t="shared" si="2"/>
        <v>1.0918483039474292E-5</v>
      </c>
    </row>
    <row r="17" spans="2:10" x14ac:dyDescent="0.6">
      <c r="B17">
        <v>90</v>
      </c>
      <c r="C17">
        <v>1185</v>
      </c>
      <c r="D17">
        <v>68</v>
      </c>
      <c r="E17">
        <v>15.5</v>
      </c>
      <c r="F17">
        <v>72.599999999999994</v>
      </c>
      <c r="H17">
        <f t="shared" si="1"/>
        <v>4.387096774193548</v>
      </c>
      <c r="I17">
        <f t="shared" si="0"/>
        <v>4.8425287970232693E-5</v>
      </c>
      <c r="J17">
        <f t="shared" si="2"/>
        <v>1.1038117110861863E-5</v>
      </c>
    </row>
    <row r="18" spans="2:10" x14ac:dyDescent="0.6">
      <c r="B18">
        <v>93</v>
      </c>
      <c r="C18">
        <v>1217</v>
      </c>
      <c r="D18">
        <v>71</v>
      </c>
      <c r="E18">
        <v>16.3</v>
      </c>
      <c r="F18">
        <v>73.400000000000006</v>
      </c>
      <c r="H18">
        <f t="shared" si="1"/>
        <v>4.3558282208588954</v>
      </c>
      <c r="I18">
        <f t="shared" si="0"/>
        <v>4.7937699895144721E-5</v>
      </c>
      <c r="J18">
        <f t="shared" si="2"/>
        <v>1.1005415609730408E-5</v>
      </c>
    </row>
    <row r="19" spans="2:10" x14ac:dyDescent="0.6">
      <c r="B19">
        <v>95</v>
      </c>
      <c r="C19">
        <v>1258</v>
      </c>
      <c r="D19">
        <v>74</v>
      </c>
      <c r="E19">
        <v>17.2</v>
      </c>
      <c r="F19">
        <v>73.7</v>
      </c>
      <c r="H19">
        <f t="shared" si="1"/>
        <v>4.3023255813953494</v>
      </c>
      <c r="I19">
        <f t="shared" si="0"/>
        <v>4.6759562330496584E-5</v>
      </c>
      <c r="J19">
        <f t="shared" si="2"/>
        <v>1.086843881195326E-5</v>
      </c>
    </row>
    <row r="20" spans="2:10" x14ac:dyDescent="0.6">
      <c r="B20">
        <v>98</v>
      </c>
      <c r="C20">
        <v>1284</v>
      </c>
      <c r="D20">
        <v>80</v>
      </c>
      <c r="E20">
        <v>17.399999999999999</v>
      </c>
      <c r="F20">
        <v>78.3</v>
      </c>
      <c r="H20">
        <f t="shared" si="1"/>
        <v>4.597701149425288</v>
      </c>
      <c r="I20">
        <f t="shared" si="0"/>
        <v>4.8524373792956201E-5</v>
      </c>
      <c r="J20">
        <f t="shared" si="2"/>
        <v>1.0554051299967972E-5</v>
      </c>
    </row>
    <row r="21" spans="2:10" x14ac:dyDescent="0.6">
      <c r="B21">
        <v>100</v>
      </c>
      <c r="C21">
        <v>1293</v>
      </c>
      <c r="D21">
        <v>83</v>
      </c>
      <c r="E21">
        <v>19.3</v>
      </c>
      <c r="F21">
        <v>74.3</v>
      </c>
      <c r="H21">
        <f t="shared" si="1"/>
        <v>4.3005181347150261</v>
      </c>
      <c r="I21">
        <f t="shared" si="0"/>
        <v>4.9645631872256405E-5</v>
      </c>
      <c r="J21">
        <f t="shared" si="2"/>
        <v>1.1544104760657212E-5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B226-69E4-4495-8FAC-F37BF4764C43}">
  <dimension ref="A2:N21"/>
  <sheetViews>
    <sheetView topLeftCell="A2" zoomScale="77" workbookViewId="0">
      <selection activeCell="F7" sqref="F7"/>
    </sheetView>
  </sheetViews>
  <sheetFormatPr defaultRowHeight="16.899999999999999" x14ac:dyDescent="0.6"/>
  <cols>
    <col min="2" max="4" width="9.0625" bestFit="1" customWidth="1"/>
    <col min="5" max="5" width="9.3125" bestFit="1" customWidth="1"/>
    <col min="6" max="6" width="9.0625" bestFit="1" customWidth="1"/>
    <col min="8" max="8" width="9.0625" bestFit="1" customWidth="1"/>
    <col min="9" max="9" width="14.1875" bestFit="1" customWidth="1"/>
    <col min="10" max="11" width="13.1875" bestFit="1" customWidth="1"/>
    <col min="12" max="12" width="14.25" bestFit="1" customWidth="1"/>
    <col min="13" max="13" width="10.6875" bestFit="1" customWidth="1"/>
    <col min="14" max="14" width="22.375" bestFit="1" customWidth="1"/>
    <col min="15" max="15" width="13.062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10</v>
      </c>
      <c r="J2" t="s">
        <v>16</v>
      </c>
    </row>
    <row r="3" spans="1:14" x14ac:dyDescent="0.6">
      <c r="B3">
        <v>55</v>
      </c>
      <c r="C3">
        <v>384</v>
      </c>
      <c r="D3">
        <v>8</v>
      </c>
      <c r="E3">
        <v>3.3</v>
      </c>
      <c r="F3">
        <v>59.1</v>
      </c>
      <c r="H3">
        <f>D3/E3</f>
        <v>2.4242424242424243</v>
      </c>
      <c r="I3">
        <f t="shared" ref="I3:I21" si="0">D3/POWER(C3, 2)</f>
        <v>5.4253472222222219E-5</v>
      </c>
      <c r="J3">
        <f>E3/POWER(C3, 2)</f>
        <v>2.2379557291666665E-5</v>
      </c>
      <c r="L3" s="3" t="s">
        <v>11</v>
      </c>
      <c r="M3" t="s">
        <v>13</v>
      </c>
      <c r="N3">
        <f>MAX(D3:D1000)</f>
        <v>85</v>
      </c>
    </row>
    <row r="4" spans="1:14" x14ac:dyDescent="0.6">
      <c r="B4">
        <v>58</v>
      </c>
      <c r="C4">
        <v>488</v>
      </c>
      <c r="D4">
        <v>13</v>
      </c>
      <c r="E4" s="1">
        <v>4.5999999999999996</v>
      </c>
      <c r="F4">
        <v>61.4</v>
      </c>
      <c r="H4">
        <f t="shared" ref="H4:H21" si="1">D4/E4</f>
        <v>2.8260869565217392</v>
      </c>
      <c r="I4">
        <f t="shared" si="0"/>
        <v>5.4588820209621067E-5</v>
      </c>
      <c r="J4">
        <f t="shared" ref="J4:J21" si="2">E4/POWER(C4, 2)</f>
        <v>1.9316044074173608E-5</v>
      </c>
      <c r="M4" t="s">
        <v>14</v>
      </c>
      <c r="N4">
        <f>_xlfn.XLOOKUP(MAX(D3:D1048576),D3:D1048576, H3:H1048576, 0, 0)</f>
        <v>3.97196261682243</v>
      </c>
    </row>
    <row r="5" spans="1:14" x14ac:dyDescent="0.6">
      <c r="B5">
        <v>60</v>
      </c>
      <c r="C5">
        <v>551</v>
      </c>
      <c r="D5">
        <v>16</v>
      </c>
      <c r="E5">
        <v>5</v>
      </c>
      <c r="F5">
        <v>62.6</v>
      </c>
      <c r="H5">
        <f t="shared" si="1"/>
        <v>3.2</v>
      </c>
      <c r="I5">
        <f t="shared" si="0"/>
        <v>5.2700748680010938E-5</v>
      </c>
      <c r="J5">
        <f t="shared" si="2"/>
        <v>1.6468983962503417E-5</v>
      </c>
      <c r="L5" s="3"/>
      <c r="M5" t="s">
        <v>15</v>
      </c>
      <c r="N5">
        <f>_xlfn.XLOOKUP(MAX(D3:D1048576),D3:D1048576, J3:J1048576, 0, 0)</f>
        <v>1.4935696244230738E-5</v>
      </c>
    </row>
    <row r="6" spans="1:14" x14ac:dyDescent="0.6">
      <c r="B6">
        <v>63</v>
      </c>
      <c r="C6">
        <v>638</v>
      </c>
      <c r="D6">
        <v>21</v>
      </c>
      <c r="E6">
        <v>5.9</v>
      </c>
      <c r="F6">
        <v>65</v>
      </c>
      <c r="H6">
        <f t="shared" si="1"/>
        <v>3.5593220338983049</v>
      </c>
      <c r="I6">
        <f t="shared" si="0"/>
        <v>5.1591474140387774E-5</v>
      </c>
      <c r="J6">
        <f t="shared" si="2"/>
        <v>1.4494747496585136E-5</v>
      </c>
      <c r="M6" t="s">
        <v>20</v>
      </c>
      <c r="N6">
        <f>_xlfn.XLOOKUP(MAX(D3:D1048576),D3:D1048576, F3:F1048576, 0, 0)</f>
        <v>78.900000000000006</v>
      </c>
    </row>
    <row r="7" spans="1:14" x14ac:dyDescent="0.6">
      <c r="B7">
        <v>65</v>
      </c>
      <c r="C7">
        <v>688</v>
      </c>
      <c r="D7">
        <v>26</v>
      </c>
      <c r="E7">
        <v>6.6</v>
      </c>
      <c r="F7">
        <v>67.599999999999994</v>
      </c>
      <c r="H7">
        <f t="shared" si="1"/>
        <v>3.9393939393939394</v>
      </c>
      <c r="I7">
        <f t="shared" si="0"/>
        <v>5.4928339643050297E-5</v>
      </c>
      <c r="J7">
        <f t="shared" si="2"/>
        <v>1.3943347755543536E-5</v>
      </c>
      <c r="L7" s="3" t="s">
        <v>12</v>
      </c>
      <c r="M7" t="s">
        <v>17</v>
      </c>
      <c r="N7">
        <f>MAX(H3:H1048576)</f>
        <v>4.1798941798941804</v>
      </c>
    </row>
    <row r="8" spans="1:14" x14ac:dyDescent="0.6">
      <c r="B8">
        <v>68</v>
      </c>
      <c r="C8">
        <v>756</v>
      </c>
      <c r="D8">
        <v>31</v>
      </c>
      <c r="E8">
        <v>8.1</v>
      </c>
      <c r="F8">
        <v>71.599999999999994</v>
      </c>
      <c r="H8">
        <f t="shared" si="1"/>
        <v>3.8271604938271606</v>
      </c>
      <c r="I8">
        <f t="shared" si="0"/>
        <v>5.4239802917051592E-5</v>
      </c>
      <c r="J8">
        <f t="shared" si="2"/>
        <v>1.4172335600907028E-5</v>
      </c>
      <c r="M8" t="s">
        <v>19</v>
      </c>
      <c r="N8">
        <f>_xlfn.XLOOKUP(N7, H3:H1048576, D3:D1048576,0,0)</f>
        <v>79</v>
      </c>
    </row>
    <row r="9" spans="1:14" x14ac:dyDescent="0.6">
      <c r="B9">
        <v>70</v>
      </c>
      <c r="C9">
        <v>798</v>
      </c>
      <c r="D9">
        <v>35</v>
      </c>
      <c r="E9">
        <v>8.6999999999999993</v>
      </c>
      <c r="F9">
        <v>75.5</v>
      </c>
      <c r="H9">
        <f t="shared" si="1"/>
        <v>4.0229885057471266</v>
      </c>
      <c r="I9">
        <f t="shared" si="0"/>
        <v>5.496196631930704E-5</v>
      </c>
      <c r="J9">
        <f t="shared" si="2"/>
        <v>1.3661974485084891E-5</v>
      </c>
      <c r="M9" t="s">
        <v>15</v>
      </c>
      <c r="N9">
        <f>_xlfn.XLOOKUP(N7, H3:H1048576, J3:J1048576,0,0)</f>
        <v>1.4118712224040804E-5</v>
      </c>
    </row>
    <row r="10" spans="1:14" x14ac:dyDescent="0.6">
      <c r="B10">
        <v>73</v>
      </c>
      <c r="C10">
        <v>844</v>
      </c>
      <c r="D10">
        <v>40</v>
      </c>
      <c r="E10">
        <v>9.9</v>
      </c>
      <c r="F10">
        <v>73.5</v>
      </c>
      <c r="H10">
        <f t="shared" si="1"/>
        <v>4.0404040404040407</v>
      </c>
      <c r="I10">
        <f t="shared" si="0"/>
        <v>5.6153275982120799E-5</v>
      </c>
      <c r="J10">
        <f t="shared" si="2"/>
        <v>1.3897935805574898E-5</v>
      </c>
      <c r="M10" t="s">
        <v>20</v>
      </c>
      <c r="N10">
        <f>_xlfn.XLOOKUP(N7, H3:H1048576, F3:F1048576, 0, 0)</f>
        <v>79.599999999999994</v>
      </c>
    </row>
    <row r="11" spans="1:14" x14ac:dyDescent="0.6">
      <c r="B11">
        <v>75</v>
      </c>
      <c r="C11">
        <v>881</v>
      </c>
      <c r="D11">
        <v>43</v>
      </c>
      <c r="E11">
        <v>10.7</v>
      </c>
      <c r="F11">
        <v>76.2</v>
      </c>
      <c r="H11">
        <f t="shared" si="1"/>
        <v>4.018691588785047</v>
      </c>
      <c r="I11">
        <f t="shared" si="0"/>
        <v>5.5400876879925684E-5</v>
      </c>
      <c r="J11">
        <f t="shared" si="2"/>
        <v>1.3785799595702437E-5</v>
      </c>
      <c r="L11" s="3" t="s">
        <v>18</v>
      </c>
      <c r="M11" t="s">
        <v>18</v>
      </c>
      <c r="N11">
        <f>MAX(I3:I1048576)</f>
        <v>5.9324027138299661E-5</v>
      </c>
    </row>
    <row r="12" spans="1:14" x14ac:dyDescent="0.6">
      <c r="B12">
        <v>78</v>
      </c>
      <c r="C12">
        <v>928</v>
      </c>
      <c r="D12">
        <v>47</v>
      </c>
      <c r="E12">
        <v>11.9</v>
      </c>
      <c r="F12">
        <v>79.2</v>
      </c>
      <c r="H12">
        <f t="shared" si="1"/>
        <v>3.9495798319327728</v>
      </c>
      <c r="I12">
        <f t="shared" si="0"/>
        <v>5.4576025564803808E-5</v>
      </c>
      <c r="J12">
        <f t="shared" si="2"/>
        <v>1.3818185196195006E-5</v>
      </c>
    </row>
    <row r="13" spans="1:14" x14ac:dyDescent="0.6">
      <c r="B13">
        <v>80</v>
      </c>
      <c r="C13">
        <v>965</v>
      </c>
      <c r="D13">
        <v>51</v>
      </c>
      <c r="E13">
        <v>12.7</v>
      </c>
      <c r="F13">
        <v>79.5</v>
      </c>
      <c r="H13" s="2">
        <f>D13/E13</f>
        <v>4.015748031496063</v>
      </c>
      <c r="I13">
        <f t="shared" si="0"/>
        <v>5.4766570914655426E-5</v>
      </c>
      <c r="J13">
        <f t="shared" si="2"/>
        <v>1.363795001208086E-5</v>
      </c>
    </row>
    <row r="14" spans="1:14" x14ac:dyDescent="0.6">
      <c r="B14">
        <v>83</v>
      </c>
      <c r="C14">
        <v>1003</v>
      </c>
      <c r="D14">
        <v>57</v>
      </c>
      <c r="E14">
        <v>14</v>
      </c>
      <c r="F14">
        <v>79.900000000000006</v>
      </c>
      <c r="H14">
        <f t="shared" si="1"/>
        <v>4.0714285714285712</v>
      </c>
      <c r="I14">
        <f t="shared" si="0"/>
        <v>5.6659532867002185E-5</v>
      </c>
      <c r="J14">
        <f t="shared" si="2"/>
        <v>1.3916376493649659E-5</v>
      </c>
    </row>
    <row r="15" spans="1:14" x14ac:dyDescent="0.6">
      <c r="B15">
        <v>85</v>
      </c>
      <c r="C15">
        <v>1026</v>
      </c>
      <c r="D15">
        <v>60</v>
      </c>
      <c r="E15">
        <v>15</v>
      </c>
      <c r="F15">
        <v>80.7</v>
      </c>
      <c r="H15">
        <f t="shared" si="1"/>
        <v>4</v>
      </c>
      <c r="I15">
        <f t="shared" si="0"/>
        <v>5.6997594701503595E-5</v>
      </c>
      <c r="J15">
        <f t="shared" si="2"/>
        <v>1.4249398675375899E-5</v>
      </c>
    </row>
    <row r="16" spans="1:14" x14ac:dyDescent="0.6">
      <c r="B16">
        <v>88</v>
      </c>
      <c r="C16">
        <v>1069</v>
      </c>
      <c r="D16">
        <v>64</v>
      </c>
      <c r="E16">
        <v>16.2</v>
      </c>
      <c r="F16">
        <v>80.400000000000006</v>
      </c>
      <c r="H16">
        <f t="shared" si="1"/>
        <v>3.9506172839506175</v>
      </c>
      <c r="I16">
        <f t="shared" si="0"/>
        <v>5.6004711396346218E-5</v>
      </c>
      <c r="J16">
        <f t="shared" si="2"/>
        <v>1.4176192572200136E-5</v>
      </c>
    </row>
    <row r="17" spans="2:10" x14ac:dyDescent="0.6">
      <c r="B17">
        <v>90</v>
      </c>
      <c r="C17">
        <v>1096</v>
      </c>
      <c r="D17">
        <v>66</v>
      </c>
      <c r="E17">
        <v>16.7</v>
      </c>
      <c r="F17">
        <v>80.3</v>
      </c>
      <c r="H17">
        <f t="shared" si="1"/>
        <v>3.9520958083832336</v>
      </c>
      <c r="I17">
        <f t="shared" si="0"/>
        <v>5.4944323085939581E-5</v>
      </c>
      <c r="J17">
        <f t="shared" si="2"/>
        <v>1.3902578720230166E-5</v>
      </c>
    </row>
    <row r="18" spans="2:10" x14ac:dyDescent="0.6">
      <c r="B18">
        <v>93</v>
      </c>
      <c r="C18">
        <v>1133</v>
      </c>
      <c r="D18">
        <v>74</v>
      </c>
      <c r="E18">
        <v>18</v>
      </c>
      <c r="F18">
        <v>81</v>
      </c>
      <c r="H18">
        <f t="shared" si="1"/>
        <v>4.1111111111111107</v>
      </c>
      <c r="I18">
        <f t="shared" si="0"/>
        <v>5.7646361385039525E-5</v>
      </c>
      <c r="J18">
        <f t="shared" si="2"/>
        <v>1.4022087904469073E-5</v>
      </c>
    </row>
    <row r="19" spans="2:10" x14ac:dyDescent="0.6">
      <c r="B19">
        <v>95</v>
      </c>
      <c r="C19">
        <v>1157</v>
      </c>
      <c r="D19">
        <v>79</v>
      </c>
      <c r="E19">
        <v>18.899999999999999</v>
      </c>
      <c r="F19">
        <v>79.599999999999994</v>
      </c>
      <c r="H19">
        <f t="shared" si="1"/>
        <v>4.1798941798941804</v>
      </c>
      <c r="I19">
        <f t="shared" si="0"/>
        <v>5.9014723052868976E-5</v>
      </c>
      <c r="J19">
        <f t="shared" si="2"/>
        <v>1.4118712224040804E-5</v>
      </c>
    </row>
    <row r="20" spans="2:10" x14ac:dyDescent="0.6">
      <c r="B20">
        <v>98</v>
      </c>
      <c r="C20">
        <v>1194</v>
      </c>
      <c r="D20">
        <v>83</v>
      </c>
      <c r="E20">
        <v>20.3</v>
      </c>
      <c r="F20">
        <v>78.7</v>
      </c>
      <c r="H20">
        <f t="shared" si="1"/>
        <v>4.0886699507389164</v>
      </c>
      <c r="I20">
        <f t="shared" si="0"/>
        <v>5.8219629695097483E-5</v>
      </c>
      <c r="J20">
        <f t="shared" si="2"/>
        <v>1.4239258829041916E-5</v>
      </c>
    </row>
    <row r="21" spans="2:10" x14ac:dyDescent="0.6">
      <c r="B21">
        <v>100</v>
      </c>
      <c r="C21">
        <v>1197</v>
      </c>
      <c r="D21">
        <v>85</v>
      </c>
      <c r="E21">
        <v>21.4</v>
      </c>
      <c r="F21">
        <v>78.900000000000006</v>
      </c>
      <c r="H21">
        <f t="shared" si="1"/>
        <v>3.97196261682243</v>
      </c>
      <c r="I21">
        <f t="shared" si="0"/>
        <v>5.9324027138299661E-5</v>
      </c>
      <c r="J21">
        <f t="shared" si="2"/>
        <v>1.4935696244230738E-5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6mm</vt:lpstr>
      <vt:lpstr>8mm</vt:lpstr>
      <vt:lpstr>11mm</vt:lpstr>
      <vt:lpstr>13mm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2023-11-18T15:52:04Z</dcterms:created>
  <dcterms:modified xsi:type="dcterms:W3CDTF">2023-11-23T12:26:34Z</dcterms:modified>
</cp:coreProperties>
</file>