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TEST\0012\V1 Normal PLA\"/>
    </mc:Choice>
  </mc:AlternateContent>
  <xr:revisionPtr revIDLastSave="0" documentId="13_ncr:1_{C94BB100-5566-49AC-AC51-D885CEFB8A96}" xr6:coauthVersionLast="47" xr6:coauthVersionMax="47" xr10:uidLastSave="{00000000-0000-0000-0000-000000000000}"/>
  <bookViews>
    <workbookView xWindow="0" yWindow="0" windowWidth="9600" windowHeight="10200" activeTab="4" xr2:uid="{A557710F-A987-4962-B565-8A92C0402869}"/>
  </bookViews>
  <sheets>
    <sheet name="Sheet1" sheetId="1" r:id="rId1"/>
    <sheet name="6mm" sheetId="3" r:id="rId2"/>
    <sheet name="8mm" sheetId="4" r:id="rId3"/>
    <sheet name="11mm" sheetId="5" r:id="rId4"/>
    <sheet name="13mm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9" l="1"/>
  <c r="N10" i="5"/>
  <c r="N10" i="4"/>
  <c r="N10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N7" i="3"/>
  <c r="N9" i="3" s="1"/>
  <c r="J7" i="3"/>
  <c r="I7" i="3"/>
  <c r="H7" i="3"/>
  <c r="N6" i="3"/>
  <c r="J6" i="3"/>
  <c r="I6" i="3"/>
  <c r="H6" i="3"/>
  <c r="N5" i="3"/>
  <c r="J5" i="3"/>
  <c r="I5" i="3"/>
  <c r="H5" i="3"/>
  <c r="N4" i="3"/>
  <c r="J4" i="3"/>
  <c r="I4" i="3"/>
  <c r="H4" i="3"/>
  <c r="N3" i="3"/>
  <c r="J3" i="3"/>
  <c r="I3" i="3"/>
  <c r="N11" i="3" s="1"/>
  <c r="H3" i="3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N7" i="4"/>
  <c r="N9" i="4" s="1"/>
  <c r="J7" i="4"/>
  <c r="I7" i="4"/>
  <c r="H7" i="4"/>
  <c r="N6" i="4"/>
  <c r="J6" i="4"/>
  <c r="I6" i="4"/>
  <c r="H6" i="4"/>
  <c r="N5" i="4"/>
  <c r="J5" i="4"/>
  <c r="I5" i="4"/>
  <c r="H5" i="4"/>
  <c r="N4" i="4"/>
  <c r="J4" i="4"/>
  <c r="I4" i="4"/>
  <c r="H4" i="4"/>
  <c r="N3" i="4"/>
  <c r="J3" i="4"/>
  <c r="I3" i="4"/>
  <c r="N11" i="4" s="1"/>
  <c r="H3" i="4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N7" i="5"/>
  <c r="N9" i="5" s="1"/>
  <c r="J7" i="5"/>
  <c r="I7" i="5"/>
  <c r="H7" i="5"/>
  <c r="N6" i="5"/>
  <c r="J6" i="5"/>
  <c r="I6" i="5"/>
  <c r="H6" i="5"/>
  <c r="N5" i="5"/>
  <c r="J5" i="5"/>
  <c r="I5" i="5"/>
  <c r="H5" i="5"/>
  <c r="N4" i="5"/>
  <c r="J4" i="5"/>
  <c r="I4" i="5"/>
  <c r="H4" i="5"/>
  <c r="N3" i="5"/>
  <c r="J3" i="5"/>
  <c r="I3" i="5"/>
  <c r="N11" i="5" s="1"/>
  <c r="H3" i="5"/>
  <c r="J21" i="9"/>
  <c r="I21" i="9"/>
  <c r="H21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N6" i="9"/>
  <c r="J6" i="9"/>
  <c r="I6" i="9"/>
  <c r="H6" i="9"/>
  <c r="N5" i="9"/>
  <c r="J5" i="9"/>
  <c r="I5" i="9"/>
  <c r="H5" i="9"/>
  <c r="N4" i="9"/>
  <c r="J4" i="9"/>
  <c r="I4" i="9"/>
  <c r="H4" i="9"/>
  <c r="N3" i="9"/>
  <c r="J3" i="9"/>
  <c r="I3" i="9"/>
  <c r="N11" i="9" s="1"/>
  <c r="H3" i="9"/>
  <c r="N7" i="9" s="1"/>
  <c r="N8" i="3" l="1"/>
  <c r="N8" i="4"/>
  <c r="N8" i="5"/>
  <c r="N9" i="9"/>
  <c r="N8" i="9"/>
</calcChain>
</file>

<file path=xl/sharedStrings.xml><?xml version="1.0" encoding="utf-8"?>
<sst xmlns="http://schemas.openxmlformats.org/spreadsheetml/2006/main" count="88" uniqueCount="20">
  <si>
    <t>NACA</t>
    <phoneticPr fontId="1" type="noConversion"/>
  </si>
  <si>
    <t>rpm</t>
    <phoneticPr fontId="1" type="noConversion"/>
  </si>
  <si>
    <t>data num</t>
    <phoneticPr fontId="1" type="noConversion"/>
  </si>
  <si>
    <t>Thrust</t>
    <phoneticPr fontId="1" type="noConversion"/>
  </si>
  <si>
    <t>g/W</t>
    <phoneticPr fontId="1" type="noConversion"/>
  </si>
  <si>
    <t>W</t>
    <phoneticPr fontId="1" type="noConversion"/>
  </si>
  <si>
    <t>Not Curved</t>
    <phoneticPr fontId="1" type="noConversion"/>
  </si>
  <si>
    <t>No WF</t>
    <phoneticPr fontId="1" type="noConversion"/>
  </si>
  <si>
    <t>Power</t>
    <phoneticPr fontId="1" type="noConversion"/>
  </si>
  <si>
    <t>DB</t>
    <phoneticPr fontId="1" type="noConversion"/>
  </si>
  <si>
    <t>너무 시끄러워서 안잼</t>
    <phoneticPr fontId="1" type="noConversion"/>
  </si>
  <si>
    <t>thrust / rpm^2</t>
    <phoneticPr fontId="1" type="noConversion"/>
  </si>
  <si>
    <t>dB</t>
    <phoneticPr fontId="1" type="noConversion"/>
  </si>
  <si>
    <t>Max Thrust</t>
  </si>
  <si>
    <t>Max Efficiency</t>
  </si>
  <si>
    <t>W/RPM^2</t>
    <phoneticPr fontId="1" type="noConversion"/>
  </si>
  <si>
    <t>Max Thrust</t>
    <phoneticPr fontId="1" type="noConversion"/>
  </si>
  <si>
    <t>CD</t>
    <phoneticPr fontId="1" type="noConversion"/>
  </si>
  <si>
    <t>Max g/W</t>
    <phoneticPr fontId="1" type="noConversion"/>
  </si>
  <si>
    <t>Max 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</si>
</sst>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7DD9-E8F7-4607-B484-78A89523EC52}">
  <dimension ref="A1:B3"/>
  <sheetViews>
    <sheetView workbookViewId="0">
      <selection activeCell="C4" sqref="C4"/>
    </sheetView>
  </sheetViews>
  <sheetFormatPr defaultRowHeight="16.899999999999999" x14ac:dyDescent="0.6"/>
  <sheetData>
    <row r="1" spans="1:2" x14ac:dyDescent="0.6">
      <c r="A1" t="s">
        <v>0</v>
      </c>
      <c r="B1">
        <v>12</v>
      </c>
    </row>
    <row r="2" spans="1:2" x14ac:dyDescent="0.6">
      <c r="B2" t="s">
        <v>6</v>
      </c>
    </row>
    <row r="3" spans="1:2" x14ac:dyDescent="0.6">
      <c r="B3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E066-7EAE-4CA5-819D-A10334A01100}">
  <dimension ref="A2:N21"/>
  <sheetViews>
    <sheetView topLeftCell="D1" zoomScale="65" workbookViewId="0">
      <selection activeCell="N10" sqref="N10"/>
    </sheetView>
  </sheetViews>
  <sheetFormatPr defaultRowHeight="16.899999999999999" x14ac:dyDescent="0.6"/>
  <cols>
    <col min="5" max="5" width="9.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15</v>
      </c>
    </row>
    <row r="3" spans="1:14" x14ac:dyDescent="0.6">
      <c r="B3">
        <v>55</v>
      </c>
      <c r="C3">
        <v>359</v>
      </c>
      <c r="D3">
        <v>3</v>
      </c>
      <c r="E3">
        <v>3.4</v>
      </c>
      <c r="F3">
        <v>58.1</v>
      </c>
      <c r="H3">
        <f>D3/E3</f>
        <v>0.88235294117647056</v>
      </c>
      <c r="I3">
        <f t="shared" ref="I3:I21" si="0">D3/POWER(C3, 2)</f>
        <v>2.3277286799450655E-5</v>
      </c>
      <c r="J3">
        <f>E3/POWER(C3, 2)</f>
        <v>2.6380925039377408E-5</v>
      </c>
      <c r="L3" s="3" t="s">
        <v>13</v>
      </c>
      <c r="M3" t="s">
        <v>16</v>
      </c>
      <c r="N3">
        <f>MAX(D3:D1000)</f>
        <v>26</v>
      </c>
    </row>
    <row r="4" spans="1:14" x14ac:dyDescent="0.6">
      <c r="B4">
        <v>58</v>
      </c>
      <c r="C4">
        <v>573</v>
      </c>
      <c r="D4">
        <v>3</v>
      </c>
      <c r="E4" s="1">
        <v>4.2</v>
      </c>
      <c r="F4">
        <v>59.2</v>
      </c>
      <c r="H4">
        <f t="shared" ref="H4:H21" si="1">D4/E4</f>
        <v>0.7142857142857143</v>
      </c>
      <c r="I4">
        <f t="shared" si="0"/>
        <v>9.1371764297396812E-6</v>
      </c>
      <c r="J4">
        <f t="shared" ref="J4:J21" si="2">E4/POWER(C4, 2)</f>
        <v>1.2792047001635555E-5</v>
      </c>
      <c r="M4" t="s">
        <v>4</v>
      </c>
      <c r="N4">
        <f>_xlfn.XLOOKUP(MAX(D3:D1048576),D3:D1048576, H3:H1048576, 0, 0)</f>
        <v>1.9548872180451127</v>
      </c>
    </row>
    <row r="5" spans="1:14" x14ac:dyDescent="0.6">
      <c r="B5">
        <v>60</v>
      </c>
      <c r="C5">
        <v>657</v>
      </c>
      <c r="D5">
        <v>3</v>
      </c>
      <c r="E5">
        <v>4.7</v>
      </c>
      <c r="F5">
        <v>60.6</v>
      </c>
      <c r="H5">
        <f t="shared" si="1"/>
        <v>0.63829787234042545</v>
      </c>
      <c r="I5">
        <f t="shared" si="0"/>
        <v>6.9500913937018271E-6</v>
      </c>
      <c r="J5">
        <f t="shared" si="2"/>
        <v>1.088847651679953E-5</v>
      </c>
      <c r="L5" s="3"/>
      <c r="M5" t="s">
        <v>17</v>
      </c>
      <c r="N5">
        <f>_xlfn.XLOOKUP(MAX(D3:D1048576),D3:D1048576, J3:J1048576, 0, 0)</f>
        <v>5.6741558413301252E-6</v>
      </c>
    </row>
    <row r="6" spans="1:14" x14ac:dyDescent="0.6">
      <c r="B6">
        <v>63</v>
      </c>
      <c r="C6">
        <v>787</v>
      </c>
      <c r="D6">
        <v>5</v>
      </c>
      <c r="E6">
        <v>5.5</v>
      </c>
      <c r="F6">
        <v>63.5</v>
      </c>
      <c r="H6">
        <f t="shared" si="1"/>
        <v>0.90909090909090906</v>
      </c>
      <c r="I6">
        <f t="shared" si="0"/>
        <v>8.0727320870111349E-6</v>
      </c>
      <c r="J6">
        <f t="shared" si="2"/>
        <v>8.8800052957122496E-6</v>
      </c>
      <c r="M6" t="s">
        <v>12</v>
      </c>
      <c r="N6">
        <f>_xlfn.XLOOKUP(MAX(D3:D1048576),D3:D1048576, F3:F1048576, 0, 0)</f>
        <v>76.099999999999994</v>
      </c>
    </row>
    <row r="7" spans="1:14" x14ac:dyDescent="0.6">
      <c r="B7">
        <v>65</v>
      </c>
      <c r="C7">
        <v>870</v>
      </c>
      <c r="D7">
        <v>5.5</v>
      </c>
      <c r="E7">
        <v>5.8</v>
      </c>
      <c r="F7">
        <v>64</v>
      </c>
      <c r="H7">
        <f t="shared" si="1"/>
        <v>0.94827586206896552</v>
      </c>
      <c r="I7">
        <f t="shared" si="0"/>
        <v>7.2664817016778968E-6</v>
      </c>
      <c r="J7">
        <f t="shared" si="2"/>
        <v>7.662835249042145E-6</v>
      </c>
      <c r="L7" s="3" t="s">
        <v>14</v>
      </c>
      <c r="M7" t="s">
        <v>18</v>
      </c>
      <c r="N7">
        <f>MAX(H3:H1048576)</f>
        <v>1.9548872180451127</v>
      </c>
    </row>
    <row r="8" spans="1:14" x14ac:dyDescent="0.6">
      <c r="B8">
        <v>68</v>
      </c>
      <c r="C8">
        <v>972</v>
      </c>
      <c r="D8">
        <v>7</v>
      </c>
      <c r="E8">
        <v>6.9</v>
      </c>
      <c r="F8">
        <v>70.900000000000006</v>
      </c>
      <c r="H8">
        <f t="shared" si="1"/>
        <v>1.0144927536231882</v>
      </c>
      <c r="I8">
        <f t="shared" si="0"/>
        <v>7.4091009161882508E-6</v>
      </c>
      <c r="J8">
        <f t="shared" si="2"/>
        <v>7.3032566173855614E-6</v>
      </c>
      <c r="M8" t="s">
        <v>3</v>
      </c>
      <c r="N8">
        <f>_xlfn.XLOOKUP(N7, H3:H1048576, D3:D1048576,0,0)</f>
        <v>26</v>
      </c>
    </row>
    <row r="9" spans="1:14" x14ac:dyDescent="0.6">
      <c r="B9">
        <v>70</v>
      </c>
      <c r="C9">
        <v>1020</v>
      </c>
      <c r="D9">
        <v>8</v>
      </c>
      <c r="E9">
        <v>7.4</v>
      </c>
      <c r="F9">
        <v>72.2</v>
      </c>
      <c r="H9">
        <f t="shared" si="1"/>
        <v>1.0810810810810809</v>
      </c>
      <c r="I9">
        <f t="shared" si="0"/>
        <v>7.689350249903884E-6</v>
      </c>
      <c r="J9">
        <f t="shared" si="2"/>
        <v>7.1126489811610921E-6</v>
      </c>
      <c r="M9" t="s">
        <v>17</v>
      </c>
      <c r="N9">
        <f>_xlfn.XLOOKUP(N7, H3:H1048576, J3:J1048576,0,0)</f>
        <v>5.6741558413301252E-6</v>
      </c>
    </row>
    <row r="10" spans="1:14" x14ac:dyDescent="0.6">
      <c r="B10">
        <v>73</v>
      </c>
      <c r="C10">
        <v>1096</v>
      </c>
      <c r="D10">
        <v>10</v>
      </c>
      <c r="E10">
        <v>8.1999999999999993</v>
      </c>
      <c r="F10">
        <v>73.400000000000006</v>
      </c>
      <c r="H10">
        <f t="shared" si="1"/>
        <v>1.2195121951219514</v>
      </c>
      <c r="I10">
        <f t="shared" si="0"/>
        <v>8.3248974372635734E-6</v>
      </c>
      <c r="J10">
        <f t="shared" si="2"/>
        <v>6.8264158985561291E-6</v>
      </c>
      <c r="M10" t="s">
        <v>12</v>
      </c>
      <c r="N10">
        <f>_xlfn.XLOOKUP(N7, H3:H1048576, F3:F1048576, 0, 0)</f>
        <v>76.099999999999994</v>
      </c>
    </row>
    <row r="11" spans="1:14" x14ac:dyDescent="0.6">
      <c r="B11">
        <v>75</v>
      </c>
      <c r="C11">
        <v>1157</v>
      </c>
      <c r="D11">
        <v>12</v>
      </c>
      <c r="E11">
        <v>8.5</v>
      </c>
      <c r="F11">
        <v>75.599999999999994</v>
      </c>
      <c r="H11">
        <f t="shared" si="1"/>
        <v>1.411764705882353</v>
      </c>
      <c r="I11">
        <f t="shared" si="0"/>
        <v>8.9642617295497179E-6</v>
      </c>
      <c r="J11">
        <f t="shared" si="2"/>
        <v>6.3496853917643833E-6</v>
      </c>
      <c r="L11" s="3" t="s">
        <v>19</v>
      </c>
      <c r="M11" t="s">
        <v>19</v>
      </c>
      <c r="N11">
        <f>MAX(I3:I1048576)</f>
        <v>2.3277286799450655E-5</v>
      </c>
    </row>
    <row r="12" spans="1:14" x14ac:dyDescent="0.6">
      <c r="B12">
        <v>78</v>
      </c>
      <c r="C12">
        <v>1225</v>
      </c>
      <c r="D12">
        <v>14</v>
      </c>
      <c r="E12">
        <v>9.1</v>
      </c>
      <c r="F12">
        <v>76.099999999999994</v>
      </c>
      <c r="H12">
        <f t="shared" si="1"/>
        <v>1.5384615384615385</v>
      </c>
      <c r="I12">
        <f t="shared" si="0"/>
        <v>9.3294460641399419E-6</v>
      </c>
      <c r="J12">
        <f t="shared" si="2"/>
        <v>6.0641399416909621E-6</v>
      </c>
    </row>
    <row r="13" spans="1:14" x14ac:dyDescent="0.6">
      <c r="B13">
        <v>80</v>
      </c>
      <c r="C13">
        <v>1260</v>
      </c>
      <c r="D13">
        <v>15</v>
      </c>
      <c r="E13">
        <v>9.5</v>
      </c>
      <c r="F13">
        <v>76.099999999999994</v>
      </c>
      <c r="H13" s="2">
        <f>D13/E13</f>
        <v>1.5789473684210527</v>
      </c>
      <c r="I13">
        <f t="shared" si="0"/>
        <v>9.4482237339380196E-6</v>
      </c>
      <c r="J13">
        <f t="shared" si="2"/>
        <v>5.9838750314940787E-6</v>
      </c>
    </row>
    <row r="14" spans="1:14" x14ac:dyDescent="0.6">
      <c r="B14">
        <v>83</v>
      </c>
      <c r="C14">
        <v>1320</v>
      </c>
      <c r="D14">
        <v>16</v>
      </c>
      <c r="E14">
        <v>10.1</v>
      </c>
      <c r="F14">
        <v>74.900000000000006</v>
      </c>
      <c r="H14">
        <f t="shared" si="1"/>
        <v>1.5841584158415842</v>
      </c>
      <c r="I14">
        <f t="shared" si="0"/>
        <v>9.1827364554637285E-6</v>
      </c>
      <c r="J14">
        <f t="shared" si="2"/>
        <v>5.7966023875114783E-6</v>
      </c>
    </row>
    <row r="15" spans="1:14" x14ac:dyDescent="0.6">
      <c r="B15">
        <v>85</v>
      </c>
      <c r="C15">
        <v>1337</v>
      </c>
      <c r="D15">
        <v>18</v>
      </c>
      <c r="E15">
        <v>10.6</v>
      </c>
      <c r="F15">
        <v>75.099999999999994</v>
      </c>
      <c r="H15">
        <f t="shared" si="1"/>
        <v>1.6981132075471699</v>
      </c>
      <c r="I15">
        <f t="shared" si="0"/>
        <v>1.0069541371549853E-5</v>
      </c>
      <c r="J15">
        <f t="shared" si="2"/>
        <v>5.9298410299126916E-6</v>
      </c>
    </row>
    <row r="16" spans="1:14" x14ac:dyDescent="0.6">
      <c r="B16">
        <v>88</v>
      </c>
      <c r="C16">
        <v>1400</v>
      </c>
      <c r="D16">
        <v>20</v>
      </c>
      <c r="E16">
        <v>11.4</v>
      </c>
      <c r="F16">
        <v>76.400000000000006</v>
      </c>
      <c r="H16">
        <f t="shared" si="1"/>
        <v>1.7543859649122806</v>
      </c>
      <c r="I16">
        <f t="shared" si="0"/>
        <v>1.0204081632653061E-5</v>
      </c>
      <c r="J16">
        <f t="shared" si="2"/>
        <v>5.8163265306122447E-6</v>
      </c>
    </row>
    <row r="17" spans="2:10" x14ac:dyDescent="0.6">
      <c r="B17">
        <v>90</v>
      </c>
      <c r="C17">
        <v>1412</v>
      </c>
      <c r="D17">
        <v>21</v>
      </c>
      <c r="E17">
        <v>11.9</v>
      </c>
      <c r="F17">
        <v>76.400000000000006</v>
      </c>
      <c r="H17">
        <f t="shared" si="1"/>
        <v>1.7647058823529411</v>
      </c>
      <c r="I17">
        <f t="shared" si="0"/>
        <v>1.053294705839867E-5</v>
      </c>
      <c r="J17">
        <f t="shared" si="2"/>
        <v>5.9686699997592467E-6</v>
      </c>
    </row>
    <row r="18" spans="2:10" x14ac:dyDescent="0.6">
      <c r="B18">
        <v>93</v>
      </c>
      <c r="C18">
        <v>1460</v>
      </c>
      <c r="D18">
        <v>24</v>
      </c>
      <c r="E18">
        <v>12.4</v>
      </c>
      <c r="F18">
        <v>76.400000000000006</v>
      </c>
      <c r="H18">
        <f t="shared" si="1"/>
        <v>1.9354838709677418</v>
      </c>
      <c r="I18">
        <f t="shared" si="0"/>
        <v>1.1259148057796959E-5</v>
      </c>
      <c r="J18">
        <f t="shared" si="2"/>
        <v>5.8172264965284295E-6</v>
      </c>
    </row>
    <row r="19" spans="2:10" x14ac:dyDescent="0.6">
      <c r="B19">
        <v>95</v>
      </c>
      <c r="C19">
        <v>1488</v>
      </c>
      <c r="D19">
        <v>24</v>
      </c>
      <c r="E19">
        <v>12.8</v>
      </c>
      <c r="F19">
        <v>75.7</v>
      </c>
      <c r="H19">
        <f t="shared" si="1"/>
        <v>1.875</v>
      </c>
      <c r="I19">
        <f t="shared" si="0"/>
        <v>1.0839403399236906E-5</v>
      </c>
      <c r="J19">
        <f t="shared" si="2"/>
        <v>5.7810151462596833E-6</v>
      </c>
    </row>
    <row r="20" spans="2:10" x14ac:dyDescent="0.6">
      <c r="B20">
        <v>98</v>
      </c>
      <c r="C20">
        <v>1512</v>
      </c>
      <c r="D20">
        <v>25</v>
      </c>
      <c r="E20">
        <v>13.3</v>
      </c>
      <c r="F20">
        <v>75.900000000000006</v>
      </c>
      <c r="H20">
        <f t="shared" si="1"/>
        <v>1.8796992481203008</v>
      </c>
      <c r="I20">
        <f t="shared" si="0"/>
        <v>1.0935444136502338E-5</v>
      </c>
      <c r="J20">
        <f t="shared" si="2"/>
        <v>5.8176562806192438E-6</v>
      </c>
    </row>
    <row r="21" spans="2:10" x14ac:dyDescent="0.6">
      <c r="B21">
        <v>100</v>
      </c>
      <c r="C21">
        <v>1531</v>
      </c>
      <c r="D21">
        <v>26</v>
      </c>
      <c r="E21">
        <v>13.3</v>
      </c>
      <c r="F21">
        <v>76.099999999999994</v>
      </c>
      <c r="H21">
        <f t="shared" si="1"/>
        <v>1.9548872180451127</v>
      </c>
      <c r="I21">
        <f t="shared" si="0"/>
        <v>1.1092334727412273E-5</v>
      </c>
      <c r="J21">
        <f t="shared" si="2"/>
        <v>5.6741558413301252E-6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1278-A517-40F9-B2A3-32D128B9CAB4}">
  <dimension ref="A2:N21"/>
  <sheetViews>
    <sheetView topLeftCell="E1" zoomScale="60" workbookViewId="0">
      <selection activeCell="N10" sqref="N10"/>
    </sheetView>
  </sheetViews>
  <sheetFormatPr defaultRowHeight="16.899999999999999" x14ac:dyDescent="0.6"/>
  <cols>
    <col min="5" max="5" width="9.25" bestFit="1" customWidth="1"/>
    <col min="12" max="12" width="13.3125" bestFit="1" customWidth="1"/>
    <col min="13" max="19" width="9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15</v>
      </c>
    </row>
    <row r="3" spans="1:14" x14ac:dyDescent="0.6">
      <c r="B3">
        <v>55</v>
      </c>
      <c r="C3">
        <v>414</v>
      </c>
      <c r="D3">
        <v>5</v>
      </c>
      <c r="E3">
        <v>3.2</v>
      </c>
      <c r="F3">
        <v>58.4</v>
      </c>
      <c r="H3">
        <f>D3/E3</f>
        <v>1.5625</v>
      </c>
      <c r="I3">
        <f t="shared" ref="I3:I21" si="0">D3/POWER(C3, 2)</f>
        <v>2.9172209386450091E-5</v>
      </c>
      <c r="J3">
        <f>E3/POWER(C3, 2)</f>
        <v>1.8670214007328059E-5</v>
      </c>
      <c r="L3" s="3" t="s">
        <v>13</v>
      </c>
      <c r="M3" t="s">
        <v>16</v>
      </c>
      <c r="N3">
        <f>MAX(D3:D1000)</f>
        <v>69</v>
      </c>
    </row>
    <row r="4" spans="1:14" x14ac:dyDescent="0.6">
      <c r="B4">
        <v>58</v>
      </c>
      <c r="C4">
        <v>554</v>
      </c>
      <c r="D4">
        <v>9</v>
      </c>
      <c r="E4" s="1">
        <v>3.9</v>
      </c>
      <c r="F4">
        <v>62.3</v>
      </c>
      <c r="H4">
        <f t="shared" ref="H4:H21" si="1">D4/E4</f>
        <v>2.3076923076923079</v>
      </c>
      <c r="I4">
        <f t="shared" si="0"/>
        <v>2.9323984412673173E-5</v>
      </c>
      <c r="J4">
        <f t="shared" ref="J4:J21" si="2">E4/POWER(C4, 2)</f>
        <v>1.2707059912158375E-5</v>
      </c>
      <c r="M4" t="s">
        <v>4</v>
      </c>
      <c r="N4">
        <f>_xlfn.XLOOKUP(MAX(D3:D1048576),D3:D1048576, H3:H1048576, 0, 0)</f>
        <v>4.0350877192982448</v>
      </c>
    </row>
    <row r="5" spans="1:14" x14ac:dyDescent="0.6">
      <c r="B5">
        <v>60</v>
      </c>
      <c r="C5">
        <v>628</v>
      </c>
      <c r="D5">
        <v>11</v>
      </c>
      <c r="E5">
        <v>4.5999999999999996</v>
      </c>
      <c r="F5">
        <v>64.900000000000006</v>
      </c>
      <c r="H5">
        <f t="shared" si="1"/>
        <v>2.3913043478260874</v>
      </c>
      <c r="I5">
        <f t="shared" si="0"/>
        <v>2.7891598036431497E-5</v>
      </c>
      <c r="J5">
        <f t="shared" si="2"/>
        <v>1.1663759178871352E-5</v>
      </c>
      <c r="L5" s="3"/>
      <c r="M5" t="s">
        <v>17</v>
      </c>
      <c r="N5">
        <f>_xlfn.XLOOKUP(MAX(D3:D1048576),D3:D1048576, J3:J1048576, 0, 0)</f>
        <v>8.9532358355620442E-6</v>
      </c>
    </row>
    <row r="6" spans="1:14" x14ac:dyDescent="0.6">
      <c r="B6">
        <v>63</v>
      </c>
      <c r="C6">
        <v>737</v>
      </c>
      <c r="D6">
        <v>16</v>
      </c>
      <c r="E6">
        <v>5.2</v>
      </c>
      <c r="F6">
        <v>66.2</v>
      </c>
      <c r="H6">
        <f t="shared" si="1"/>
        <v>3.0769230769230766</v>
      </c>
      <c r="I6">
        <f t="shared" si="0"/>
        <v>2.9456762075891667E-5</v>
      </c>
      <c r="J6">
        <f t="shared" si="2"/>
        <v>9.5734476746647909E-6</v>
      </c>
      <c r="M6" t="s">
        <v>12</v>
      </c>
      <c r="N6">
        <f>_xlfn.XLOOKUP(MAX(D3:D1048576),D3:D1048576, F3:F1048576, 0, 0)</f>
        <v>75.099999999999994</v>
      </c>
    </row>
    <row r="7" spans="1:14" x14ac:dyDescent="0.6">
      <c r="B7">
        <v>65</v>
      </c>
      <c r="C7">
        <v>793</v>
      </c>
      <c r="D7">
        <v>20</v>
      </c>
      <c r="E7">
        <v>6.1</v>
      </c>
      <c r="F7">
        <v>66.900000000000006</v>
      </c>
      <c r="H7">
        <f t="shared" si="1"/>
        <v>3.278688524590164</v>
      </c>
      <c r="I7">
        <f t="shared" si="0"/>
        <v>3.1804137400234395E-5</v>
      </c>
      <c r="J7">
        <f t="shared" si="2"/>
        <v>9.7002619070714905E-6</v>
      </c>
      <c r="L7" s="3" t="s">
        <v>14</v>
      </c>
      <c r="M7" t="s">
        <v>18</v>
      </c>
      <c r="N7">
        <f>MAX(H3:H1048576)</f>
        <v>4.117647058823529</v>
      </c>
    </row>
    <row r="8" spans="1:14" x14ac:dyDescent="0.6">
      <c r="B8">
        <v>68</v>
      </c>
      <c r="C8">
        <v>882</v>
      </c>
      <c r="D8">
        <v>24</v>
      </c>
      <c r="E8">
        <v>7.5</v>
      </c>
      <c r="F8">
        <v>68.099999999999994</v>
      </c>
      <c r="H8">
        <f t="shared" si="1"/>
        <v>3.2</v>
      </c>
      <c r="I8">
        <f t="shared" si="0"/>
        <v>3.0851342804695573E-5</v>
      </c>
      <c r="J8">
        <f t="shared" si="2"/>
        <v>9.6410446264673669E-6</v>
      </c>
      <c r="M8" t="s">
        <v>3</v>
      </c>
      <c r="N8">
        <f>_xlfn.XLOOKUP(N7, H3:H1048576, D3:D1048576,0,0)</f>
        <v>63</v>
      </c>
    </row>
    <row r="9" spans="1:14" x14ac:dyDescent="0.6">
      <c r="B9">
        <v>70</v>
      </c>
      <c r="C9">
        <v>928</v>
      </c>
      <c r="D9">
        <v>27</v>
      </c>
      <c r="E9">
        <v>7.9</v>
      </c>
      <c r="F9">
        <v>70</v>
      </c>
      <c r="H9">
        <f t="shared" si="1"/>
        <v>3.4177215189873418</v>
      </c>
      <c r="I9">
        <f t="shared" si="0"/>
        <v>3.1352184898929847E-5</v>
      </c>
      <c r="J9">
        <f t="shared" si="2"/>
        <v>9.1734170630202143E-6</v>
      </c>
      <c r="M9" t="s">
        <v>17</v>
      </c>
      <c r="N9">
        <f>_xlfn.XLOOKUP(N7, H3:H1048576, J3:J1048576,0,0)</f>
        <v>8.6105547392099333E-6</v>
      </c>
    </row>
    <row r="10" spans="1:14" x14ac:dyDescent="0.6">
      <c r="B10">
        <v>73</v>
      </c>
      <c r="C10">
        <v>985</v>
      </c>
      <c r="D10">
        <v>31</v>
      </c>
      <c r="E10">
        <v>8.6999999999999993</v>
      </c>
      <c r="F10">
        <v>71.099999999999994</v>
      </c>
      <c r="H10">
        <f t="shared" si="1"/>
        <v>3.563218390804598</v>
      </c>
      <c r="I10">
        <f t="shared" si="0"/>
        <v>3.1951351490633616E-5</v>
      </c>
      <c r="J10">
        <f t="shared" si="2"/>
        <v>8.9669921925326596E-6</v>
      </c>
      <c r="M10" t="s">
        <v>12</v>
      </c>
      <c r="N10">
        <f>_xlfn.XLOOKUP(N7, H3:H1048576, F3:F1048576, 0, 0)</f>
        <v>74.5</v>
      </c>
    </row>
    <row r="11" spans="1:14" x14ac:dyDescent="0.6">
      <c r="B11">
        <v>75</v>
      </c>
      <c r="C11">
        <v>1038</v>
      </c>
      <c r="D11">
        <v>34</v>
      </c>
      <c r="E11">
        <v>9.1</v>
      </c>
      <c r="F11">
        <v>71.2</v>
      </c>
      <c r="H11">
        <f t="shared" si="1"/>
        <v>3.7362637362637363</v>
      </c>
      <c r="I11">
        <f t="shared" si="0"/>
        <v>3.1556164403904052E-5</v>
      </c>
      <c r="J11">
        <f t="shared" si="2"/>
        <v>8.4459145904566724E-6</v>
      </c>
      <c r="L11" s="3" t="s">
        <v>19</v>
      </c>
      <c r="M11" t="s">
        <v>19</v>
      </c>
      <c r="N11">
        <f>MAX(I3:I1048576)</f>
        <v>3.7036525200038694E-5</v>
      </c>
    </row>
    <row r="12" spans="1:14" x14ac:dyDescent="0.6">
      <c r="B12">
        <v>78</v>
      </c>
      <c r="C12">
        <v>1080</v>
      </c>
      <c r="D12">
        <v>39</v>
      </c>
      <c r="E12">
        <v>10.1</v>
      </c>
      <c r="F12">
        <v>71.099999999999994</v>
      </c>
      <c r="H12">
        <f t="shared" si="1"/>
        <v>3.8613861386138617</v>
      </c>
      <c r="I12">
        <f t="shared" si="0"/>
        <v>3.3436213991769545E-5</v>
      </c>
      <c r="J12">
        <f t="shared" si="2"/>
        <v>8.65912208504801E-6</v>
      </c>
    </row>
    <row r="13" spans="1:14" x14ac:dyDescent="0.6">
      <c r="B13">
        <v>80</v>
      </c>
      <c r="C13">
        <v>1131</v>
      </c>
      <c r="D13">
        <v>41</v>
      </c>
      <c r="E13">
        <v>10.8</v>
      </c>
      <c r="F13">
        <v>71</v>
      </c>
      <c r="H13" s="2">
        <f>D13/E13</f>
        <v>3.7962962962962958</v>
      </c>
      <c r="I13">
        <f t="shared" si="0"/>
        <v>3.2052259254308096E-5</v>
      </c>
      <c r="J13">
        <f t="shared" si="2"/>
        <v>8.443034145037255E-6</v>
      </c>
    </row>
    <row r="14" spans="1:14" x14ac:dyDescent="0.6">
      <c r="B14">
        <v>83</v>
      </c>
      <c r="C14">
        <v>1157</v>
      </c>
      <c r="D14">
        <v>45</v>
      </c>
      <c r="E14">
        <v>11.8</v>
      </c>
      <c r="F14">
        <v>71.5</v>
      </c>
      <c r="H14">
        <f t="shared" si="1"/>
        <v>3.8135593220338979</v>
      </c>
      <c r="I14">
        <f t="shared" si="0"/>
        <v>3.3615981485811443E-5</v>
      </c>
      <c r="J14">
        <f t="shared" si="2"/>
        <v>8.814857367390556E-6</v>
      </c>
    </row>
    <row r="15" spans="1:14" x14ac:dyDescent="0.6">
      <c r="B15">
        <v>85</v>
      </c>
      <c r="C15">
        <v>1203</v>
      </c>
      <c r="D15">
        <v>48</v>
      </c>
      <c r="E15">
        <v>12.3</v>
      </c>
      <c r="F15">
        <v>73</v>
      </c>
      <c r="H15">
        <f t="shared" si="1"/>
        <v>3.9024390243902438</v>
      </c>
      <c r="I15">
        <f t="shared" si="0"/>
        <v>3.3167289589824278E-5</v>
      </c>
      <c r="J15">
        <f t="shared" si="2"/>
        <v>8.4991179573924713E-6</v>
      </c>
    </row>
    <row r="16" spans="1:14" x14ac:dyDescent="0.6">
      <c r="B16">
        <v>88</v>
      </c>
      <c r="C16">
        <v>1230</v>
      </c>
      <c r="D16">
        <v>53</v>
      </c>
      <c r="E16">
        <v>13.5</v>
      </c>
      <c r="F16">
        <v>74.3</v>
      </c>
      <c r="H16">
        <f t="shared" si="1"/>
        <v>3.925925925925926</v>
      </c>
      <c r="I16">
        <f t="shared" si="0"/>
        <v>3.5032057637649549E-5</v>
      </c>
      <c r="J16">
        <f t="shared" si="2"/>
        <v>8.9232599643069603E-6</v>
      </c>
    </row>
    <row r="17" spans="2:10" x14ac:dyDescent="0.6">
      <c r="B17">
        <v>90</v>
      </c>
      <c r="C17">
        <v>1270</v>
      </c>
      <c r="D17">
        <v>56</v>
      </c>
      <c r="E17">
        <v>13.8</v>
      </c>
      <c r="F17">
        <v>74.599999999999994</v>
      </c>
      <c r="H17">
        <f t="shared" si="1"/>
        <v>4.057971014492753</v>
      </c>
      <c r="I17">
        <f t="shared" si="0"/>
        <v>3.472006944013888E-5</v>
      </c>
      <c r="J17">
        <f t="shared" si="2"/>
        <v>8.5560171120342245E-6</v>
      </c>
    </row>
    <row r="18" spans="2:10" x14ac:dyDescent="0.6">
      <c r="B18">
        <v>93</v>
      </c>
      <c r="C18">
        <v>1305</v>
      </c>
      <c r="D18">
        <v>60</v>
      </c>
      <c r="E18">
        <v>15.1</v>
      </c>
      <c r="F18">
        <v>74</v>
      </c>
      <c r="H18">
        <f t="shared" si="1"/>
        <v>3.9735099337748347</v>
      </c>
      <c r="I18">
        <f t="shared" si="0"/>
        <v>3.5231426432377679E-5</v>
      </c>
      <c r="J18">
        <f t="shared" si="2"/>
        <v>8.8665756521483834E-6</v>
      </c>
    </row>
    <row r="19" spans="2:10" x14ac:dyDescent="0.6">
      <c r="B19">
        <v>95</v>
      </c>
      <c r="C19">
        <v>1333</v>
      </c>
      <c r="D19">
        <v>63</v>
      </c>
      <c r="E19">
        <v>15.3</v>
      </c>
      <c r="F19">
        <v>74.5</v>
      </c>
      <c r="H19">
        <f t="shared" si="1"/>
        <v>4.117647058823529</v>
      </c>
      <c r="I19">
        <f t="shared" si="0"/>
        <v>3.5455225396746784E-5</v>
      </c>
      <c r="J19">
        <f t="shared" si="2"/>
        <v>8.6105547392099333E-6</v>
      </c>
    </row>
    <row r="20" spans="2:10" x14ac:dyDescent="0.6">
      <c r="B20">
        <v>98</v>
      </c>
      <c r="C20">
        <v>1345</v>
      </c>
      <c r="D20">
        <v>67</v>
      </c>
      <c r="E20">
        <v>16.5</v>
      </c>
      <c r="F20">
        <v>74.7</v>
      </c>
      <c r="H20">
        <f t="shared" si="1"/>
        <v>4.0606060606060606</v>
      </c>
      <c r="I20">
        <f t="shared" si="0"/>
        <v>3.7036525200038694E-5</v>
      </c>
      <c r="J20">
        <f t="shared" si="2"/>
        <v>9.1209353104572908E-6</v>
      </c>
    </row>
    <row r="21" spans="2:10" x14ac:dyDescent="0.6">
      <c r="B21">
        <v>100</v>
      </c>
      <c r="C21">
        <v>1382</v>
      </c>
      <c r="D21">
        <v>69</v>
      </c>
      <c r="E21">
        <v>17.100000000000001</v>
      </c>
      <c r="F21">
        <v>75.099999999999994</v>
      </c>
      <c r="H21">
        <f t="shared" si="1"/>
        <v>4.0350877192982448</v>
      </c>
      <c r="I21">
        <f t="shared" si="0"/>
        <v>3.6127091968057371E-5</v>
      </c>
      <c r="J21">
        <f t="shared" si="2"/>
        <v>8.9532358355620442E-6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AD51-37CF-4F27-8BDC-F86EF9FEF12F}">
  <dimension ref="A2:N21"/>
  <sheetViews>
    <sheetView topLeftCell="D1" zoomScale="63" workbookViewId="0">
      <selection activeCell="N10" sqref="N10"/>
    </sheetView>
  </sheetViews>
  <sheetFormatPr defaultRowHeight="16.899999999999999" x14ac:dyDescent="0.6"/>
  <cols>
    <col min="5" max="5" width="9.3125" bestFit="1" customWidth="1"/>
    <col min="6" max="6" width="9.0625" bestFit="1" customWidth="1"/>
    <col min="8" max="8" width="9.0625" bestFit="1" customWidth="1"/>
    <col min="9" max="9" width="12.75" bestFit="1" customWidth="1"/>
    <col min="10" max="10" width="9.0625" bestFit="1" customWidth="1"/>
    <col min="12" max="12" width="12.75" bestFit="1" customWidth="1"/>
    <col min="13" max="13" width="9.062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15</v>
      </c>
    </row>
    <row r="3" spans="1:14" x14ac:dyDescent="0.6">
      <c r="B3">
        <v>55</v>
      </c>
      <c r="C3">
        <v>407</v>
      </c>
      <c r="D3">
        <v>6</v>
      </c>
      <c r="E3">
        <v>3.3</v>
      </c>
      <c r="F3">
        <v>60.6</v>
      </c>
      <c r="H3">
        <f>D3/E3</f>
        <v>1.8181818181818183</v>
      </c>
      <c r="I3">
        <f t="shared" ref="I3:I21" si="0">D3/POWER(C3, 2)</f>
        <v>3.6221166442296663E-5</v>
      </c>
      <c r="J3">
        <f>E3/POWER(C3, 2)</f>
        <v>1.9921641543263163E-5</v>
      </c>
      <c r="L3" s="3" t="s">
        <v>13</v>
      </c>
      <c r="M3" t="s">
        <v>16</v>
      </c>
      <c r="N3">
        <f>MAX(D3:D1000)</f>
        <v>81</v>
      </c>
    </row>
    <row r="4" spans="1:14" x14ac:dyDescent="0.6">
      <c r="B4">
        <v>58</v>
      </c>
      <c r="C4">
        <v>520</v>
      </c>
      <c r="D4">
        <v>11</v>
      </c>
      <c r="E4" s="1">
        <v>3.9</v>
      </c>
      <c r="F4">
        <v>64.3</v>
      </c>
      <c r="H4">
        <f t="shared" ref="H4:H21" si="1">D4/E4</f>
        <v>2.8205128205128207</v>
      </c>
      <c r="I4">
        <f t="shared" si="0"/>
        <v>4.0680473372781068E-5</v>
      </c>
      <c r="J4">
        <f t="shared" ref="J4:J21" si="2">E4/POWER(C4, 2)</f>
        <v>1.4423076923076923E-5</v>
      </c>
      <c r="M4" t="s">
        <v>4</v>
      </c>
      <c r="N4">
        <f>_xlfn.XLOOKUP(MAX(D3:D1048576),D3:D1048576, H3:H1048576, 0, 0)</f>
        <v>4.2857142857142865</v>
      </c>
    </row>
    <row r="5" spans="1:14" x14ac:dyDescent="0.6">
      <c r="B5">
        <v>60</v>
      </c>
      <c r="C5">
        <v>590</v>
      </c>
      <c r="D5">
        <v>14</v>
      </c>
      <c r="E5">
        <v>4.3</v>
      </c>
      <c r="F5">
        <v>64.3</v>
      </c>
      <c r="H5">
        <f t="shared" si="1"/>
        <v>3.2558139534883721</v>
      </c>
      <c r="I5">
        <f t="shared" si="0"/>
        <v>4.0218328066647518E-5</v>
      </c>
      <c r="J5">
        <f t="shared" si="2"/>
        <v>1.2352772191898878E-5</v>
      </c>
      <c r="L5" s="3"/>
      <c r="M5" t="s">
        <v>17</v>
      </c>
      <c r="N5">
        <f>_xlfn.XLOOKUP(MAX(D3:D1048576),D3:D1048576, J3:J1048576, 0, 0)</f>
        <v>1.1252572016460904E-5</v>
      </c>
    </row>
    <row r="6" spans="1:14" x14ac:dyDescent="0.6">
      <c r="B6">
        <v>63</v>
      </c>
      <c r="C6">
        <v>683</v>
      </c>
      <c r="D6">
        <v>19</v>
      </c>
      <c r="E6">
        <v>5.2</v>
      </c>
      <c r="F6">
        <v>64.7</v>
      </c>
      <c r="H6">
        <f t="shared" si="1"/>
        <v>3.6538461538461537</v>
      </c>
      <c r="I6">
        <f t="shared" si="0"/>
        <v>4.0729792128003018E-5</v>
      </c>
      <c r="J6">
        <f t="shared" si="2"/>
        <v>1.1147101003453458E-5</v>
      </c>
      <c r="M6" t="s">
        <v>12</v>
      </c>
      <c r="N6">
        <f>_xlfn.XLOOKUP(MAX(D3:D1048576),D3:D1048576, F3:F1048576, 0, 0)</f>
        <v>76</v>
      </c>
    </row>
    <row r="7" spans="1:14" x14ac:dyDescent="0.6">
      <c r="B7">
        <v>65</v>
      </c>
      <c r="C7">
        <v>744</v>
      </c>
      <c r="D7">
        <v>23</v>
      </c>
      <c r="E7">
        <v>6.1</v>
      </c>
      <c r="F7">
        <v>66.599999999999994</v>
      </c>
      <c r="H7">
        <f t="shared" si="1"/>
        <v>3.7704918032786887</v>
      </c>
      <c r="I7">
        <f t="shared" si="0"/>
        <v>4.1551046363741475E-5</v>
      </c>
      <c r="J7">
        <f t="shared" si="2"/>
        <v>1.1020060122557521E-5</v>
      </c>
      <c r="L7" s="3" t="s">
        <v>14</v>
      </c>
      <c r="M7" t="s">
        <v>18</v>
      </c>
      <c r="N7">
        <f>MAX(H3:H1048576)</f>
        <v>4.4720496894409933</v>
      </c>
    </row>
    <row r="8" spans="1:14" x14ac:dyDescent="0.6">
      <c r="B8">
        <v>68</v>
      </c>
      <c r="C8">
        <v>813</v>
      </c>
      <c r="D8">
        <v>29</v>
      </c>
      <c r="E8">
        <v>7</v>
      </c>
      <c r="F8">
        <v>70.7</v>
      </c>
      <c r="H8">
        <f t="shared" si="1"/>
        <v>4.1428571428571432</v>
      </c>
      <c r="I8">
        <f t="shared" si="0"/>
        <v>4.3874977495162403E-5</v>
      </c>
      <c r="J8">
        <f t="shared" si="2"/>
        <v>1.0590511809177132E-5</v>
      </c>
      <c r="M8" t="s">
        <v>3</v>
      </c>
      <c r="N8">
        <f>_xlfn.XLOOKUP(N7, H3:H1048576, D3:D1048576,0,0)</f>
        <v>72</v>
      </c>
    </row>
    <row r="9" spans="1:14" x14ac:dyDescent="0.6">
      <c r="B9">
        <v>70</v>
      </c>
      <c r="C9">
        <v>864</v>
      </c>
      <c r="D9">
        <v>32</v>
      </c>
      <c r="E9">
        <v>8</v>
      </c>
      <c r="F9">
        <v>70.900000000000006</v>
      </c>
      <c r="H9">
        <f t="shared" si="1"/>
        <v>4</v>
      </c>
      <c r="I9">
        <f t="shared" si="0"/>
        <v>4.286694101508916E-5</v>
      </c>
      <c r="J9">
        <f t="shared" si="2"/>
        <v>1.071673525377229E-5</v>
      </c>
      <c r="M9" t="s">
        <v>17</v>
      </c>
      <c r="N9">
        <f>_xlfn.XLOOKUP(N7, H3:H1048576, J3:J1048576,0,0)</f>
        <v>1.0420381489519103E-5</v>
      </c>
    </row>
    <row r="10" spans="1:14" x14ac:dyDescent="0.6">
      <c r="B10">
        <v>73</v>
      </c>
      <c r="C10">
        <v>923</v>
      </c>
      <c r="D10">
        <v>36</v>
      </c>
      <c r="E10">
        <v>8.9</v>
      </c>
      <c r="F10">
        <v>73.2</v>
      </c>
      <c r="H10">
        <f t="shared" si="1"/>
        <v>4.0449438202247192</v>
      </c>
      <c r="I10">
        <f t="shared" si="0"/>
        <v>4.2257042546972814E-5</v>
      </c>
      <c r="J10">
        <f t="shared" si="2"/>
        <v>1.0446879963001613E-5</v>
      </c>
      <c r="M10" t="s">
        <v>12</v>
      </c>
      <c r="N10">
        <f>_xlfn.XLOOKUP(N7, H3:H1048576, F3:F1048576, 0, 0)</f>
        <v>76.2</v>
      </c>
    </row>
    <row r="11" spans="1:14" x14ac:dyDescent="0.6">
      <c r="B11">
        <v>75</v>
      </c>
      <c r="C11">
        <v>957</v>
      </c>
      <c r="D11">
        <v>40</v>
      </c>
      <c r="E11">
        <v>9.9</v>
      </c>
      <c r="F11">
        <v>73.099999999999994</v>
      </c>
      <c r="H11">
        <f t="shared" si="1"/>
        <v>4.0404040404040407</v>
      </c>
      <c r="I11">
        <f t="shared" si="0"/>
        <v>4.3675322023608697E-5</v>
      </c>
      <c r="J11">
        <f t="shared" si="2"/>
        <v>1.0809642200843152E-5</v>
      </c>
      <c r="L11" s="3" t="s">
        <v>19</v>
      </c>
      <c r="M11" t="s">
        <v>19</v>
      </c>
      <c r="N11">
        <f>MAX(I3:I1048576)</f>
        <v>4.8225308641975306E-5</v>
      </c>
    </row>
    <row r="12" spans="1:14" x14ac:dyDescent="0.6">
      <c r="B12">
        <v>78</v>
      </c>
      <c r="C12">
        <v>1004</v>
      </c>
      <c r="D12">
        <v>45</v>
      </c>
      <c r="E12">
        <v>10.8</v>
      </c>
      <c r="F12">
        <v>73.3</v>
      </c>
      <c r="H12">
        <f t="shared" si="1"/>
        <v>4.1666666666666661</v>
      </c>
      <c r="I12">
        <f t="shared" si="0"/>
        <v>4.4642148537324805E-5</v>
      </c>
      <c r="J12">
        <f t="shared" si="2"/>
        <v>1.0714115648957954E-5</v>
      </c>
    </row>
    <row r="13" spans="1:14" x14ac:dyDescent="0.6">
      <c r="B13">
        <v>80</v>
      </c>
      <c r="C13">
        <v>1034</v>
      </c>
      <c r="D13">
        <v>48</v>
      </c>
      <c r="E13">
        <v>11.5</v>
      </c>
      <c r="F13">
        <v>74.2</v>
      </c>
      <c r="H13" s="2">
        <f>D13/E13</f>
        <v>4.1739130434782608</v>
      </c>
      <c r="I13">
        <f t="shared" si="0"/>
        <v>4.4895225766866576E-5</v>
      </c>
      <c r="J13">
        <f t="shared" si="2"/>
        <v>1.0756147839978451E-5</v>
      </c>
    </row>
    <row r="14" spans="1:14" x14ac:dyDescent="0.6">
      <c r="B14">
        <v>83</v>
      </c>
      <c r="C14">
        <v>1090</v>
      </c>
      <c r="D14">
        <v>53</v>
      </c>
      <c r="E14">
        <v>12.4</v>
      </c>
      <c r="F14">
        <v>74.7</v>
      </c>
      <c r="H14">
        <f t="shared" si="1"/>
        <v>4.274193548387097</v>
      </c>
      <c r="I14">
        <f t="shared" si="0"/>
        <v>4.4609039643127681E-5</v>
      </c>
      <c r="J14">
        <f t="shared" si="2"/>
        <v>1.0436831916505346E-5</v>
      </c>
    </row>
    <row r="15" spans="1:14" x14ac:dyDescent="0.6">
      <c r="B15">
        <v>85</v>
      </c>
      <c r="C15">
        <v>1120</v>
      </c>
      <c r="D15">
        <v>56</v>
      </c>
      <c r="E15">
        <v>13.2</v>
      </c>
      <c r="F15">
        <v>75.099999999999994</v>
      </c>
      <c r="H15">
        <f t="shared" si="1"/>
        <v>4.2424242424242422</v>
      </c>
      <c r="I15">
        <f t="shared" si="0"/>
        <v>4.4642857142857143E-5</v>
      </c>
      <c r="J15">
        <f t="shared" si="2"/>
        <v>1.0522959183673469E-5</v>
      </c>
    </row>
    <row r="16" spans="1:14" x14ac:dyDescent="0.6">
      <c r="B16">
        <v>88</v>
      </c>
      <c r="C16">
        <v>1163</v>
      </c>
      <c r="D16">
        <v>62</v>
      </c>
      <c r="E16">
        <v>14.2</v>
      </c>
      <c r="F16">
        <v>74.599999999999994</v>
      </c>
      <c r="H16">
        <f t="shared" si="1"/>
        <v>4.3661971830985919</v>
      </c>
      <c r="I16">
        <f t="shared" si="0"/>
        <v>4.5838696584055971E-5</v>
      </c>
      <c r="J16">
        <f t="shared" si="2"/>
        <v>1.0498540185380561E-5</v>
      </c>
    </row>
    <row r="17" spans="2:10" x14ac:dyDescent="0.6">
      <c r="B17">
        <v>90</v>
      </c>
      <c r="C17">
        <v>1179</v>
      </c>
      <c r="D17">
        <v>65</v>
      </c>
      <c r="E17">
        <v>14.9</v>
      </c>
      <c r="F17">
        <v>74.8</v>
      </c>
      <c r="H17">
        <f t="shared" si="1"/>
        <v>4.3624161073825505</v>
      </c>
      <c r="I17">
        <f t="shared" si="0"/>
        <v>4.6761210640549452E-5</v>
      </c>
      <c r="J17">
        <f t="shared" si="2"/>
        <v>1.0719108285295182E-5</v>
      </c>
    </row>
    <row r="18" spans="2:10" x14ac:dyDescent="0.6">
      <c r="B18">
        <v>93</v>
      </c>
      <c r="C18">
        <v>1216</v>
      </c>
      <c r="D18">
        <v>69</v>
      </c>
      <c r="E18">
        <v>16.2</v>
      </c>
      <c r="F18">
        <v>75.8</v>
      </c>
      <c r="H18">
        <f t="shared" si="1"/>
        <v>4.2592592592592595</v>
      </c>
      <c r="I18">
        <f t="shared" si="0"/>
        <v>4.6663997576177287E-5</v>
      </c>
      <c r="J18">
        <f t="shared" si="2"/>
        <v>1.0955895083102493E-5</v>
      </c>
    </row>
    <row r="19" spans="2:10" x14ac:dyDescent="0.6">
      <c r="B19">
        <v>95</v>
      </c>
      <c r="C19">
        <v>1243</v>
      </c>
      <c r="D19">
        <v>72</v>
      </c>
      <c r="E19">
        <v>16.100000000000001</v>
      </c>
      <c r="F19">
        <v>76.2</v>
      </c>
      <c r="H19">
        <f t="shared" si="1"/>
        <v>4.4720496894409933</v>
      </c>
      <c r="I19">
        <f t="shared" si="0"/>
        <v>4.6600463804060582E-5</v>
      </c>
      <c r="J19">
        <f t="shared" si="2"/>
        <v>1.0420381489519103E-5</v>
      </c>
    </row>
    <row r="20" spans="2:10" x14ac:dyDescent="0.6">
      <c r="B20">
        <v>98</v>
      </c>
      <c r="C20">
        <v>1273</v>
      </c>
      <c r="D20">
        <v>78</v>
      </c>
      <c r="E20">
        <v>17.8</v>
      </c>
      <c r="F20">
        <v>77.099999999999994</v>
      </c>
      <c r="H20">
        <f t="shared" si="1"/>
        <v>4.382022471910112</v>
      </c>
      <c r="I20">
        <f t="shared" si="0"/>
        <v>4.8132430829685864E-5</v>
      </c>
      <c r="J20">
        <f t="shared" si="2"/>
        <v>1.0984067548312928E-5</v>
      </c>
    </row>
    <row r="21" spans="2:10" x14ac:dyDescent="0.6">
      <c r="B21">
        <v>100</v>
      </c>
      <c r="C21">
        <v>1296</v>
      </c>
      <c r="D21">
        <v>81</v>
      </c>
      <c r="E21">
        <v>18.899999999999999</v>
      </c>
      <c r="F21">
        <v>76</v>
      </c>
      <c r="H21">
        <f t="shared" si="1"/>
        <v>4.2857142857142865</v>
      </c>
      <c r="I21">
        <f t="shared" si="0"/>
        <v>4.8225308641975306E-5</v>
      </c>
      <c r="J21">
        <f t="shared" si="2"/>
        <v>1.1252572016460904E-5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B226-69E4-4495-8FAC-F37BF4764C43}">
  <dimension ref="A2:N21"/>
  <sheetViews>
    <sheetView tabSelected="1" topLeftCell="C1" zoomScale="59" workbookViewId="0">
      <selection activeCell="N10" sqref="N10"/>
    </sheetView>
  </sheetViews>
  <sheetFormatPr defaultRowHeight="16.899999999999999" x14ac:dyDescent="0.6"/>
  <cols>
    <col min="5" max="5" width="9.25" bestFit="1" customWidth="1"/>
    <col min="9" max="9" width="13.5" bestFit="1" customWidth="1"/>
  </cols>
  <sheetData>
    <row r="2" spans="1:14" x14ac:dyDescent="0.6">
      <c r="A2" t="s">
        <v>2</v>
      </c>
      <c r="B2" t="s">
        <v>8</v>
      </c>
      <c r="C2" t="s">
        <v>1</v>
      </c>
      <c r="D2" t="s">
        <v>3</v>
      </c>
      <c r="E2" t="s">
        <v>5</v>
      </c>
      <c r="F2" t="s">
        <v>9</v>
      </c>
      <c r="H2" t="s">
        <v>4</v>
      </c>
      <c r="I2" t="s">
        <v>11</v>
      </c>
      <c r="J2" t="s">
        <v>15</v>
      </c>
    </row>
    <row r="3" spans="1:14" x14ac:dyDescent="0.6">
      <c r="B3">
        <v>55</v>
      </c>
      <c r="C3">
        <v>385</v>
      </c>
      <c r="D3">
        <v>5</v>
      </c>
      <c r="E3">
        <v>3.2</v>
      </c>
      <c r="F3">
        <v>59.5</v>
      </c>
      <c r="H3">
        <f>D3/E3</f>
        <v>1.5625</v>
      </c>
      <c r="I3">
        <f t="shared" ref="I3:I21" si="0">D3/POWER(C3, 2)</f>
        <v>3.3732501264968798E-5</v>
      </c>
      <c r="J3">
        <f>E3/POWER(C3, 2)</f>
        <v>2.1588800809580033E-5</v>
      </c>
      <c r="L3" s="3" t="s">
        <v>13</v>
      </c>
      <c r="M3" t="s">
        <v>16</v>
      </c>
      <c r="N3">
        <f>MAX(D3:D1000)</f>
        <v>84</v>
      </c>
    </row>
    <row r="4" spans="1:14" x14ac:dyDescent="0.6">
      <c r="B4">
        <v>58</v>
      </c>
      <c r="C4">
        <v>500</v>
      </c>
      <c r="D4">
        <v>12</v>
      </c>
      <c r="E4" s="1">
        <v>4</v>
      </c>
      <c r="F4">
        <v>61.3</v>
      </c>
      <c r="H4">
        <f t="shared" ref="H4:H21" si="1">D4/E4</f>
        <v>3</v>
      </c>
      <c r="I4">
        <f t="shared" si="0"/>
        <v>4.8000000000000001E-5</v>
      </c>
      <c r="J4">
        <f t="shared" ref="J4:J21" si="2">E4/POWER(C4, 2)</f>
        <v>1.5999999999999999E-5</v>
      </c>
      <c r="M4" t="s">
        <v>4</v>
      </c>
      <c r="N4">
        <f>_xlfn.XLOOKUP(MAX(D3:D1048576),D3:D1048576, H3:H1048576, 0, 0)</f>
        <v>4.2</v>
      </c>
    </row>
    <row r="5" spans="1:14" x14ac:dyDescent="0.6">
      <c r="B5">
        <v>60</v>
      </c>
      <c r="C5">
        <v>562</v>
      </c>
      <c r="D5">
        <v>15</v>
      </c>
      <c r="E5">
        <v>4.8</v>
      </c>
      <c r="F5">
        <v>61.4</v>
      </c>
      <c r="H5">
        <f t="shared" si="1"/>
        <v>3.125</v>
      </c>
      <c r="I5">
        <f t="shared" si="0"/>
        <v>4.7491799749243301E-5</v>
      </c>
      <c r="J5">
        <f t="shared" si="2"/>
        <v>1.5197375919757854E-5</v>
      </c>
      <c r="L5" s="3"/>
      <c r="M5" t="s">
        <v>17</v>
      </c>
      <c r="N5">
        <f>_xlfn.XLOOKUP(MAX(D3:D1048576),D3:D1048576, J3:J1048576, 0, 0)</f>
        <v>1.3393299600076073E-5</v>
      </c>
    </row>
    <row r="6" spans="1:14" x14ac:dyDescent="0.6">
      <c r="B6">
        <v>63</v>
      </c>
      <c r="C6">
        <v>644</v>
      </c>
      <c r="D6">
        <v>20</v>
      </c>
      <c r="E6">
        <v>5.7</v>
      </c>
      <c r="F6">
        <v>64.400000000000006</v>
      </c>
      <c r="H6">
        <f t="shared" si="1"/>
        <v>3.5087719298245612</v>
      </c>
      <c r="I6">
        <f t="shared" si="0"/>
        <v>4.822344816943791E-5</v>
      </c>
      <c r="J6">
        <f t="shared" si="2"/>
        <v>1.3743682728289803E-5</v>
      </c>
      <c r="M6" t="s">
        <v>12</v>
      </c>
      <c r="N6">
        <f>_xlfn.XLOOKUP(MAX(D3:D1048576),D3:D1048576, F3:F1048576, 0, 0)</f>
        <v>79</v>
      </c>
    </row>
    <row r="7" spans="1:14" x14ac:dyDescent="0.6">
      <c r="B7">
        <v>65</v>
      </c>
      <c r="C7">
        <v>701</v>
      </c>
      <c r="D7">
        <v>25</v>
      </c>
      <c r="E7">
        <v>6.2</v>
      </c>
      <c r="F7">
        <v>66.3</v>
      </c>
      <c r="H7">
        <f t="shared" si="1"/>
        <v>4.032258064516129</v>
      </c>
      <c r="I7">
        <f t="shared" si="0"/>
        <v>5.08749473444295E-5</v>
      </c>
      <c r="J7">
        <f t="shared" si="2"/>
        <v>1.2616986941418516E-5</v>
      </c>
      <c r="L7" s="3" t="s">
        <v>14</v>
      </c>
      <c r="M7" t="s">
        <v>18</v>
      </c>
      <c r="N7">
        <f>MAX(H3:H1048576)</f>
        <v>4.2</v>
      </c>
    </row>
    <row r="8" spans="1:14" x14ac:dyDescent="0.6">
      <c r="B8">
        <v>68</v>
      </c>
      <c r="C8">
        <v>759</v>
      </c>
      <c r="D8">
        <v>30</v>
      </c>
      <c r="E8">
        <v>7.6</v>
      </c>
      <c r="F8">
        <v>73.3</v>
      </c>
      <c r="H8">
        <f t="shared" si="1"/>
        <v>3.9473684210526319</v>
      </c>
      <c r="I8">
        <f t="shared" si="0"/>
        <v>5.2076010144406779E-5</v>
      </c>
      <c r="J8">
        <f t="shared" si="2"/>
        <v>1.3192589236583049E-5</v>
      </c>
      <c r="M8" t="s">
        <v>3</v>
      </c>
      <c r="N8">
        <f>_xlfn.XLOOKUP(N7, H3:H1048576, D3:D1048576,0,0)</f>
        <v>84</v>
      </c>
    </row>
    <row r="9" spans="1:14" x14ac:dyDescent="0.6">
      <c r="B9">
        <v>70</v>
      </c>
      <c r="C9">
        <v>816</v>
      </c>
      <c r="D9">
        <v>34</v>
      </c>
      <c r="E9">
        <v>8.1999999999999993</v>
      </c>
      <c r="F9">
        <v>72.8</v>
      </c>
      <c r="H9">
        <f t="shared" si="1"/>
        <v>4.1463414634146343</v>
      </c>
      <c r="I9">
        <f t="shared" si="0"/>
        <v>5.1062091503267975E-5</v>
      </c>
      <c r="J9">
        <f t="shared" si="2"/>
        <v>1.2314975009611688E-5</v>
      </c>
      <c r="M9" t="s">
        <v>17</v>
      </c>
      <c r="N9">
        <f>_xlfn.XLOOKUP(N7, H3:H1048576, J3:J1048576,0,0)</f>
        <v>1.3393299600076073E-5</v>
      </c>
    </row>
    <row r="10" spans="1:14" x14ac:dyDescent="0.6">
      <c r="B10">
        <v>73</v>
      </c>
      <c r="C10">
        <v>851</v>
      </c>
      <c r="D10">
        <v>39</v>
      </c>
      <c r="E10">
        <v>9.4</v>
      </c>
      <c r="F10">
        <v>74.8</v>
      </c>
      <c r="H10">
        <f t="shared" si="1"/>
        <v>4.1489361702127656</v>
      </c>
      <c r="I10">
        <f t="shared" si="0"/>
        <v>5.3852452564964696E-5</v>
      </c>
      <c r="J10">
        <f t="shared" si="2"/>
        <v>1.2979821900273543E-5</v>
      </c>
      <c r="M10" t="s">
        <v>12</v>
      </c>
      <c r="N10">
        <f>_xlfn.XLOOKUP(N7, H3:H1048576, F3:F1048576, 0, 0)</f>
        <v>79</v>
      </c>
    </row>
    <row r="11" spans="1:14" x14ac:dyDescent="0.6">
      <c r="B11">
        <v>75</v>
      </c>
      <c r="C11">
        <v>882</v>
      </c>
      <c r="D11">
        <v>40</v>
      </c>
      <c r="E11">
        <v>10.199999999999999</v>
      </c>
      <c r="F11">
        <v>76.8</v>
      </c>
      <c r="H11">
        <f t="shared" si="1"/>
        <v>3.9215686274509807</v>
      </c>
      <c r="I11">
        <f t="shared" si="0"/>
        <v>5.1418904674492621E-5</v>
      </c>
      <c r="J11">
        <f t="shared" si="2"/>
        <v>1.3111820691995618E-5</v>
      </c>
      <c r="L11" s="3" t="s">
        <v>19</v>
      </c>
      <c r="M11" t="s">
        <v>19</v>
      </c>
      <c r="N11">
        <f>MAX(I3:I1048576)</f>
        <v>5.625185832031951E-5</v>
      </c>
    </row>
    <row r="12" spans="1:14" x14ac:dyDescent="0.6">
      <c r="B12">
        <v>78</v>
      </c>
      <c r="C12">
        <v>943</v>
      </c>
      <c r="D12">
        <v>46</v>
      </c>
      <c r="E12">
        <v>11.2</v>
      </c>
      <c r="F12">
        <v>76.7</v>
      </c>
      <c r="H12">
        <f t="shared" si="1"/>
        <v>4.1071428571428577</v>
      </c>
      <c r="I12">
        <f t="shared" si="0"/>
        <v>5.1729043271344697E-5</v>
      </c>
      <c r="J12">
        <f t="shared" si="2"/>
        <v>1.259489749215349E-5</v>
      </c>
    </row>
    <row r="13" spans="1:14" x14ac:dyDescent="0.6">
      <c r="B13">
        <v>80</v>
      </c>
      <c r="C13">
        <v>964</v>
      </c>
      <c r="D13">
        <v>49</v>
      </c>
      <c r="E13">
        <v>12.1</v>
      </c>
      <c r="F13">
        <v>78</v>
      </c>
      <c r="H13" s="2">
        <f>D13/E13</f>
        <v>4.0495867768595044</v>
      </c>
      <c r="I13">
        <f t="shared" si="0"/>
        <v>5.2728086637626761E-5</v>
      </c>
      <c r="J13">
        <f t="shared" si="2"/>
        <v>1.3020609149291507E-5</v>
      </c>
    </row>
    <row r="14" spans="1:14" x14ac:dyDescent="0.6">
      <c r="B14">
        <v>83</v>
      </c>
      <c r="C14">
        <v>1007</v>
      </c>
      <c r="D14">
        <v>53</v>
      </c>
      <c r="E14">
        <v>13.2</v>
      </c>
      <c r="F14">
        <v>80.099999999999994</v>
      </c>
      <c r="H14">
        <f t="shared" si="1"/>
        <v>4.0151515151515156</v>
      </c>
      <c r="I14">
        <f t="shared" si="0"/>
        <v>5.2265718914963674E-5</v>
      </c>
      <c r="J14">
        <f t="shared" si="2"/>
        <v>1.3017122446745669E-5</v>
      </c>
    </row>
    <row r="15" spans="1:14" x14ac:dyDescent="0.6">
      <c r="B15">
        <v>85</v>
      </c>
    </row>
    <row r="16" spans="1:14" x14ac:dyDescent="0.6">
      <c r="B16">
        <v>88</v>
      </c>
      <c r="D16" t="s">
        <v>10</v>
      </c>
    </row>
    <row r="17" spans="2:10" x14ac:dyDescent="0.6">
      <c r="B17">
        <v>90</v>
      </c>
    </row>
    <row r="18" spans="2:10" x14ac:dyDescent="0.6">
      <c r="B18">
        <v>93</v>
      </c>
    </row>
    <row r="19" spans="2:10" x14ac:dyDescent="0.6">
      <c r="B19">
        <v>95</v>
      </c>
    </row>
    <row r="20" spans="2:10" x14ac:dyDescent="0.6">
      <c r="B20">
        <v>98</v>
      </c>
    </row>
    <row r="21" spans="2:10" x14ac:dyDescent="0.6">
      <c r="B21">
        <v>100</v>
      </c>
      <c r="C21">
        <v>1222</v>
      </c>
      <c r="D21">
        <v>84</v>
      </c>
      <c r="E21">
        <v>20</v>
      </c>
      <c r="F21">
        <v>79</v>
      </c>
      <c r="H21">
        <f t="shared" si="1"/>
        <v>4.2</v>
      </c>
      <c r="I21">
        <f t="shared" si="0"/>
        <v>5.625185832031951E-5</v>
      </c>
      <c r="J21">
        <f t="shared" si="2"/>
        <v>1.3393299600076073E-5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6mm</vt:lpstr>
      <vt:lpstr>8mm</vt:lpstr>
      <vt:lpstr>11mm</vt:lpstr>
      <vt:lpstr>13mm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2023-11-18T15:52:04Z</dcterms:created>
  <dcterms:modified xsi:type="dcterms:W3CDTF">2023-11-23T07:48:54Z</dcterms:modified>
</cp:coreProperties>
</file>