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Cyclodial Propeller\TEST\0012\V1 Normal PLA\"/>
    </mc:Choice>
  </mc:AlternateContent>
  <xr:revisionPtr revIDLastSave="0" documentId="13_ncr:1_{72B42E86-68EA-4492-9C57-FC1943CD123F}" xr6:coauthVersionLast="47" xr6:coauthVersionMax="47" xr10:uidLastSave="{00000000-0000-0000-0000-000000000000}"/>
  <bookViews>
    <workbookView xWindow="-98" yWindow="-98" windowWidth="19396" windowHeight="10395" firstSheet="1" activeTab="3" xr2:uid="{A557710F-A987-4962-B565-8A92C0402869}"/>
  </bookViews>
  <sheets>
    <sheet name="Sheet1" sheetId="1" r:id="rId1"/>
    <sheet name="6mm" sheetId="3" r:id="rId2"/>
    <sheet name="8mm" sheetId="4" r:id="rId3"/>
    <sheet name="11mm" sheetId="5" r:id="rId4"/>
    <sheet name="13mm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8" l="1"/>
  <c r="J22" i="8"/>
  <c r="I23" i="8"/>
  <c r="J23" i="8"/>
  <c r="I24" i="8"/>
  <c r="J24" i="8"/>
  <c r="I25" i="8"/>
  <c r="J25" i="8"/>
  <c r="I26" i="8"/>
  <c r="J26" i="8"/>
  <c r="I27" i="8"/>
  <c r="J27" i="8"/>
  <c r="I28" i="8"/>
  <c r="J28" i="8"/>
  <c r="I29" i="8"/>
  <c r="J29" i="8"/>
  <c r="I30" i="8"/>
  <c r="J30" i="8"/>
  <c r="I31" i="8"/>
  <c r="J31" i="8"/>
  <c r="O6" i="8"/>
  <c r="O5" i="8"/>
  <c r="O4" i="8"/>
  <c r="O3" i="8"/>
  <c r="N11" i="5"/>
  <c r="N7" i="5"/>
  <c r="N10" i="5" s="1"/>
  <c r="N6" i="5"/>
  <c r="N5" i="5"/>
  <c r="N4" i="5"/>
  <c r="N3" i="5"/>
  <c r="N11" i="4"/>
  <c r="N7" i="4"/>
  <c r="N10" i="4" s="1"/>
  <c r="N6" i="4"/>
  <c r="N5" i="4"/>
  <c r="N4" i="4"/>
  <c r="N3" i="4"/>
  <c r="N10" i="3"/>
  <c r="J22" i="5"/>
  <c r="J23" i="5"/>
  <c r="J21" i="8"/>
  <c r="I21" i="8"/>
  <c r="H21" i="8"/>
  <c r="J20" i="8"/>
  <c r="I20" i="8"/>
  <c r="H20" i="8"/>
  <c r="J19" i="8"/>
  <c r="I19" i="8"/>
  <c r="H19" i="8"/>
  <c r="J18" i="8"/>
  <c r="I18" i="8"/>
  <c r="H18" i="8"/>
  <c r="J16" i="8"/>
  <c r="I16" i="8"/>
  <c r="H16" i="8"/>
  <c r="J15" i="8"/>
  <c r="I15" i="8"/>
  <c r="H15" i="8"/>
  <c r="J14" i="8"/>
  <c r="I14" i="8"/>
  <c r="H14" i="8"/>
  <c r="J13" i="8"/>
  <c r="I13" i="8"/>
  <c r="H13" i="8"/>
  <c r="J12" i="8"/>
  <c r="I12" i="8"/>
  <c r="H12" i="8"/>
  <c r="J11" i="8"/>
  <c r="I11" i="8"/>
  <c r="H11" i="8"/>
  <c r="J10" i="8"/>
  <c r="I10" i="8"/>
  <c r="H10" i="8"/>
  <c r="J9" i="8"/>
  <c r="I9" i="8"/>
  <c r="H9" i="8"/>
  <c r="J8" i="8"/>
  <c r="I8" i="8"/>
  <c r="H8" i="8"/>
  <c r="J7" i="8"/>
  <c r="I7" i="8"/>
  <c r="H7" i="8"/>
  <c r="J6" i="8"/>
  <c r="I6" i="8"/>
  <c r="H6" i="8"/>
  <c r="J5" i="8"/>
  <c r="I5" i="8"/>
  <c r="H5" i="8"/>
  <c r="J4" i="8"/>
  <c r="I4" i="8"/>
  <c r="H4" i="8"/>
  <c r="J3" i="8"/>
  <c r="I3" i="8"/>
  <c r="H3" i="8"/>
  <c r="O7" i="8" s="1"/>
  <c r="O10" i="8" s="1"/>
  <c r="H22" i="8"/>
  <c r="J21" i="5"/>
  <c r="I21" i="5"/>
  <c r="H21" i="5"/>
  <c r="J20" i="5"/>
  <c r="I20" i="5"/>
  <c r="H20" i="5"/>
  <c r="J19" i="5"/>
  <c r="I19" i="5"/>
  <c r="H19" i="5"/>
  <c r="J18" i="5"/>
  <c r="I18" i="5"/>
  <c r="H18" i="5"/>
  <c r="J17" i="5"/>
  <c r="I17" i="5"/>
  <c r="H17" i="5"/>
  <c r="J16" i="5"/>
  <c r="I16" i="5"/>
  <c r="H16" i="5"/>
  <c r="J15" i="5"/>
  <c r="I15" i="5"/>
  <c r="H15" i="5"/>
  <c r="J14" i="5"/>
  <c r="I14" i="5"/>
  <c r="H14" i="5"/>
  <c r="J13" i="5"/>
  <c r="I13" i="5"/>
  <c r="H13" i="5"/>
  <c r="J12" i="5"/>
  <c r="I12" i="5"/>
  <c r="H12" i="5"/>
  <c r="J11" i="5"/>
  <c r="I11" i="5"/>
  <c r="H11" i="5"/>
  <c r="J10" i="5"/>
  <c r="I10" i="5"/>
  <c r="H10" i="5"/>
  <c r="J9" i="5"/>
  <c r="I9" i="5"/>
  <c r="H9" i="5"/>
  <c r="J8" i="5"/>
  <c r="I8" i="5"/>
  <c r="H8" i="5"/>
  <c r="J7" i="5"/>
  <c r="I7" i="5"/>
  <c r="H7" i="5"/>
  <c r="J6" i="5"/>
  <c r="I6" i="5"/>
  <c r="H6" i="5"/>
  <c r="J5" i="5"/>
  <c r="I5" i="5"/>
  <c r="H5" i="5"/>
  <c r="J4" i="5"/>
  <c r="I4" i="5"/>
  <c r="H4" i="5"/>
  <c r="J3" i="5"/>
  <c r="I3" i="5"/>
  <c r="H3" i="5"/>
  <c r="J21" i="4"/>
  <c r="I21" i="4"/>
  <c r="H21" i="4"/>
  <c r="J20" i="4"/>
  <c r="I20" i="4"/>
  <c r="H20" i="4"/>
  <c r="J19" i="4"/>
  <c r="I19" i="4"/>
  <c r="H19" i="4"/>
  <c r="J18" i="4"/>
  <c r="I18" i="4"/>
  <c r="H18" i="4"/>
  <c r="J17" i="4"/>
  <c r="I17" i="4"/>
  <c r="H17" i="4"/>
  <c r="J16" i="4"/>
  <c r="I16" i="4"/>
  <c r="H16" i="4"/>
  <c r="J15" i="4"/>
  <c r="I15" i="4"/>
  <c r="H15" i="4"/>
  <c r="J14" i="4"/>
  <c r="I14" i="4"/>
  <c r="H14" i="4"/>
  <c r="J13" i="4"/>
  <c r="I13" i="4"/>
  <c r="H13" i="4"/>
  <c r="J12" i="4"/>
  <c r="I12" i="4"/>
  <c r="H12" i="4"/>
  <c r="J11" i="4"/>
  <c r="I11" i="4"/>
  <c r="H11" i="4"/>
  <c r="J10" i="4"/>
  <c r="I10" i="4"/>
  <c r="H10" i="4"/>
  <c r="J9" i="4"/>
  <c r="I9" i="4"/>
  <c r="H9" i="4"/>
  <c r="J8" i="4"/>
  <c r="I8" i="4"/>
  <c r="H8" i="4"/>
  <c r="J7" i="4"/>
  <c r="I7" i="4"/>
  <c r="H7" i="4"/>
  <c r="J6" i="4"/>
  <c r="I6" i="4"/>
  <c r="H6" i="4"/>
  <c r="J5" i="4"/>
  <c r="I5" i="4"/>
  <c r="H5" i="4"/>
  <c r="J4" i="4"/>
  <c r="I4" i="4"/>
  <c r="H4" i="4"/>
  <c r="J3" i="4"/>
  <c r="I3" i="4"/>
  <c r="H3" i="4"/>
  <c r="J13" i="3"/>
  <c r="I13" i="3"/>
  <c r="H13" i="3"/>
  <c r="J12" i="3"/>
  <c r="I12" i="3"/>
  <c r="H12" i="3"/>
  <c r="J11" i="3"/>
  <c r="I11" i="3"/>
  <c r="H11" i="3"/>
  <c r="J10" i="3"/>
  <c r="I10" i="3"/>
  <c r="H10" i="3"/>
  <c r="J9" i="3"/>
  <c r="I9" i="3"/>
  <c r="H9" i="3"/>
  <c r="J8" i="3"/>
  <c r="I8" i="3"/>
  <c r="H8" i="3"/>
  <c r="J7" i="3"/>
  <c r="I7" i="3"/>
  <c r="H7" i="3"/>
  <c r="N6" i="3"/>
  <c r="J6" i="3"/>
  <c r="I6" i="3"/>
  <c r="H6" i="3"/>
  <c r="N5" i="3"/>
  <c r="J5" i="3"/>
  <c r="I5" i="3"/>
  <c r="H5" i="3"/>
  <c r="N4" i="3"/>
  <c r="J4" i="3"/>
  <c r="I4" i="3"/>
  <c r="H4" i="3"/>
  <c r="N7" i="3" s="1"/>
  <c r="N3" i="3"/>
  <c r="J3" i="3"/>
  <c r="I3" i="3"/>
  <c r="N11" i="3" s="1"/>
  <c r="H3" i="3"/>
  <c r="H24" i="8"/>
  <c r="H25" i="8"/>
  <c r="H26" i="8"/>
  <c r="H27" i="8"/>
  <c r="H28" i="8"/>
  <c r="H29" i="8"/>
  <c r="H30" i="8"/>
  <c r="H31" i="8"/>
  <c r="H23" i="8"/>
  <c r="I23" i="5"/>
  <c r="H23" i="5"/>
  <c r="I22" i="5"/>
  <c r="H22" i="5"/>
  <c r="O11" i="8" l="1"/>
  <c r="O8" i="8"/>
  <c r="O9" i="8"/>
  <c r="N8" i="5"/>
  <c r="N9" i="5"/>
  <c r="N8" i="4"/>
  <c r="N9" i="4"/>
  <c r="N9" i="3"/>
  <c r="N8" i="3"/>
</calcChain>
</file>

<file path=xl/sharedStrings.xml><?xml version="1.0" encoding="utf-8"?>
<sst xmlns="http://schemas.openxmlformats.org/spreadsheetml/2006/main" count="88" uniqueCount="21">
  <si>
    <t>NACA</t>
    <phoneticPr fontId="1" type="noConversion"/>
  </si>
  <si>
    <t>rpm</t>
    <phoneticPr fontId="1" type="noConversion"/>
  </si>
  <si>
    <t>data num</t>
    <phoneticPr fontId="1" type="noConversion"/>
  </si>
  <si>
    <t>Thrust</t>
    <phoneticPr fontId="1" type="noConversion"/>
  </si>
  <si>
    <t>g/W</t>
    <phoneticPr fontId="1" type="noConversion"/>
  </si>
  <si>
    <t>W</t>
    <phoneticPr fontId="1" type="noConversion"/>
  </si>
  <si>
    <t>Not Curved</t>
    <phoneticPr fontId="1" type="noConversion"/>
  </si>
  <si>
    <t>No WF</t>
    <phoneticPr fontId="1" type="noConversion"/>
  </si>
  <si>
    <t>Power</t>
    <phoneticPr fontId="1" type="noConversion"/>
  </si>
  <si>
    <t>DB</t>
    <phoneticPr fontId="1" type="noConversion"/>
  </si>
  <si>
    <t>New Battery</t>
    <phoneticPr fontId="1" type="noConversion"/>
  </si>
  <si>
    <t>thrust / rpm^2</t>
    <phoneticPr fontId="1" type="noConversion"/>
  </si>
  <si>
    <t>dB</t>
    <phoneticPr fontId="1" type="noConversion"/>
  </si>
  <si>
    <t>W/RPM^2</t>
    <phoneticPr fontId="1" type="noConversion"/>
  </si>
  <si>
    <t>Max Thrust</t>
  </si>
  <si>
    <t>Max Thrust</t>
    <phoneticPr fontId="1" type="noConversion"/>
  </si>
  <si>
    <t>CD</t>
    <phoneticPr fontId="1" type="noConversion"/>
  </si>
  <si>
    <t>Max Efficiency</t>
  </si>
  <si>
    <t>Max g/W</t>
    <phoneticPr fontId="1" type="noConversion"/>
  </si>
  <si>
    <t>Max CL</t>
    <phoneticPr fontId="1" type="noConversion"/>
  </si>
  <si>
    <t>Max Thrust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</si>
</sst>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7DD9-E8F7-4607-B484-78A89523EC52}">
  <dimension ref="A1:B3"/>
  <sheetViews>
    <sheetView workbookViewId="0">
      <selection activeCell="C4" sqref="C4"/>
    </sheetView>
  </sheetViews>
  <sheetFormatPr defaultRowHeight="16.899999999999999" x14ac:dyDescent="0.6"/>
  <sheetData>
    <row r="1" spans="1:2" x14ac:dyDescent="0.6">
      <c r="A1" t="s">
        <v>0</v>
      </c>
      <c r="B1">
        <v>12</v>
      </c>
    </row>
    <row r="2" spans="1:2" x14ac:dyDescent="0.6">
      <c r="B2" t="s">
        <v>6</v>
      </c>
    </row>
    <row r="3" spans="1:2" x14ac:dyDescent="0.6">
      <c r="B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E066-7EAE-4CA5-819D-A10334A01100}">
  <dimension ref="A2:N19"/>
  <sheetViews>
    <sheetView topLeftCell="E1" zoomScale="76" workbookViewId="0">
      <selection activeCell="N3" sqref="N3:N11"/>
    </sheetView>
  </sheetViews>
  <sheetFormatPr defaultRowHeight="16.899999999999999" x14ac:dyDescent="0.6"/>
  <cols>
    <col min="5" max="5" width="9.25" bestFit="1" customWidth="1"/>
    <col min="8" max="8" width="9.0625" bestFit="1" customWidth="1"/>
    <col min="9" max="9" width="12.3125" bestFit="1" customWidth="1"/>
    <col min="10" max="10" width="9.0625" bestFit="1" customWidth="1"/>
    <col min="12" max="16" width="9.0625" bestFit="1" customWidth="1"/>
  </cols>
  <sheetData>
    <row r="2" spans="1:14" x14ac:dyDescent="0.6">
      <c r="A2" t="s">
        <v>2</v>
      </c>
      <c r="B2" t="s">
        <v>8</v>
      </c>
      <c r="C2" t="s">
        <v>1</v>
      </c>
      <c r="D2" t="s">
        <v>3</v>
      </c>
      <c r="E2" t="s">
        <v>5</v>
      </c>
      <c r="F2" t="s">
        <v>9</v>
      </c>
      <c r="H2" t="s">
        <v>4</v>
      </c>
      <c r="I2" t="s">
        <v>11</v>
      </c>
      <c r="J2" t="s">
        <v>13</v>
      </c>
    </row>
    <row r="3" spans="1:14" x14ac:dyDescent="0.6">
      <c r="B3">
        <v>55</v>
      </c>
      <c r="C3">
        <v>418</v>
      </c>
      <c r="D3">
        <v>3</v>
      </c>
      <c r="E3">
        <v>3.2</v>
      </c>
      <c r="F3">
        <v>59.3</v>
      </c>
      <c r="H3">
        <f>D3/E3</f>
        <v>0.9375</v>
      </c>
      <c r="I3">
        <f t="shared" ref="I3:I13" si="0">D3/POWER(C3, 2)</f>
        <v>1.7169936585700875E-5</v>
      </c>
      <c r="J3">
        <f>E3/POWER(C3, 2)</f>
        <v>1.8314599024747602E-5</v>
      </c>
      <c r="L3" s="3" t="s">
        <v>14</v>
      </c>
      <c r="M3" t="s">
        <v>15</v>
      </c>
      <c r="N3">
        <f>MAX(D3:D1000)</f>
        <v>25</v>
      </c>
    </row>
    <row r="4" spans="1:14" x14ac:dyDescent="0.6">
      <c r="B4">
        <v>58</v>
      </c>
      <c r="C4">
        <v>543</v>
      </c>
      <c r="D4">
        <v>7</v>
      </c>
      <c r="E4" s="1">
        <v>3.9</v>
      </c>
      <c r="F4">
        <v>57.3</v>
      </c>
      <c r="H4">
        <f t="shared" ref="H4:H12" si="1">D4/E4</f>
        <v>1.7948717948717949</v>
      </c>
      <c r="I4">
        <f t="shared" si="0"/>
        <v>2.3740965714653942E-5</v>
      </c>
      <c r="J4">
        <f t="shared" ref="J4:J13" si="2">E4/POWER(C4, 2)</f>
        <v>1.322710946959291E-5</v>
      </c>
      <c r="M4" t="s">
        <v>4</v>
      </c>
      <c r="N4">
        <f>_xlfn.XLOOKUP(MAX(D3:D1048576),D3:D1048576, H3:H1048576, 0, 0)</f>
        <v>2.4752475247524752</v>
      </c>
    </row>
    <row r="5" spans="1:14" x14ac:dyDescent="0.6">
      <c r="B5">
        <v>60</v>
      </c>
      <c r="C5">
        <v>616</v>
      </c>
      <c r="D5">
        <v>7</v>
      </c>
      <c r="E5">
        <v>4.5999999999999996</v>
      </c>
      <c r="F5">
        <v>58.8</v>
      </c>
      <c r="H5">
        <f t="shared" si="1"/>
        <v>1.5217391304347827</v>
      </c>
      <c r="I5">
        <f t="shared" si="0"/>
        <v>1.844746162927981E-5</v>
      </c>
      <c r="J5">
        <f t="shared" si="2"/>
        <v>1.212261764209816E-5</v>
      </c>
      <c r="L5" s="3"/>
      <c r="M5" t="s">
        <v>16</v>
      </c>
      <c r="N5">
        <f>_xlfn.XLOOKUP(MAX(D3:D1048576),D3:D1048576, J3:J1048576, 0, 0)</f>
        <v>8.0804912938706665E-6</v>
      </c>
    </row>
    <row r="6" spans="1:14" x14ac:dyDescent="0.6">
      <c r="B6">
        <v>63</v>
      </c>
      <c r="C6">
        <v>716</v>
      </c>
      <c r="D6">
        <v>10</v>
      </c>
      <c r="E6">
        <v>5.4</v>
      </c>
      <c r="F6">
        <v>61</v>
      </c>
      <c r="H6">
        <f t="shared" si="1"/>
        <v>1.8518518518518516</v>
      </c>
      <c r="I6">
        <f t="shared" si="0"/>
        <v>1.9506257607440468E-5</v>
      </c>
      <c r="J6">
        <f t="shared" si="2"/>
        <v>1.0533379108017854E-5</v>
      </c>
      <c r="M6" t="s">
        <v>12</v>
      </c>
      <c r="N6">
        <f>_xlfn.XLOOKUP(MAX(D3:D1048576),D3:D1048576, F3:F1048576, 0, 0)</f>
        <v>66.5</v>
      </c>
    </row>
    <row r="7" spans="1:14" x14ac:dyDescent="0.6">
      <c r="B7">
        <v>65</v>
      </c>
      <c r="C7">
        <v>770</v>
      </c>
      <c r="D7">
        <v>12</v>
      </c>
      <c r="E7">
        <v>6</v>
      </c>
      <c r="F7">
        <v>62.4</v>
      </c>
      <c r="H7">
        <f t="shared" si="1"/>
        <v>2</v>
      </c>
      <c r="I7">
        <f t="shared" si="0"/>
        <v>2.0239500758981279E-5</v>
      </c>
      <c r="J7">
        <f t="shared" si="2"/>
        <v>1.0119750379490639E-5</v>
      </c>
      <c r="L7" s="3" t="s">
        <v>17</v>
      </c>
      <c r="M7" t="s">
        <v>18</v>
      </c>
      <c r="N7">
        <f>MAX(H3:H1048576)</f>
        <v>2.5</v>
      </c>
    </row>
    <row r="8" spans="1:14" x14ac:dyDescent="0.6">
      <c r="B8">
        <v>68</v>
      </c>
      <c r="C8">
        <v>860</v>
      </c>
      <c r="D8">
        <v>16</v>
      </c>
      <c r="E8">
        <v>7</v>
      </c>
      <c r="F8">
        <v>62.8</v>
      </c>
      <c r="H8">
        <f t="shared" si="1"/>
        <v>2.2857142857142856</v>
      </c>
      <c r="I8">
        <f t="shared" si="0"/>
        <v>2.1633315305570577E-5</v>
      </c>
      <c r="J8">
        <f t="shared" si="2"/>
        <v>9.4645754461871283E-6</v>
      </c>
      <c r="M8" t="s">
        <v>3</v>
      </c>
      <c r="N8">
        <f>_xlfn.XLOOKUP(N7, H3:H1048576, D3:D1048576,0,0)</f>
        <v>22</v>
      </c>
    </row>
    <row r="9" spans="1:14" x14ac:dyDescent="0.6">
      <c r="B9">
        <v>70</v>
      </c>
      <c r="C9">
        <v>917</v>
      </c>
      <c r="D9">
        <v>17</v>
      </c>
      <c r="E9">
        <v>7.5</v>
      </c>
      <c r="F9">
        <v>62.6</v>
      </c>
      <c r="H9">
        <f t="shared" si="1"/>
        <v>2.2666666666666666</v>
      </c>
      <c r="I9">
        <f t="shared" si="0"/>
        <v>2.0216699231408662E-5</v>
      </c>
      <c r="J9">
        <f t="shared" si="2"/>
        <v>8.9191320138567627E-6</v>
      </c>
      <c r="M9" t="s">
        <v>16</v>
      </c>
      <c r="N9">
        <f>_xlfn.XLOOKUP(N7, H3:H1048576, J3:J1048576,0,0)</f>
        <v>8.2948440003770391E-6</v>
      </c>
    </row>
    <row r="10" spans="1:14" x14ac:dyDescent="0.6">
      <c r="B10">
        <v>73</v>
      </c>
      <c r="C10">
        <v>990</v>
      </c>
      <c r="D10">
        <v>19</v>
      </c>
      <c r="E10">
        <v>8.1</v>
      </c>
      <c r="F10">
        <v>64.400000000000006</v>
      </c>
      <c r="H10">
        <f t="shared" si="1"/>
        <v>2.3456790123456792</v>
      </c>
      <c r="I10">
        <f t="shared" si="0"/>
        <v>1.9385776961534537E-5</v>
      </c>
      <c r="J10">
        <f t="shared" si="2"/>
        <v>8.2644628099173556E-6</v>
      </c>
      <c r="M10" t="s">
        <v>12</v>
      </c>
      <c r="N10">
        <f>_xlfn.XLOOKUP(N7, H3:H1048576, F3:F1048576, 0, 0)</f>
        <v>67</v>
      </c>
    </row>
    <row r="11" spans="1:14" x14ac:dyDescent="0.6">
      <c r="B11">
        <v>75</v>
      </c>
      <c r="C11">
        <v>1030</v>
      </c>
      <c r="D11">
        <v>22</v>
      </c>
      <c r="E11">
        <v>8.8000000000000007</v>
      </c>
      <c r="F11">
        <v>67</v>
      </c>
      <c r="H11">
        <f t="shared" si="1"/>
        <v>2.5</v>
      </c>
      <c r="I11">
        <f t="shared" si="0"/>
        <v>2.0737110000942594E-5</v>
      </c>
      <c r="J11">
        <f t="shared" si="2"/>
        <v>8.2948440003770391E-6</v>
      </c>
      <c r="L11" s="3" t="s">
        <v>19</v>
      </c>
      <c r="M11" t="s">
        <v>19</v>
      </c>
      <c r="N11">
        <f>MAX(I3:I1048576)</f>
        <v>2.3740965714653942E-5</v>
      </c>
    </row>
    <row r="12" spans="1:14" x14ac:dyDescent="0.6">
      <c r="B12">
        <v>78</v>
      </c>
      <c r="C12">
        <v>1083</v>
      </c>
      <c r="D12">
        <v>24</v>
      </c>
      <c r="E12">
        <v>9.6999999999999993</v>
      </c>
      <c r="F12">
        <v>68.599999999999994</v>
      </c>
      <c r="H12">
        <f t="shared" si="1"/>
        <v>2.4742268041237114</v>
      </c>
      <c r="I12">
        <f t="shared" si="0"/>
        <v>2.0462294385913756E-5</v>
      </c>
      <c r="J12">
        <f t="shared" si="2"/>
        <v>8.2701773143068094E-6</v>
      </c>
    </row>
    <row r="13" spans="1:14" x14ac:dyDescent="0.6">
      <c r="B13">
        <v>80</v>
      </c>
      <c r="C13">
        <v>1118</v>
      </c>
      <c r="D13">
        <v>25</v>
      </c>
      <c r="E13">
        <v>10.1</v>
      </c>
      <c r="F13">
        <v>66.5</v>
      </c>
      <c r="H13" s="2">
        <f>D13/E13</f>
        <v>2.4752475247524752</v>
      </c>
      <c r="I13">
        <f t="shared" si="0"/>
        <v>2.0001216073937294E-5</v>
      </c>
      <c r="J13">
        <f t="shared" si="2"/>
        <v>8.0804912938706665E-6</v>
      </c>
    </row>
    <row r="14" spans="1:14" x14ac:dyDescent="0.6">
      <c r="B14">
        <v>83</v>
      </c>
    </row>
    <row r="15" spans="1:14" x14ac:dyDescent="0.6">
      <c r="B15">
        <v>85</v>
      </c>
    </row>
    <row r="16" spans="1:14" x14ac:dyDescent="0.6">
      <c r="B16">
        <v>88</v>
      </c>
    </row>
    <row r="17" spans="2:2" x14ac:dyDescent="0.6">
      <c r="B17">
        <v>90</v>
      </c>
    </row>
    <row r="18" spans="2:2" x14ac:dyDescent="0.6">
      <c r="B18">
        <v>93</v>
      </c>
    </row>
    <row r="19" spans="2:2" x14ac:dyDescent="0.6">
      <c r="B19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1278-A517-40F9-B2A3-32D128B9CAB4}">
  <dimension ref="A2:N21"/>
  <sheetViews>
    <sheetView topLeftCell="E1" zoomScale="58" workbookViewId="0">
      <selection activeCell="N3" sqref="N3:N11"/>
    </sheetView>
  </sheetViews>
  <sheetFormatPr defaultRowHeight="16.899999999999999" x14ac:dyDescent="0.6"/>
  <cols>
    <col min="3" max="4" width="9.0625" bestFit="1" customWidth="1"/>
    <col min="5" max="5" width="9.3125" bestFit="1" customWidth="1"/>
    <col min="6" max="6" width="9.0625" bestFit="1" customWidth="1"/>
    <col min="8" max="8" width="9.0625" bestFit="1" customWidth="1"/>
    <col min="9" max="9" width="12.6875" bestFit="1" customWidth="1"/>
    <col min="10" max="10" width="9.0625" bestFit="1" customWidth="1"/>
    <col min="12" max="12" width="15.4375" customWidth="1"/>
    <col min="13" max="13" width="21.0625" bestFit="1" customWidth="1"/>
    <col min="14" max="14" width="19.375" bestFit="1" customWidth="1"/>
    <col min="15" max="15" width="10.625" bestFit="1" customWidth="1"/>
    <col min="16" max="16" width="22.375" bestFit="1" customWidth="1"/>
    <col min="17" max="17" width="17.8125" bestFit="1" customWidth="1"/>
  </cols>
  <sheetData>
    <row r="2" spans="1:14" x14ac:dyDescent="0.6">
      <c r="A2" t="s">
        <v>2</v>
      </c>
      <c r="B2" t="s">
        <v>8</v>
      </c>
      <c r="C2" t="s">
        <v>1</v>
      </c>
      <c r="D2" t="s">
        <v>3</v>
      </c>
      <c r="E2" t="s">
        <v>5</v>
      </c>
      <c r="F2" t="s">
        <v>9</v>
      </c>
      <c r="H2" t="s">
        <v>4</v>
      </c>
      <c r="I2" t="s">
        <v>11</v>
      </c>
      <c r="J2" t="s">
        <v>13</v>
      </c>
    </row>
    <row r="3" spans="1:14" x14ac:dyDescent="0.6">
      <c r="B3">
        <v>55</v>
      </c>
      <c r="C3">
        <v>407</v>
      </c>
      <c r="D3">
        <v>4</v>
      </c>
      <c r="E3">
        <v>3.2</v>
      </c>
      <c r="F3">
        <v>57.7</v>
      </c>
      <c r="H3">
        <f>D3/E3</f>
        <v>1.25</v>
      </c>
      <c r="I3">
        <f t="shared" ref="I3:I21" si="0">D3/POWER(C3, 2)</f>
        <v>2.4147444294864443E-5</v>
      </c>
      <c r="J3">
        <f>E3/POWER(C3, 2)</f>
        <v>1.9317955435891554E-5</v>
      </c>
      <c r="L3" s="3" t="s">
        <v>14</v>
      </c>
      <c r="M3" t="s">
        <v>15</v>
      </c>
      <c r="N3">
        <f>MAX(D3:D1000)</f>
        <v>48</v>
      </c>
    </row>
    <row r="4" spans="1:14" x14ac:dyDescent="0.6">
      <c r="B4">
        <v>58</v>
      </c>
      <c r="C4">
        <v>524</v>
      </c>
      <c r="D4">
        <v>7</v>
      </c>
      <c r="E4" s="1">
        <v>3.5</v>
      </c>
      <c r="F4">
        <v>58.5</v>
      </c>
      <c r="H4">
        <f t="shared" ref="H4:H21" si="1">D4/E4</f>
        <v>2</v>
      </c>
      <c r="I4">
        <f t="shared" si="0"/>
        <v>2.5493852339607251E-5</v>
      </c>
      <c r="J4">
        <f t="shared" ref="J4:J21" si="2">E4/POWER(C4, 2)</f>
        <v>1.2746926169803625E-5</v>
      </c>
      <c r="M4" t="s">
        <v>4</v>
      </c>
      <c r="N4">
        <f>_xlfn.XLOOKUP(MAX(D3:D1048576),D3:D1048576, H3:H1048576, 0, 0)</f>
        <v>3</v>
      </c>
    </row>
    <row r="5" spans="1:14" x14ac:dyDescent="0.6">
      <c r="B5">
        <v>60</v>
      </c>
      <c r="C5">
        <v>600</v>
      </c>
      <c r="D5">
        <v>9</v>
      </c>
      <c r="E5">
        <v>4.0999999999999996</v>
      </c>
      <c r="F5">
        <v>61</v>
      </c>
      <c r="H5">
        <f t="shared" si="1"/>
        <v>2.1951219512195124</v>
      </c>
      <c r="I5">
        <f t="shared" si="0"/>
        <v>2.5000000000000001E-5</v>
      </c>
      <c r="J5">
        <f t="shared" si="2"/>
        <v>1.1388888888888888E-5</v>
      </c>
      <c r="L5" s="3"/>
      <c r="M5" t="s">
        <v>16</v>
      </c>
      <c r="N5">
        <f>_xlfn.XLOOKUP(MAX(D3:D1048576),D3:D1048576, J3:J1048576, 0, 0)</f>
        <v>8.8973858924161471E-6</v>
      </c>
    </row>
    <row r="6" spans="1:14" x14ac:dyDescent="0.6">
      <c r="B6">
        <v>63</v>
      </c>
      <c r="C6">
        <v>700</v>
      </c>
      <c r="D6">
        <v>12</v>
      </c>
      <c r="E6">
        <v>5.0999999999999996</v>
      </c>
      <c r="F6">
        <v>60.7</v>
      </c>
      <c r="H6">
        <f t="shared" si="1"/>
        <v>2.3529411764705883</v>
      </c>
      <c r="I6">
        <f t="shared" si="0"/>
        <v>2.4489795918367348E-5</v>
      </c>
      <c r="J6">
        <f t="shared" si="2"/>
        <v>1.0408163265306122E-5</v>
      </c>
      <c r="M6" t="s">
        <v>12</v>
      </c>
      <c r="N6">
        <f>_xlfn.XLOOKUP(MAX(D3:D1048576),D3:D1048576, F3:F1048576, 0, 0)</f>
        <v>69.599999999999994</v>
      </c>
    </row>
    <row r="7" spans="1:14" x14ac:dyDescent="0.6">
      <c r="B7">
        <v>65</v>
      </c>
      <c r="C7">
        <v>759</v>
      </c>
      <c r="D7">
        <v>15</v>
      </c>
      <c r="E7">
        <v>5.8</v>
      </c>
      <c r="F7">
        <v>61.2</v>
      </c>
      <c r="H7">
        <f t="shared" si="1"/>
        <v>2.5862068965517242</v>
      </c>
      <c r="I7">
        <f t="shared" si="0"/>
        <v>2.603800507220339E-5</v>
      </c>
      <c r="J7">
        <f t="shared" si="2"/>
        <v>1.0068028627918643E-5</v>
      </c>
      <c r="L7" s="3" t="s">
        <v>17</v>
      </c>
      <c r="M7" t="s">
        <v>18</v>
      </c>
      <c r="N7">
        <f>MAX(H3:H1048576)</f>
        <v>3.1764705882352939</v>
      </c>
    </row>
    <row r="8" spans="1:14" x14ac:dyDescent="0.6">
      <c r="B8">
        <v>68</v>
      </c>
      <c r="C8">
        <v>840</v>
      </c>
      <c r="D8">
        <v>19</v>
      </c>
      <c r="E8">
        <v>6.8</v>
      </c>
      <c r="F8">
        <v>63.3</v>
      </c>
      <c r="H8">
        <f t="shared" si="1"/>
        <v>2.7941176470588238</v>
      </c>
      <c r="I8">
        <f t="shared" si="0"/>
        <v>2.6927437641723356E-5</v>
      </c>
      <c r="J8">
        <f t="shared" si="2"/>
        <v>9.63718820861678E-6</v>
      </c>
      <c r="M8" t="s">
        <v>3</v>
      </c>
      <c r="N8">
        <f>_xlfn.XLOOKUP(N7, H3:H1048576, D3:D1048576,0,0)</f>
        <v>27</v>
      </c>
    </row>
    <row r="9" spans="1:14" x14ac:dyDescent="0.6">
      <c r="B9">
        <v>70</v>
      </c>
      <c r="C9">
        <v>890</v>
      </c>
      <c r="D9">
        <v>22</v>
      </c>
      <c r="E9">
        <v>7.5</v>
      </c>
      <c r="F9">
        <v>62.8</v>
      </c>
      <c r="H9">
        <f t="shared" si="1"/>
        <v>2.9333333333333331</v>
      </c>
      <c r="I9">
        <f t="shared" si="0"/>
        <v>2.7774270925388208E-5</v>
      </c>
      <c r="J9">
        <f t="shared" si="2"/>
        <v>9.4685014518368901E-6</v>
      </c>
      <c r="M9" t="s">
        <v>16</v>
      </c>
      <c r="N9">
        <f>_xlfn.XLOOKUP(N7, H3:H1048576, J3:J1048576,0,0)</f>
        <v>8.4830254660424488E-6</v>
      </c>
    </row>
    <row r="10" spans="1:14" x14ac:dyDescent="0.6">
      <c r="B10">
        <v>73</v>
      </c>
      <c r="C10">
        <v>950</v>
      </c>
      <c r="D10">
        <v>25</v>
      </c>
      <c r="E10">
        <v>8.3000000000000007</v>
      </c>
      <c r="F10">
        <v>63.3</v>
      </c>
      <c r="H10">
        <f t="shared" si="1"/>
        <v>3.012048192771084</v>
      </c>
      <c r="I10">
        <f t="shared" si="0"/>
        <v>2.7700831024930747E-5</v>
      </c>
      <c r="J10">
        <f t="shared" si="2"/>
        <v>9.1966759002770092E-6</v>
      </c>
      <c r="M10" t="s">
        <v>12</v>
      </c>
      <c r="N10">
        <f>_xlfn.XLOOKUP(N7, H3:H1048576, F3:F1048576, 0, 0)</f>
        <v>65.099999999999994</v>
      </c>
    </row>
    <row r="11" spans="1:14" x14ac:dyDescent="0.6">
      <c r="B11">
        <v>75</v>
      </c>
      <c r="C11">
        <v>1001</v>
      </c>
      <c r="D11">
        <v>27</v>
      </c>
      <c r="E11">
        <v>8.5</v>
      </c>
      <c r="F11">
        <v>65.099999999999994</v>
      </c>
      <c r="H11">
        <f t="shared" si="1"/>
        <v>3.1764705882352939</v>
      </c>
      <c r="I11">
        <f t="shared" si="0"/>
        <v>2.6946080892134837E-5</v>
      </c>
      <c r="J11">
        <f t="shared" si="2"/>
        <v>8.4830254660424488E-6</v>
      </c>
      <c r="L11" s="3" t="s">
        <v>19</v>
      </c>
      <c r="M11" t="s">
        <v>19</v>
      </c>
      <c r="N11">
        <f>MAX(I3:I1048576)</f>
        <v>2.7774270925388208E-5</v>
      </c>
    </row>
    <row r="12" spans="1:14" x14ac:dyDescent="0.6">
      <c r="B12">
        <v>78</v>
      </c>
      <c r="C12">
        <v>1038</v>
      </c>
      <c r="D12">
        <v>29</v>
      </c>
      <c r="E12">
        <v>9.5</v>
      </c>
      <c r="F12">
        <v>66.7</v>
      </c>
      <c r="H12">
        <f t="shared" si="1"/>
        <v>3.0526315789473686</v>
      </c>
      <c r="I12">
        <f t="shared" si="0"/>
        <v>2.6915551991565225E-5</v>
      </c>
      <c r="J12">
        <f t="shared" si="2"/>
        <v>8.8171635834437798E-6</v>
      </c>
    </row>
    <row r="13" spans="1:14" x14ac:dyDescent="0.6">
      <c r="B13">
        <v>80</v>
      </c>
      <c r="C13">
        <v>1075</v>
      </c>
      <c r="D13">
        <v>31</v>
      </c>
      <c r="E13">
        <v>9.9</v>
      </c>
      <c r="F13">
        <v>67.400000000000006</v>
      </c>
      <c r="H13" s="2">
        <f>D13/E13</f>
        <v>3.131313131313131</v>
      </c>
      <c r="I13">
        <f t="shared" si="0"/>
        <v>2.6825310978907516E-5</v>
      </c>
      <c r="J13">
        <f t="shared" si="2"/>
        <v>8.5667928610059488E-6</v>
      </c>
    </row>
    <row r="14" spans="1:14" x14ac:dyDescent="0.6">
      <c r="B14">
        <v>83</v>
      </c>
      <c r="C14">
        <v>1124</v>
      </c>
      <c r="D14">
        <v>34</v>
      </c>
      <c r="E14">
        <v>11</v>
      </c>
      <c r="F14">
        <v>66.099999999999994</v>
      </c>
      <c r="H14">
        <f t="shared" si="1"/>
        <v>3.0909090909090908</v>
      </c>
      <c r="I14">
        <f t="shared" si="0"/>
        <v>2.6912019857904535E-5</v>
      </c>
      <c r="J14">
        <f t="shared" si="2"/>
        <v>8.7068299540279371E-6</v>
      </c>
    </row>
    <row r="15" spans="1:14" x14ac:dyDescent="0.6">
      <c r="B15">
        <v>85</v>
      </c>
      <c r="C15">
        <v>1150</v>
      </c>
      <c r="D15">
        <v>36</v>
      </c>
      <c r="E15">
        <v>11.6</v>
      </c>
      <c r="F15">
        <v>68.400000000000006</v>
      </c>
      <c r="H15">
        <f t="shared" si="1"/>
        <v>3.103448275862069</v>
      </c>
      <c r="I15">
        <f t="shared" si="0"/>
        <v>2.7221172022684311E-5</v>
      </c>
      <c r="J15">
        <f t="shared" si="2"/>
        <v>8.7712665406427213E-6</v>
      </c>
    </row>
    <row r="16" spans="1:14" x14ac:dyDescent="0.6">
      <c r="B16">
        <v>88</v>
      </c>
      <c r="C16">
        <v>1200</v>
      </c>
      <c r="D16">
        <v>39</v>
      </c>
      <c r="E16">
        <v>12.4</v>
      </c>
      <c r="F16">
        <v>67.7</v>
      </c>
      <c r="H16">
        <f t="shared" si="1"/>
        <v>3.1451612903225805</v>
      </c>
      <c r="I16">
        <f t="shared" si="0"/>
        <v>2.7083333333333332E-5</v>
      </c>
      <c r="J16">
        <f t="shared" si="2"/>
        <v>8.6111111111111119E-6</v>
      </c>
    </row>
    <row r="17" spans="2:10" x14ac:dyDescent="0.6">
      <c r="B17">
        <v>90</v>
      </c>
      <c r="C17">
        <v>1230</v>
      </c>
      <c r="D17">
        <v>40</v>
      </c>
      <c r="E17">
        <v>13.1</v>
      </c>
      <c r="F17">
        <v>67.8</v>
      </c>
      <c r="H17">
        <f t="shared" si="1"/>
        <v>3.053435114503817</v>
      </c>
      <c r="I17">
        <f t="shared" si="0"/>
        <v>2.6439288783131735E-5</v>
      </c>
      <c r="J17">
        <f t="shared" si="2"/>
        <v>8.6588670764756427E-6</v>
      </c>
    </row>
    <row r="18" spans="2:10" x14ac:dyDescent="0.6">
      <c r="B18">
        <v>93</v>
      </c>
      <c r="C18">
        <v>1256</v>
      </c>
      <c r="D18">
        <v>42</v>
      </c>
      <c r="E18">
        <v>13.6</v>
      </c>
      <c r="F18">
        <v>67.7</v>
      </c>
      <c r="H18">
        <f t="shared" si="1"/>
        <v>3.0882352941176472</v>
      </c>
      <c r="I18">
        <f t="shared" si="0"/>
        <v>2.6623798125684611E-5</v>
      </c>
      <c r="J18">
        <f t="shared" si="2"/>
        <v>8.6210393930788268E-6</v>
      </c>
    </row>
    <row r="19" spans="2:10" x14ac:dyDescent="0.6">
      <c r="B19">
        <v>95</v>
      </c>
      <c r="C19">
        <v>1291</v>
      </c>
      <c r="D19">
        <v>43</v>
      </c>
      <c r="E19">
        <v>14.3</v>
      </c>
      <c r="F19">
        <v>68.2</v>
      </c>
      <c r="H19">
        <f t="shared" si="1"/>
        <v>3.0069930069930066</v>
      </c>
      <c r="I19">
        <f t="shared" si="0"/>
        <v>2.5799778121908153E-5</v>
      </c>
      <c r="J19">
        <f t="shared" si="2"/>
        <v>8.5799262126345721E-6</v>
      </c>
    </row>
    <row r="20" spans="2:10" x14ac:dyDescent="0.6">
      <c r="B20">
        <v>98</v>
      </c>
      <c r="C20">
        <v>1309</v>
      </c>
      <c r="D20">
        <v>46</v>
      </c>
      <c r="E20">
        <v>15.1</v>
      </c>
      <c r="F20">
        <v>68.900000000000006</v>
      </c>
      <c r="H20">
        <f t="shared" si="1"/>
        <v>3.0463576158940397</v>
      </c>
      <c r="I20">
        <f t="shared" si="0"/>
        <v>2.6845935262777937E-5</v>
      </c>
      <c r="J20">
        <f t="shared" si="2"/>
        <v>8.8124700536510181E-6</v>
      </c>
    </row>
    <row r="21" spans="2:10" x14ac:dyDescent="0.6">
      <c r="B21">
        <v>100</v>
      </c>
      <c r="C21">
        <v>1341</v>
      </c>
      <c r="D21">
        <v>48</v>
      </c>
      <c r="E21">
        <v>16</v>
      </c>
      <c r="F21">
        <v>69.599999999999994</v>
      </c>
      <c r="H21">
        <f t="shared" si="1"/>
        <v>3</v>
      </c>
      <c r="I21">
        <f t="shared" si="0"/>
        <v>2.669215767724844E-5</v>
      </c>
      <c r="J21">
        <f t="shared" si="2"/>
        <v>8.8973858924161471E-6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AD51-37CF-4F27-8BDC-F86EF9FEF12F}">
  <dimension ref="A2:N23"/>
  <sheetViews>
    <sheetView tabSelected="1" zoomScale="76" workbookViewId="0">
      <selection activeCell="M17" sqref="M17"/>
    </sheetView>
  </sheetViews>
  <sheetFormatPr defaultRowHeight="16.899999999999999" x14ac:dyDescent="0.6"/>
  <cols>
    <col min="5" max="5" width="9.25" bestFit="1" customWidth="1"/>
    <col min="9" max="10" width="14.1875" bestFit="1" customWidth="1"/>
    <col min="12" max="12" width="17.6875" bestFit="1" customWidth="1"/>
    <col min="13" max="13" width="20.6875" bestFit="1" customWidth="1"/>
    <col min="14" max="14" width="19.0625" bestFit="1" customWidth="1"/>
    <col min="15" max="15" width="10.375" bestFit="1" customWidth="1"/>
    <col min="16" max="16" width="22.125" bestFit="1" customWidth="1"/>
    <col min="17" max="17" width="17.6875" bestFit="1" customWidth="1"/>
    <col min="18" max="18" width="16.1875" bestFit="1" customWidth="1"/>
  </cols>
  <sheetData>
    <row r="2" spans="1:14" x14ac:dyDescent="0.6">
      <c r="A2" t="s">
        <v>2</v>
      </c>
      <c r="B2" t="s">
        <v>8</v>
      </c>
      <c r="C2" t="s">
        <v>1</v>
      </c>
      <c r="D2" t="s">
        <v>3</v>
      </c>
      <c r="E2" t="s">
        <v>5</v>
      </c>
      <c r="F2" t="s">
        <v>9</v>
      </c>
      <c r="H2" t="s">
        <v>4</v>
      </c>
      <c r="I2" t="s">
        <v>11</v>
      </c>
      <c r="J2" t="s">
        <v>13</v>
      </c>
    </row>
    <row r="3" spans="1:14" x14ac:dyDescent="0.6">
      <c r="B3">
        <v>55</v>
      </c>
      <c r="C3">
        <v>411</v>
      </c>
      <c r="D3">
        <v>6</v>
      </c>
      <c r="E3">
        <v>2.9</v>
      </c>
      <c r="F3">
        <v>56.4</v>
      </c>
      <c r="H3">
        <f>D3/E3</f>
        <v>2.0689655172413794</v>
      </c>
      <c r="I3">
        <f t="shared" ref="I3:I21" si="0">D3/POWER(C3, 2)</f>
        <v>3.5519562398991245E-5</v>
      </c>
      <c r="J3">
        <f>E3/POWER(C3, 2)</f>
        <v>1.7167788492845767E-5</v>
      </c>
      <c r="L3" s="3" t="s">
        <v>14</v>
      </c>
      <c r="M3" t="s">
        <v>15</v>
      </c>
      <c r="N3">
        <f>MAX(D3:D1000)</f>
        <v>60</v>
      </c>
    </row>
    <row r="4" spans="1:14" x14ac:dyDescent="0.6">
      <c r="B4">
        <v>58</v>
      </c>
      <c r="C4">
        <v>520</v>
      </c>
      <c r="D4">
        <v>10</v>
      </c>
      <c r="E4" s="1">
        <v>3.8</v>
      </c>
      <c r="F4">
        <v>56.7</v>
      </c>
      <c r="H4">
        <f t="shared" ref="H4:H21" si="1">D4/E4</f>
        <v>2.6315789473684212</v>
      </c>
      <c r="I4">
        <f t="shared" si="0"/>
        <v>3.698224852071006E-5</v>
      </c>
      <c r="J4">
        <f t="shared" ref="J4:J23" si="2">E4/POWER(C4, 2)</f>
        <v>1.4053254437869822E-5</v>
      </c>
      <c r="M4" t="s">
        <v>4</v>
      </c>
      <c r="N4">
        <f>_xlfn.XLOOKUP(MAX(D3:D1048576),D3:D1048576, H3:H1048576, 0, 0)</f>
        <v>4.166666666666667</v>
      </c>
    </row>
    <row r="5" spans="1:14" x14ac:dyDescent="0.6">
      <c r="B5">
        <v>60</v>
      </c>
      <c r="C5">
        <v>593</v>
      </c>
      <c r="D5">
        <v>12</v>
      </c>
      <c r="E5">
        <v>4.2</v>
      </c>
      <c r="F5">
        <v>60</v>
      </c>
      <c r="H5">
        <f t="shared" si="1"/>
        <v>2.8571428571428572</v>
      </c>
      <c r="I5">
        <f t="shared" si="0"/>
        <v>3.4124937082147258E-5</v>
      </c>
      <c r="J5">
        <f t="shared" si="2"/>
        <v>1.194372797875154E-5</v>
      </c>
      <c r="L5" s="3"/>
      <c r="M5" t="s">
        <v>16</v>
      </c>
      <c r="N5">
        <f>_xlfn.XLOOKUP(MAX(D3:D1048576),D3:D1048576, J3:J1048576, 0, 0)</f>
        <v>9.2901727391493691E-6</v>
      </c>
    </row>
    <row r="6" spans="1:14" x14ac:dyDescent="0.6">
      <c r="B6">
        <v>63</v>
      </c>
      <c r="C6">
        <v>683</v>
      </c>
      <c r="D6">
        <v>16</v>
      </c>
      <c r="E6">
        <v>4.9000000000000004</v>
      </c>
      <c r="F6">
        <v>58</v>
      </c>
      <c r="H6">
        <f t="shared" si="1"/>
        <v>3.2653061224489792</v>
      </c>
      <c r="I6">
        <f t="shared" si="0"/>
        <v>3.429877231831833E-5</v>
      </c>
      <c r="J6">
        <f t="shared" si="2"/>
        <v>1.050399902248499E-5</v>
      </c>
      <c r="M6" t="s">
        <v>12</v>
      </c>
      <c r="N6">
        <f>_xlfn.XLOOKUP(MAX(D3:D1048576),D3:D1048576, F3:F1048576, 0, 0)</f>
        <v>77.7</v>
      </c>
    </row>
    <row r="7" spans="1:14" x14ac:dyDescent="0.6">
      <c r="B7">
        <v>65</v>
      </c>
      <c r="C7">
        <v>740</v>
      </c>
      <c r="D7">
        <v>21</v>
      </c>
      <c r="E7">
        <v>5</v>
      </c>
      <c r="F7">
        <v>60</v>
      </c>
      <c r="H7">
        <f t="shared" si="1"/>
        <v>4.2</v>
      </c>
      <c r="I7">
        <f t="shared" si="0"/>
        <v>3.8349159970781591E-5</v>
      </c>
      <c r="J7">
        <f t="shared" si="2"/>
        <v>9.1307523739956167E-6</v>
      </c>
      <c r="L7" s="3" t="s">
        <v>17</v>
      </c>
      <c r="M7" t="s">
        <v>18</v>
      </c>
      <c r="N7">
        <f>MAX(H3:H1048576)</f>
        <v>4.5614035087719298</v>
      </c>
    </row>
    <row r="8" spans="1:14" x14ac:dyDescent="0.6">
      <c r="B8">
        <v>68</v>
      </c>
      <c r="C8">
        <v>820</v>
      </c>
      <c r="D8">
        <v>26</v>
      </c>
      <c r="E8">
        <v>5.7</v>
      </c>
      <c r="F8">
        <v>65.5</v>
      </c>
      <c r="H8">
        <f t="shared" si="1"/>
        <v>4.5614035087719298</v>
      </c>
      <c r="I8">
        <f t="shared" si="0"/>
        <v>3.8667459845330164E-5</v>
      </c>
      <c r="J8">
        <f t="shared" si="2"/>
        <v>8.4770969660916116E-6</v>
      </c>
      <c r="M8" t="s">
        <v>3</v>
      </c>
      <c r="N8">
        <f>_xlfn.XLOOKUP(N7, H3:H1048576, D3:D1048576,0,0)</f>
        <v>26</v>
      </c>
    </row>
    <row r="9" spans="1:14" x14ac:dyDescent="0.6">
      <c r="B9">
        <v>70</v>
      </c>
      <c r="C9">
        <v>865</v>
      </c>
      <c r="D9">
        <v>28</v>
      </c>
      <c r="E9">
        <v>6.4</v>
      </c>
      <c r="F9">
        <v>64.400000000000006</v>
      </c>
      <c r="H9">
        <f t="shared" si="1"/>
        <v>4.375</v>
      </c>
      <c r="I9">
        <f t="shared" si="0"/>
        <v>3.7421898493100335E-5</v>
      </c>
      <c r="J9">
        <f t="shared" si="2"/>
        <v>8.5535767984229342E-6</v>
      </c>
      <c r="M9" t="s">
        <v>16</v>
      </c>
      <c r="N9">
        <f>_xlfn.XLOOKUP(N7, H3:H1048576, J3:J1048576,0,0)</f>
        <v>8.4770969660916116E-6</v>
      </c>
    </row>
    <row r="10" spans="1:14" x14ac:dyDescent="0.6">
      <c r="B10">
        <v>73</v>
      </c>
      <c r="C10">
        <v>910</v>
      </c>
      <c r="D10">
        <v>32</v>
      </c>
      <c r="E10">
        <v>7.5</v>
      </c>
      <c r="F10">
        <v>68.8</v>
      </c>
      <c r="H10">
        <f t="shared" si="1"/>
        <v>4.2666666666666666</v>
      </c>
      <c r="I10">
        <f t="shared" si="0"/>
        <v>3.8642676005313366E-5</v>
      </c>
      <c r="J10">
        <f t="shared" si="2"/>
        <v>9.0568771887453207E-6</v>
      </c>
      <c r="M10" t="s">
        <v>12</v>
      </c>
      <c r="N10">
        <f>_xlfn.XLOOKUP(N7, H3:H1048576, F3:F1048576, 0, 0)</f>
        <v>65.5</v>
      </c>
    </row>
    <row r="11" spans="1:14" x14ac:dyDescent="0.6">
      <c r="B11">
        <v>75</v>
      </c>
      <c r="C11">
        <v>962</v>
      </c>
      <c r="D11">
        <v>34</v>
      </c>
      <c r="E11">
        <v>8.1</v>
      </c>
      <c r="F11">
        <v>71.599999999999994</v>
      </c>
      <c r="H11">
        <f t="shared" si="1"/>
        <v>4.1975308641975309</v>
      </c>
      <c r="I11">
        <f t="shared" si="0"/>
        <v>3.673912197820722E-5</v>
      </c>
      <c r="J11">
        <f t="shared" si="2"/>
        <v>8.7525555301023073E-6</v>
      </c>
      <c r="L11" s="3" t="s">
        <v>19</v>
      </c>
      <c r="M11" t="s">
        <v>19</v>
      </c>
      <c r="N11">
        <f>MAX(I3:I1048576)</f>
        <v>3.8709053079789036E-5</v>
      </c>
    </row>
    <row r="12" spans="1:14" x14ac:dyDescent="0.6">
      <c r="B12">
        <v>78</v>
      </c>
      <c r="C12">
        <v>998</v>
      </c>
      <c r="D12">
        <v>38</v>
      </c>
      <c r="E12">
        <v>8.8000000000000007</v>
      </c>
      <c r="F12">
        <v>74.599999999999994</v>
      </c>
      <c r="H12">
        <f t="shared" si="1"/>
        <v>4.3181818181818175</v>
      </c>
      <c r="I12">
        <f t="shared" si="0"/>
        <v>3.8152457219047315E-5</v>
      </c>
      <c r="J12">
        <f t="shared" si="2"/>
        <v>8.8353058823056949E-6</v>
      </c>
    </row>
    <row r="13" spans="1:14" x14ac:dyDescent="0.6">
      <c r="B13">
        <v>80</v>
      </c>
      <c r="C13">
        <v>1042</v>
      </c>
      <c r="D13">
        <v>39</v>
      </c>
      <c r="E13">
        <v>9.1999999999999993</v>
      </c>
      <c r="F13">
        <v>75.599999999999994</v>
      </c>
      <c r="H13" s="2">
        <f>D13/E13</f>
        <v>4.2391304347826093</v>
      </c>
      <c r="I13">
        <f t="shared" si="0"/>
        <v>3.591940790079612E-5</v>
      </c>
      <c r="J13">
        <f t="shared" si="2"/>
        <v>8.4732962227519043E-6</v>
      </c>
    </row>
    <row r="14" spans="1:14" x14ac:dyDescent="0.6">
      <c r="B14">
        <v>83</v>
      </c>
      <c r="C14">
        <v>1072</v>
      </c>
      <c r="D14">
        <v>44</v>
      </c>
      <c r="E14">
        <v>10.1</v>
      </c>
      <c r="F14">
        <v>77.2</v>
      </c>
      <c r="H14">
        <f t="shared" si="1"/>
        <v>4.3564356435643568</v>
      </c>
      <c r="I14">
        <f t="shared" si="0"/>
        <v>3.828803742481622E-5</v>
      </c>
      <c r="J14">
        <f t="shared" si="2"/>
        <v>8.7888449543328126E-6</v>
      </c>
    </row>
    <row r="15" spans="1:14" x14ac:dyDescent="0.6">
      <c r="B15">
        <v>85</v>
      </c>
      <c r="C15">
        <v>1110</v>
      </c>
      <c r="D15">
        <v>46</v>
      </c>
      <c r="E15">
        <v>11</v>
      </c>
      <c r="F15">
        <v>77.2</v>
      </c>
      <c r="H15">
        <f t="shared" si="1"/>
        <v>4.1818181818181817</v>
      </c>
      <c r="I15">
        <f t="shared" si="0"/>
        <v>3.7334631929226522E-5</v>
      </c>
      <c r="J15">
        <f t="shared" si="2"/>
        <v>8.927846765684603E-6</v>
      </c>
    </row>
    <row r="16" spans="1:14" x14ac:dyDescent="0.6">
      <c r="B16">
        <v>88</v>
      </c>
      <c r="C16">
        <v>1147</v>
      </c>
      <c r="D16">
        <v>48</v>
      </c>
      <c r="E16">
        <v>11.3</v>
      </c>
      <c r="F16">
        <v>77.7</v>
      </c>
      <c r="H16">
        <f t="shared" si="1"/>
        <v>4.2477876106194685</v>
      </c>
      <c r="I16">
        <f t="shared" si="0"/>
        <v>3.648500428318748E-5</v>
      </c>
      <c r="J16">
        <f t="shared" si="2"/>
        <v>8.589178091667053E-6</v>
      </c>
    </row>
    <row r="17" spans="2:10" x14ac:dyDescent="0.6">
      <c r="B17">
        <v>90</v>
      </c>
      <c r="C17">
        <v>1153</v>
      </c>
      <c r="D17">
        <v>51</v>
      </c>
      <c r="E17">
        <v>12.1</v>
      </c>
      <c r="F17">
        <v>77.3</v>
      </c>
      <c r="H17">
        <f t="shared" si="1"/>
        <v>4.214876033057851</v>
      </c>
      <c r="I17">
        <f t="shared" si="0"/>
        <v>3.8362911639683498E-5</v>
      </c>
      <c r="J17">
        <f t="shared" si="2"/>
        <v>9.1017888400033399E-6</v>
      </c>
    </row>
    <row r="18" spans="2:10" x14ac:dyDescent="0.6">
      <c r="B18">
        <v>93</v>
      </c>
      <c r="C18">
        <v>1183</v>
      </c>
      <c r="D18">
        <v>53</v>
      </c>
      <c r="E18">
        <v>13</v>
      </c>
      <c r="F18">
        <v>77.7</v>
      </c>
      <c r="H18">
        <f t="shared" si="1"/>
        <v>4.0769230769230766</v>
      </c>
      <c r="I18">
        <f t="shared" si="0"/>
        <v>3.7870965759645129E-5</v>
      </c>
      <c r="J18">
        <f t="shared" si="2"/>
        <v>9.2891048089695599E-6</v>
      </c>
    </row>
    <row r="19" spans="2:10" x14ac:dyDescent="0.6">
      <c r="B19">
        <v>95</v>
      </c>
      <c r="C19">
        <v>1202</v>
      </c>
      <c r="D19">
        <v>55</v>
      </c>
      <c r="E19">
        <v>13.3</v>
      </c>
      <c r="F19">
        <v>77.7</v>
      </c>
      <c r="H19">
        <f t="shared" si="1"/>
        <v>4.1353383458646613</v>
      </c>
      <c r="I19">
        <f t="shared" si="0"/>
        <v>3.8067447210832751E-5</v>
      </c>
      <c r="J19">
        <f t="shared" si="2"/>
        <v>9.2054008709831935E-6</v>
      </c>
    </row>
    <row r="20" spans="2:10" x14ac:dyDescent="0.6">
      <c r="B20">
        <v>97</v>
      </c>
      <c r="C20">
        <v>1238</v>
      </c>
      <c r="D20">
        <v>56</v>
      </c>
      <c r="E20">
        <v>14.1</v>
      </c>
      <c r="F20">
        <v>77.3</v>
      </c>
      <c r="H20">
        <f t="shared" si="1"/>
        <v>3.9716312056737588</v>
      </c>
      <c r="I20">
        <f t="shared" si="0"/>
        <v>3.6538165418714325E-5</v>
      </c>
      <c r="J20">
        <f t="shared" si="2"/>
        <v>9.1997880786405718E-6</v>
      </c>
    </row>
    <row r="21" spans="2:10" x14ac:dyDescent="0.6">
      <c r="B21">
        <v>98</v>
      </c>
      <c r="C21">
        <v>1235</v>
      </c>
      <c r="D21">
        <v>58</v>
      </c>
      <c r="E21">
        <v>13.9</v>
      </c>
      <c r="F21">
        <v>78.099999999999994</v>
      </c>
      <c r="H21">
        <f t="shared" si="1"/>
        <v>4.1726618705035969</v>
      </c>
      <c r="I21">
        <f t="shared" si="0"/>
        <v>3.8027176318248129E-5</v>
      </c>
      <c r="J21">
        <f t="shared" si="2"/>
        <v>9.113409496959466E-6</v>
      </c>
    </row>
    <row r="22" spans="2:10" x14ac:dyDescent="0.6">
      <c r="B22">
        <v>99</v>
      </c>
      <c r="C22">
        <v>1240</v>
      </c>
      <c r="D22">
        <v>59</v>
      </c>
      <c r="E22">
        <v>14.3</v>
      </c>
      <c r="F22">
        <v>77.3</v>
      </c>
      <c r="H22">
        <f t="shared" ref="H22:H23" si="3">D22/E22</f>
        <v>4.1258741258741258</v>
      </c>
      <c r="I22">
        <f t="shared" ref="I22:I23" si="4">D22/POWER(C22, 2)</f>
        <v>3.8371488033298645E-5</v>
      </c>
      <c r="J22">
        <f t="shared" si="2"/>
        <v>9.3002081165452653E-6</v>
      </c>
    </row>
    <row r="23" spans="2:10" x14ac:dyDescent="0.6">
      <c r="B23">
        <v>100</v>
      </c>
      <c r="C23">
        <v>1245</v>
      </c>
      <c r="D23">
        <v>60</v>
      </c>
      <c r="E23">
        <v>14.4</v>
      </c>
      <c r="F23">
        <v>77.7</v>
      </c>
      <c r="H23">
        <f t="shared" si="3"/>
        <v>4.166666666666667</v>
      </c>
      <c r="I23">
        <f t="shared" si="4"/>
        <v>3.8709053079789036E-5</v>
      </c>
      <c r="J23">
        <f t="shared" si="2"/>
        <v>9.2901727391493691E-6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7998-AF51-4236-A87F-47CCADAEC452}">
  <dimension ref="A2:O38"/>
  <sheetViews>
    <sheetView zoomScale="56" workbookViewId="0">
      <selection activeCell="L22" sqref="L22"/>
    </sheetView>
  </sheetViews>
  <sheetFormatPr defaultRowHeight="16.899999999999999" x14ac:dyDescent="0.6"/>
  <cols>
    <col min="2" max="4" width="9.0625" bestFit="1" customWidth="1"/>
    <col min="5" max="5" width="9.3125" bestFit="1" customWidth="1"/>
    <col min="6" max="6" width="9.0625" bestFit="1" customWidth="1"/>
    <col min="8" max="8" width="9.0625" bestFit="1" customWidth="1"/>
    <col min="9" max="9" width="13.375" bestFit="1" customWidth="1"/>
    <col min="10" max="10" width="12.375" bestFit="1" customWidth="1"/>
    <col min="11" max="12" width="9" customWidth="1"/>
    <col min="15" max="15" width="19.5" bestFit="1" customWidth="1"/>
  </cols>
  <sheetData>
    <row r="2" spans="1:15" x14ac:dyDescent="0.6">
      <c r="A2" t="s">
        <v>2</v>
      </c>
      <c r="B2" t="s">
        <v>8</v>
      </c>
      <c r="C2" t="s">
        <v>1</v>
      </c>
      <c r="D2" t="s">
        <v>3</v>
      </c>
      <c r="E2" t="s">
        <v>5</v>
      </c>
      <c r="F2" t="s">
        <v>9</v>
      </c>
      <c r="H2" t="s">
        <v>4</v>
      </c>
      <c r="I2" t="s">
        <v>11</v>
      </c>
      <c r="J2" t="s">
        <v>13</v>
      </c>
    </row>
    <row r="3" spans="1:15" x14ac:dyDescent="0.6">
      <c r="B3">
        <v>55</v>
      </c>
      <c r="C3">
        <v>340</v>
      </c>
      <c r="D3">
        <v>8</v>
      </c>
      <c r="E3">
        <v>2.7</v>
      </c>
      <c r="F3">
        <v>55.4</v>
      </c>
      <c r="H3">
        <f>D3/E3</f>
        <v>2.9629629629629628</v>
      </c>
      <c r="I3">
        <f t="shared" ref="I3:I21" si="0">D3/POWER(C3, 2)</f>
        <v>6.9204152249134954E-5</v>
      </c>
      <c r="J3">
        <f>E3/POWER(C3, 2)</f>
        <v>2.3356401384083046E-5</v>
      </c>
      <c r="M3" s="3" t="s">
        <v>20</v>
      </c>
      <c r="N3" t="s">
        <v>15</v>
      </c>
      <c r="O3">
        <f>MAX(D3:D1000)</f>
        <v>62</v>
      </c>
    </row>
    <row r="4" spans="1:15" x14ac:dyDescent="0.6">
      <c r="B4">
        <v>58</v>
      </c>
      <c r="C4">
        <v>435</v>
      </c>
      <c r="D4">
        <v>12</v>
      </c>
      <c r="E4" s="1">
        <v>3.4</v>
      </c>
      <c r="F4">
        <v>58</v>
      </c>
      <c r="H4">
        <f t="shared" ref="H4:H21" si="1">D4/E4</f>
        <v>3.5294117647058822</v>
      </c>
      <c r="I4">
        <f t="shared" si="0"/>
        <v>6.341656757827983E-5</v>
      </c>
      <c r="J4">
        <f t="shared" ref="J4:J21" si="2">E4/POWER(C4, 2)</f>
        <v>1.7968027480512618E-5</v>
      </c>
      <c r="N4" t="s">
        <v>4</v>
      </c>
      <c r="O4">
        <f>_xlfn.XLOOKUP(MAX(D3:D1048576),D3:D1048576, H3:H1048576, 0, 0)</f>
        <v>3.6686390532544384</v>
      </c>
    </row>
    <row r="5" spans="1:15" x14ac:dyDescent="0.6">
      <c r="B5">
        <v>60</v>
      </c>
      <c r="C5">
        <v>484</v>
      </c>
      <c r="D5">
        <v>15</v>
      </c>
      <c r="E5">
        <v>4</v>
      </c>
      <c r="F5">
        <v>59.6</v>
      </c>
      <c r="H5">
        <f t="shared" si="1"/>
        <v>3.75</v>
      </c>
      <c r="I5">
        <f t="shared" si="0"/>
        <v>6.4032511440475378E-5</v>
      </c>
      <c r="J5">
        <f t="shared" si="2"/>
        <v>1.7075336384126766E-5</v>
      </c>
      <c r="M5" s="3"/>
      <c r="N5" t="s">
        <v>16</v>
      </c>
      <c r="O5">
        <f>_xlfn.XLOOKUP(MAX(D3:D1048576),D3:D1048576, J3:J1048576, 0, 0)</f>
        <v>1.8073145978618077E-5</v>
      </c>
    </row>
    <row r="6" spans="1:15" x14ac:dyDescent="0.6">
      <c r="B6">
        <v>63</v>
      </c>
      <c r="C6">
        <v>554</v>
      </c>
      <c r="D6">
        <v>21</v>
      </c>
      <c r="E6">
        <v>4.5</v>
      </c>
      <c r="F6">
        <v>59.4</v>
      </c>
      <c r="H6">
        <f t="shared" si="1"/>
        <v>4.666666666666667</v>
      </c>
      <c r="I6">
        <f t="shared" si="0"/>
        <v>6.8422630296237406E-5</v>
      </c>
      <c r="J6">
        <f t="shared" si="2"/>
        <v>1.4661992206336587E-5</v>
      </c>
      <c r="N6" t="s">
        <v>12</v>
      </c>
      <c r="O6">
        <f>_xlfn.XLOOKUP(MAX(D3:D1048576),D3:D1048576, F3:F1048576, 0, 0)</f>
        <v>77.900000000000006</v>
      </c>
    </row>
    <row r="7" spans="1:15" x14ac:dyDescent="0.6">
      <c r="B7">
        <v>65</v>
      </c>
      <c r="C7">
        <v>603</v>
      </c>
      <c r="D7">
        <v>24</v>
      </c>
      <c r="E7">
        <v>5.4</v>
      </c>
      <c r="F7">
        <v>62.7</v>
      </c>
      <c r="H7">
        <f t="shared" si="1"/>
        <v>4.4444444444444438</v>
      </c>
      <c r="I7">
        <f t="shared" si="0"/>
        <v>6.6004966873757246E-5</v>
      </c>
      <c r="J7">
        <f t="shared" si="2"/>
        <v>1.4851117546595383E-5</v>
      </c>
      <c r="M7" s="3" t="s">
        <v>17</v>
      </c>
      <c r="N7" t="s">
        <v>18</v>
      </c>
      <c r="O7">
        <f>MAX(H3:H1048576)</f>
        <v>4.9450549450549453</v>
      </c>
    </row>
    <row r="8" spans="1:15" x14ac:dyDescent="0.6">
      <c r="B8">
        <v>68</v>
      </c>
      <c r="C8">
        <v>653</v>
      </c>
      <c r="D8">
        <v>28</v>
      </c>
      <c r="E8">
        <v>6.3</v>
      </c>
      <c r="F8">
        <v>63.4</v>
      </c>
      <c r="H8">
        <f t="shared" si="1"/>
        <v>4.4444444444444446</v>
      </c>
      <c r="I8">
        <f t="shared" si="0"/>
        <v>6.5664655295737188E-5</v>
      </c>
      <c r="J8">
        <f t="shared" si="2"/>
        <v>1.4774547441540868E-5</v>
      </c>
      <c r="N8" t="s">
        <v>3</v>
      </c>
      <c r="O8">
        <f>_xlfn.XLOOKUP(O7, H3:H1048576, D3:D1048576,0,0)</f>
        <v>45</v>
      </c>
    </row>
    <row r="9" spans="1:15" x14ac:dyDescent="0.6">
      <c r="B9">
        <v>70</v>
      </c>
      <c r="C9">
        <v>684</v>
      </c>
      <c r="D9">
        <v>32</v>
      </c>
      <c r="E9">
        <v>6.8</v>
      </c>
      <c r="F9">
        <v>62.9</v>
      </c>
      <c r="H9">
        <f t="shared" si="1"/>
        <v>4.7058823529411766</v>
      </c>
      <c r="I9">
        <f t="shared" si="0"/>
        <v>6.8397113641804316E-5</v>
      </c>
      <c r="J9">
        <f t="shared" si="2"/>
        <v>1.4534386648883417E-5</v>
      </c>
      <c r="N9" t="s">
        <v>16</v>
      </c>
      <c r="O9">
        <f>_xlfn.XLOOKUP(O7, H3:H1048576, J3:J1048576,0,0)</f>
        <v>1.4042668106940318E-5</v>
      </c>
    </row>
    <row r="10" spans="1:15" x14ac:dyDescent="0.6">
      <c r="B10">
        <v>73</v>
      </c>
      <c r="C10">
        <v>737</v>
      </c>
      <c r="D10">
        <v>37</v>
      </c>
      <c r="E10">
        <v>7.5</v>
      </c>
      <c r="F10">
        <v>66.599999999999994</v>
      </c>
      <c r="H10">
        <f t="shared" si="1"/>
        <v>4.9333333333333336</v>
      </c>
      <c r="I10">
        <f t="shared" si="0"/>
        <v>6.8118762300499472E-5</v>
      </c>
      <c r="J10">
        <f t="shared" si="2"/>
        <v>1.3807857223074219E-5</v>
      </c>
      <c r="N10" t="s">
        <v>12</v>
      </c>
      <c r="O10">
        <f>_xlfn.XLOOKUP(O7, H3:H1048576, F3:F1048576, 0, 0)</f>
        <v>70.7</v>
      </c>
    </row>
    <row r="11" spans="1:15" x14ac:dyDescent="0.6">
      <c r="B11">
        <v>75</v>
      </c>
      <c r="C11">
        <v>769</v>
      </c>
      <c r="D11">
        <v>39</v>
      </c>
      <c r="E11">
        <v>9.1</v>
      </c>
      <c r="F11">
        <v>69.2</v>
      </c>
      <c r="H11">
        <f t="shared" si="1"/>
        <v>4.2857142857142856</v>
      </c>
      <c r="I11">
        <f t="shared" si="0"/>
        <v>6.5949563802820946E-5</v>
      </c>
      <c r="J11">
        <f t="shared" si="2"/>
        <v>1.5388231553991556E-5</v>
      </c>
      <c r="M11" s="3" t="s">
        <v>19</v>
      </c>
      <c r="N11" t="s">
        <v>19</v>
      </c>
      <c r="O11">
        <f>MAX(I3:I1048576)</f>
        <v>7.0069667139264211E-5</v>
      </c>
    </row>
    <row r="12" spans="1:15" x14ac:dyDescent="0.6">
      <c r="B12">
        <v>78</v>
      </c>
      <c r="C12">
        <v>805</v>
      </c>
      <c r="D12">
        <v>45</v>
      </c>
      <c r="E12">
        <v>9.1</v>
      </c>
      <c r="F12">
        <v>70.7</v>
      </c>
      <c r="H12">
        <f t="shared" si="1"/>
        <v>4.9450549450549453</v>
      </c>
      <c r="I12">
        <f t="shared" si="0"/>
        <v>6.9441765363990583E-5</v>
      </c>
      <c r="J12">
        <f t="shared" si="2"/>
        <v>1.4042668106940318E-5</v>
      </c>
    </row>
    <row r="13" spans="1:15" x14ac:dyDescent="0.6">
      <c r="B13">
        <v>80</v>
      </c>
      <c r="C13">
        <v>813</v>
      </c>
      <c r="D13">
        <v>46</v>
      </c>
      <c r="E13">
        <v>9.5</v>
      </c>
      <c r="F13">
        <v>71.7</v>
      </c>
      <c r="H13" s="2">
        <f>D13/E13</f>
        <v>4.8421052631578947</v>
      </c>
      <c r="I13">
        <f t="shared" si="0"/>
        <v>6.9594791888878294E-5</v>
      </c>
      <c r="J13">
        <f t="shared" si="2"/>
        <v>1.4372837455311822E-5</v>
      </c>
    </row>
    <row r="14" spans="1:15" x14ac:dyDescent="0.6">
      <c r="B14">
        <v>83</v>
      </c>
      <c r="C14">
        <v>857</v>
      </c>
      <c r="D14">
        <v>49</v>
      </c>
      <c r="E14">
        <v>10.3</v>
      </c>
      <c r="F14">
        <v>71.3</v>
      </c>
      <c r="H14">
        <f t="shared" si="1"/>
        <v>4.7572815533980579</v>
      </c>
      <c r="I14">
        <f t="shared" si="0"/>
        <v>6.6716681485031631E-5</v>
      </c>
      <c r="J14">
        <f t="shared" si="2"/>
        <v>1.4024118761139305E-5</v>
      </c>
    </row>
    <row r="15" spans="1:15" x14ac:dyDescent="0.6">
      <c r="B15">
        <v>85</v>
      </c>
      <c r="C15">
        <v>863</v>
      </c>
      <c r="D15">
        <v>52</v>
      </c>
      <c r="E15">
        <v>11.1</v>
      </c>
      <c r="F15">
        <v>68.7</v>
      </c>
      <c r="H15">
        <f t="shared" si="1"/>
        <v>4.6846846846846848</v>
      </c>
      <c r="I15">
        <f t="shared" si="0"/>
        <v>6.9820306699124152E-5</v>
      </c>
      <c r="J15">
        <f t="shared" si="2"/>
        <v>1.4903950083851503E-5</v>
      </c>
    </row>
    <row r="16" spans="1:15" x14ac:dyDescent="0.6">
      <c r="B16">
        <v>88</v>
      </c>
      <c r="C16">
        <v>901</v>
      </c>
      <c r="D16">
        <v>54</v>
      </c>
      <c r="E16">
        <v>11.3</v>
      </c>
      <c r="F16">
        <v>72.3</v>
      </c>
      <c r="H16">
        <f t="shared" si="1"/>
        <v>4.7787610619469021</v>
      </c>
      <c r="I16">
        <f t="shared" si="0"/>
        <v>6.6518765066808248E-5</v>
      </c>
      <c r="J16">
        <f t="shared" si="2"/>
        <v>1.3919667504720985E-5</v>
      </c>
    </row>
    <row r="17" spans="2:10" x14ac:dyDescent="0.6">
      <c r="B17" t="s">
        <v>10</v>
      </c>
    </row>
    <row r="18" spans="2:10" x14ac:dyDescent="0.6">
      <c r="B18">
        <v>55</v>
      </c>
      <c r="C18">
        <v>405</v>
      </c>
      <c r="D18">
        <v>10</v>
      </c>
      <c r="E18">
        <v>3.5</v>
      </c>
      <c r="F18">
        <v>58.6</v>
      </c>
      <c r="H18">
        <f t="shared" si="1"/>
        <v>2.8571428571428572</v>
      </c>
      <c r="I18">
        <f t="shared" si="0"/>
        <v>6.096631611034903E-5</v>
      </c>
      <c r="J18">
        <f t="shared" si="2"/>
        <v>2.133821063862216E-5</v>
      </c>
    </row>
    <row r="19" spans="2:10" x14ac:dyDescent="0.6">
      <c r="B19">
        <v>58</v>
      </c>
      <c r="C19">
        <v>500</v>
      </c>
      <c r="D19">
        <v>16</v>
      </c>
      <c r="E19">
        <v>4.4000000000000004</v>
      </c>
      <c r="F19">
        <v>62.5</v>
      </c>
      <c r="H19">
        <f t="shared" si="1"/>
        <v>3.6363636363636362</v>
      </c>
      <c r="I19">
        <f t="shared" si="0"/>
        <v>6.3999999999999997E-5</v>
      </c>
      <c r="J19">
        <f t="shared" si="2"/>
        <v>1.7600000000000001E-5</v>
      </c>
    </row>
    <row r="20" spans="2:10" x14ac:dyDescent="0.6">
      <c r="B20">
        <v>60</v>
      </c>
      <c r="C20">
        <v>560</v>
      </c>
      <c r="D20">
        <v>20</v>
      </c>
      <c r="E20">
        <v>4.8</v>
      </c>
      <c r="F20">
        <v>64.3</v>
      </c>
      <c r="H20">
        <f t="shared" si="1"/>
        <v>4.166666666666667</v>
      </c>
      <c r="I20">
        <f t="shared" si="0"/>
        <v>6.3775510204081638E-5</v>
      </c>
      <c r="J20">
        <f t="shared" si="2"/>
        <v>1.5306122448979591E-5</v>
      </c>
    </row>
    <row r="21" spans="2:10" x14ac:dyDescent="0.6">
      <c r="B21">
        <v>63</v>
      </c>
      <c r="C21">
        <v>637</v>
      </c>
      <c r="D21">
        <v>26</v>
      </c>
      <c r="E21">
        <v>5.7</v>
      </c>
      <c r="F21">
        <v>65</v>
      </c>
      <c r="H21">
        <f t="shared" si="1"/>
        <v>4.5614035087719298</v>
      </c>
      <c r="I21">
        <f t="shared" si="0"/>
        <v>6.4075865825136968E-5</v>
      </c>
      <c r="J21">
        <f t="shared" si="2"/>
        <v>1.4047401353972334E-5</v>
      </c>
    </row>
    <row r="22" spans="2:10" x14ac:dyDescent="0.6">
      <c r="B22">
        <v>65</v>
      </c>
      <c r="C22">
        <v>686</v>
      </c>
      <c r="D22">
        <v>30</v>
      </c>
      <c r="E22">
        <v>6.4</v>
      </c>
      <c r="F22">
        <v>64.400000000000006</v>
      </c>
      <c r="H22">
        <f t="shared" ref="H22:H23" si="3">D22/E22</f>
        <v>4.6875</v>
      </c>
      <c r="I22">
        <f t="shared" ref="I22:I31" si="4">D22/POWER(C22, 2)</f>
        <v>6.3748948142355657E-5</v>
      </c>
      <c r="J22">
        <f t="shared" ref="J22:J31" si="5">E22/POWER(C22, 2)</f>
        <v>1.359977560370254E-5</v>
      </c>
    </row>
    <row r="23" spans="2:10" x14ac:dyDescent="0.6">
      <c r="B23">
        <v>68</v>
      </c>
      <c r="C23">
        <v>748</v>
      </c>
      <c r="D23">
        <v>37</v>
      </c>
      <c r="E23">
        <v>7.9</v>
      </c>
      <c r="F23">
        <v>68.900000000000006</v>
      </c>
      <c r="H23">
        <f t="shared" si="3"/>
        <v>4.6835443037974684</v>
      </c>
      <c r="I23">
        <f t="shared" si="4"/>
        <v>6.6130000857902717E-5</v>
      </c>
      <c r="J23">
        <f t="shared" si="5"/>
        <v>1.4119648831822472E-5</v>
      </c>
    </row>
    <row r="24" spans="2:10" x14ac:dyDescent="0.6">
      <c r="B24">
        <v>70</v>
      </c>
      <c r="C24">
        <v>783</v>
      </c>
      <c r="D24">
        <v>41</v>
      </c>
      <c r="E24">
        <v>8.6999999999999993</v>
      </c>
      <c r="F24">
        <v>71.400000000000006</v>
      </c>
      <c r="H24">
        <f t="shared" ref="H24:H31" si="6">D24/E24</f>
        <v>4.7126436781609202</v>
      </c>
      <c r="I24">
        <f t="shared" si="4"/>
        <v>6.6874466839235411E-5</v>
      </c>
      <c r="J24">
        <f t="shared" si="5"/>
        <v>1.4190435646374343E-5</v>
      </c>
    </row>
    <row r="25" spans="2:10" x14ac:dyDescent="0.6">
      <c r="B25">
        <v>73</v>
      </c>
      <c r="C25">
        <v>819</v>
      </c>
      <c r="D25">
        <v>47</v>
      </c>
      <c r="E25">
        <v>10.5</v>
      </c>
      <c r="F25">
        <v>72.2</v>
      </c>
      <c r="H25">
        <f t="shared" si="6"/>
        <v>4.4761904761904763</v>
      </c>
      <c r="I25">
        <f t="shared" si="4"/>
        <v>7.0069667139264211E-5</v>
      </c>
      <c r="J25">
        <f t="shared" si="5"/>
        <v>1.5653861807707961E-5</v>
      </c>
    </row>
    <row r="26" spans="2:10" x14ac:dyDescent="0.6">
      <c r="B26">
        <v>75</v>
      </c>
      <c r="C26">
        <v>868</v>
      </c>
      <c r="D26">
        <v>51</v>
      </c>
      <c r="E26">
        <v>11.1</v>
      </c>
      <c r="F26">
        <v>71.900000000000006</v>
      </c>
      <c r="H26">
        <f t="shared" si="6"/>
        <v>4.5945945945945947</v>
      </c>
      <c r="I26">
        <f t="shared" si="4"/>
        <v>6.769096816666313E-5</v>
      </c>
      <c r="J26">
        <f t="shared" si="5"/>
        <v>1.4732740130391386E-5</v>
      </c>
    </row>
    <row r="27" spans="2:10" x14ac:dyDescent="0.6">
      <c r="B27">
        <v>78</v>
      </c>
      <c r="C27">
        <v>920</v>
      </c>
      <c r="D27">
        <v>54</v>
      </c>
      <c r="E27">
        <v>12.7</v>
      </c>
      <c r="F27">
        <v>74.3</v>
      </c>
      <c r="H27">
        <f t="shared" si="6"/>
        <v>4.2519685039370083</v>
      </c>
      <c r="I27">
        <f t="shared" si="4"/>
        <v>6.3799621928166346E-5</v>
      </c>
      <c r="J27">
        <f t="shared" si="5"/>
        <v>1.5004725897920604E-5</v>
      </c>
    </row>
    <row r="28" spans="2:10" x14ac:dyDescent="0.6">
      <c r="B28">
        <v>80</v>
      </c>
      <c r="C28">
        <v>930</v>
      </c>
      <c r="D28">
        <v>59</v>
      </c>
      <c r="E28">
        <v>13.5</v>
      </c>
      <c r="F28">
        <v>75.5</v>
      </c>
      <c r="H28">
        <f t="shared" si="6"/>
        <v>4.3703703703703702</v>
      </c>
      <c r="I28">
        <f t="shared" si="4"/>
        <v>6.8215978725864266E-5</v>
      </c>
      <c r="J28">
        <f t="shared" si="5"/>
        <v>1.5608740894901145E-5</v>
      </c>
    </row>
    <row r="29" spans="2:10" x14ac:dyDescent="0.6">
      <c r="B29">
        <v>83</v>
      </c>
      <c r="C29">
        <v>952</v>
      </c>
      <c r="D29">
        <v>60</v>
      </c>
      <c r="E29">
        <v>15.1</v>
      </c>
      <c r="F29">
        <v>76.599999999999994</v>
      </c>
      <c r="H29">
        <f t="shared" si="6"/>
        <v>3.9735099337748347</v>
      </c>
      <c r="I29">
        <f t="shared" si="4"/>
        <v>6.6202951768942875E-5</v>
      </c>
      <c r="J29">
        <f t="shared" si="5"/>
        <v>1.6661076195183957E-5</v>
      </c>
    </row>
    <row r="30" spans="2:10" x14ac:dyDescent="0.6">
      <c r="B30">
        <v>85</v>
      </c>
      <c r="C30">
        <v>967</v>
      </c>
      <c r="D30">
        <v>62</v>
      </c>
      <c r="E30">
        <v>16.899999999999999</v>
      </c>
      <c r="F30">
        <v>77.900000000000006</v>
      </c>
      <c r="H30">
        <f t="shared" si="6"/>
        <v>3.6686390532544384</v>
      </c>
      <c r="I30">
        <f t="shared" si="4"/>
        <v>6.6303849152326679E-5</v>
      </c>
      <c r="J30">
        <f t="shared" si="5"/>
        <v>1.8073145978618077E-5</v>
      </c>
    </row>
    <row r="31" spans="2:10" x14ac:dyDescent="0.6">
      <c r="B31">
        <v>88</v>
      </c>
      <c r="C31">
        <v>956</v>
      </c>
      <c r="D31">
        <v>62</v>
      </c>
      <c r="E31">
        <v>18.5</v>
      </c>
      <c r="F31">
        <v>82</v>
      </c>
      <c r="H31">
        <f t="shared" si="6"/>
        <v>3.3513513513513513</v>
      </c>
      <c r="I31">
        <f t="shared" si="4"/>
        <v>6.783844820643896E-5</v>
      </c>
      <c r="J31">
        <f t="shared" si="5"/>
        <v>2.0242117609985821E-5</v>
      </c>
    </row>
    <row r="32" spans="2:10" x14ac:dyDescent="0.6">
      <c r="B32">
        <v>90</v>
      </c>
    </row>
    <row r="33" spans="2:2" x14ac:dyDescent="0.6">
      <c r="B33">
        <v>93</v>
      </c>
    </row>
    <row r="34" spans="2:2" x14ac:dyDescent="0.6">
      <c r="B34">
        <v>95</v>
      </c>
    </row>
    <row r="35" spans="2:2" x14ac:dyDescent="0.6">
      <c r="B35">
        <v>97</v>
      </c>
    </row>
    <row r="36" spans="2:2" x14ac:dyDescent="0.6">
      <c r="B36">
        <v>98</v>
      </c>
    </row>
    <row r="37" spans="2:2" x14ac:dyDescent="0.6">
      <c r="B37">
        <v>99</v>
      </c>
    </row>
    <row r="38" spans="2:2" x14ac:dyDescent="0.6">
      <c r="B38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6mm</vt:lpstr>
      <vt:lpstr>8mm</vt:lpstr>
      <vt:lpstr>11mm</vt:lpstr>
      <vt:lpstr>13mm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 Cho</dc:creator>
  <cp:lastModifiedBy>YW Cho</cp:lastModifiedBy>
  <dcterms:created xsi:type="dcterms:W3CDTF">2023-11-18T15:52:04Z</dcterms:created>
  <dcterms:modified xsi:type="dcterms:W3CDTF">2024-01-13T04:02:42Z</dcterms:modified>
</cp:coreProperties>
</file>