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More Medications - Reborn - 1601812699\"/>
    </mc:Choice>
  </mc:AlternateContent>
  <xr:revisionPtr revIDLastSave="0" documentId="13_ncr:1_{BE85278F-54B2-4E28-A5D8-D178EA74F9A0}" xr6:coauthVersionLast="47" xr6:coauthVersionMax="47" xr10:uidLastSave="{00000000-0000-0000-0000-000000000000}"/>
  <bookViews>
    <workbookView xWindow="0" yWindow="0" windowWidth="38400" windowHeight="21000" xr2:uid="{00000000-000D-0000-FFFF-FFFF00000000}"/>
  </bookViews>
  <sheets>
    <sheet name="Sheet"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1" l="1"/>
  <c r="G28" i="1"/>
  <c r="G30" i="1"/>
  <c r="G32" i="1"/>
  <c r="G34" i="1"/>
  <c r="G36"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2" i="1"/>
  <c r="C44" i="2"/>
  <c r="C43" i="2"/>
  <c r="B9" i="2"/>
  <c r="B10" i="2"/>
  <c r="B11" i="2"/>
  <c r="B12" i="2"/>
  <c r="B13" i="2"/>
  <c r="B14" i="2"/>
  <c r="B15" i="2"/>
  <c r="B16" i="2"/>
  <c r="B17" i="2"/>
  <c r="E17" i="2" s="1"/>
  <c r="B18" i="2"/>
  <c r="E18" i="2" s="1"/>
  <c r="B19" i="2"/>
  <c r="E19" i="2" s="1"/>
  <c r="B20" i="2"/>
  <c r="E20" i="2" s="1"/>
  <c r="B21" i="2"/>
  <c r="B22" i="2"/>
  <c r="B23" i="2"/>
  <c r="B24" i="2"/>
  <c r="B25" i="2"/>
  <c r="B26" i="2"/>
  <c r="B27" i="2"/>
  <c r="B28" i="2"/>
  <c r="B29" i="2"/>
  <c r="E29" i="2" s="1"/>
  <c r="B30" i="2"/>
  <c r="E30" i="2" s="1"/>
  <c r="B31" i="2"/>
  <c r="E31" i="2" s="1"/>
  <c r="B32" i="2"/>
  <c r="E32" i="2" s="1"/>
  <c r="B33" i="2"/>
  <c r="B34" i="2"/>
  <c r="B35" i="2"/>
  <c r="B36" i="2"/>
  <c r="B37" i="2"/>
  <c r="B8" i="2"/>
  <c r="E8" i="2"/>
  <c r="E9" i="2"/>
  <c r="E10" i="2"/>
  <c r="E11" i="2"/>
  <c r="E12" i="2"/>
  <c r="E13" i="2"/>
  <c r="E14" i="2"/>
  <c r="E15" i="2"/>
  <c r="E16" i="2"/>
  <c r="E21" i="2"/>
  <c r="E22" i="2"/>
  <c r="E23" i="2"/>
  <c r="E24" i="2"/>
  <c r="E25" i="2"/>
  <c r="E26" i="2"/>
  <c r="E27" i="2"/>
  <c r="E28" i="2"/>
  <c r="E33" i="2"/>
  <c r="E34" i="2"/>
  <c r="E35" i="2"/>
  <c r="E36" i="2"/>
  <c r="E37" i="2"/>
  <c r="E44" i="2"/>
  <c r="E52" i="2"/>
  <c r="C3" i="2"/>
  <c r="C4" i="2"/>
  <c r="C5" i="2"/>
  <c r="C6" i="2"/>
  <c r="C7" i="2"/>
  <c r="C8" i="2"/>
  <c r="C9" i="2"/>
  <c r="C10" i="2"/>
  <c r="C11" i="2"/>
  <c r="C12" i="2"/>
  <c r="C13" i="2"/>
  <c r="C14" i="2"/>
  <c r="C15" i="2"/>
  <c r="C16" i="2"/>
  <c r="C21" i="2"/>
  <c r="C22" i="2"/>
  <c r="C23" i="2"/>
  <c r="C24" i="2"/>
  <c r="C25" i="2"/>
  <c r="C26" i="2"/>
  <c r="C27" i="2"/>
  <c r="C28" i="2"/>
  <c r="C33" i="2"/>
  <c r="C34" i="2"/>
  <c r="C35" i="2"/>
  <c r="C36" i="2"/>
  <c r="C37" i="2"/>
  <c r="C38" i="2"/>
  <c r="C40" i="2"/>
  <c r="E40" i="2" s="1"/>
  <c r="C41" i="2"/>
  <c r="C42" i="2"/>
  <c r="C45" i="2"/>
  <c r="C46" i="2"/>
  <c r="C47" i="2"/>
  <c r="E47" i="2" s="1"/>
  <c r="C48" i="2"/>
  <c r="E48" i="2" s="1"/>
  <c r="C49" i="2"/>
  <c r="C50" i="2"/>
  <c r="C51" i="2"/>
  <c r="E51" i="2" s="1"/>
  <c r="C52" i="2"/>
  <c r="C53" i="2"/>
  <c r="C54" i="2"/>
  <c r="C55" i="2"/>
  <c r="E55" i="2" s="1"/>
  <c r="C56" i="2"/>
  <c r="E56" i="2" s="1"/>
  <c r="C57" i="2"/>
  <c r="C58" i="2"/>
  <c r="C59" i="2"/>
  <c r="E59" i="2" s="1"/>
  <c r="C60" i="2"/>
  <c r="E60" i="2" s="1"/>
  <c r="C61" i="2"/>
  <c r="C2" i="2"/>
  <c r="G13" i="1" l="1"/>
  <c r="E5" i="2"/>
  <c r="E2" i="2"/>
  <c r="E61" i="2"/>
  <c r="E49" i="2"/>
  <c r="E50" i="2"/>
  <c r="E46" i="2"/>
  <c r="E4" i="2"/>
  <c r="E58" i="2"/>
  <c r="E45" i="2"/>
  <c r="E3" i="2"/>
  <c r="E57" i="2"/>
  <c r="E7" i="2"/>
  <c r="E42" i="2"/>
  <c r="E54" i="2"/>
  <c r="E41" i="2"/>
  <c r="E6" i="2"/>
  <c r="E53" i="2"/>
  <c r="E38" i="2"/>
  <c r="C39" i="2"/>
  <c r="G9" i="1" s="1"/>
  <c r="E43" i="2"/>
  <c r="C32" i="2"/>
  <c r="C20" i="2"/>
  <c r="C31" i="2"/>
  <c r="C19" i="2"/>
  <c r="C30" i="2"/>
  <c r="C18" i="2"/>
  <c r="C29" i="2"/>
  <c r="C17" i="2"/>
  <c r="G25" i="1" l="1"/>
  <c r="G5" i="1"/>
  <c r="G17" i="1"/>
  <c r="G4" i="1"/>
  <c r="G20" i="1"/>
  <c r="G6" i="1"/>
  <c r="G22" i="1"/>
  <c r="G35" i="1"/>
  <c r="G7" i="1"/>
  <c r="G23" i="1"/>
  <c r="G8" i="1"/>
  <c r="G24" i="1"/>
  <c r="G10" i="1"/>
  <c r="G11" i="1"/>
  <c r="G27" i="1"/>
  <c r="G12" i="1"/>
  <c r="E39" i="2"/>
  <c r="G14" i="1"/>
  <c r="G29" i="1"/>
  <c r="G15" i="1"/>
  <c r="G16" i="1"/>
  <c r="G31" i="1"/>
  <c r="G33" i="1"/>
  <c r="G18" i="1"/>
  <c r="G19" i="1"/>
  <c r="G21" i="1"/>
  <c r="G37" i="1"/>
  <c r="G3" i="1"/>
  <c r="G2" i="1"/>
</calcChain>
</file>

<file path=xl/sharedStrings.xml><?xml version="1.0" encoding="utf-8"?>
<sst xmlns="http://schemas.openxmlformats.org/spreadsheetml/2006/main" count="282" uniqueCount="163">
  <si>
    <t>Class+Node [(Identifier (Key)]</t>
  </si>
  <si>
    <t>Class [Not chosen]</t>
  </si>
  <si>
    <t>Node [Not chosen]</t>
  </si>
  <si>
    <t>EN [Source string]</t>
  </si>
  <si>
    <t>KO [Translation]</t>
  </si>
  <si>
    <t>Configs [Not chosen]</t>
  </si>
  <si>
    <t>ThingDef+AdhdMedication.label</t>
  </si>
  <si>
    <t>ThingDef</t>
  </si>
  <si>
    <t>AdhdMedication.label</t>
  </si>
  <si>
    <t>adhd medication</t>
  </si>
  <si>
    <t>pakageID</t>
  </si>
  <si>
    <t>ThingDef+AdhdMedication.description</t>
  </si>
  <si>
    <t>AdhdMedication.description</t>
  </si>
  <si>
    <t>A generic medication for those who find it hard to focus on tasks throughout their day. Take once a day to conform to the mental standards set by Rimworld societies! Be sharp, be productive, be dead inside. May cause loss of appetite. Take once a day.</t>
  </si>
  <si>
    <t>ThingDef+Antidepressants.label</t>
  </si>
  <si>
    <t>antidepressants</t>
  </si>
  <si>
    <t>modName (folderName)</t>
  </si>
  <si>
    <t>ThingDef+Antidepressants.description</t>
  </si>
  <si>
    <t>Antidepressants.description</t>
  </si>
  <si>
    <t>They say you can heal the wounds outside, but never those within. Maybe.. but you can definitely numb them along with the rest of your brain with this synthetic medication! Take once a day.</t>
  </si>
  <si>
    <t>ThingDef+MedicalDrink.label</t>
  </si>
  <si>
    <t>MedicalDrink.label</t>
  </si>
  <si>
    <t>medical drink</t>
  </si>
  <si>
    <t>ThingDef+MedicalDrink.description</t>
  </si>
  <si>
    <t>MedicalDrink.description</t>
  </si>
  <si>
    <t>A simple and cheap healroot extract. Boost your imunity and lets you to heal faster. Lasts two days.</t>
  </si>
  <si>
    <t>ThingDef+Multivitamins.label</t>
  </si>
  <si>
    <t>Multivitamins.label</t>
  </si>
  <si>
    <t>multivitamins</t>
  </si>
  <si>
    <t>ThingDef+Multivitamins.description</t>
  </si>
  <si>
    <t>Multivitamins.description</t>
  </si>
  <si>
    <t>A synthetic blend of vitamins A to Z. For those who can't live off of rice and squirrel meat alone. Taking every other day promotes good physical and mental health as well as high energy levels.</t>
  </si>
  <si>
    <t>ThingDef+Painkillers.label</t>
  </si>
  <si>
    <t>Painkillers.label</t>
  </si>
  <si>
    <t>painkillers</t>
  </si>
  <si>
    <t>ThingDef+Painkillers.description</t>
  </si>
  <si>
    <t>Painkillers.description</t>
  </si>
  <si>
    <t>Painkillers. Take to instantly relieve aches and sores. May cause blood pressure related complications.</t>
  </si>
  <si>
    <t>ThingDef+SleepingPills.label</t>
  </si>
  <si>
    <t>sleeping pills</t>
  </si>
  <si>
    <t>ThingDef+SleepingPills.description</t>
  </si>
  <si>
    <t>SleepingPills.description</t>
  </si>
  <si>
    <t>Sleeping pills. Take one to instantly administer a desired comatose state in troubled patients with weakened immune systems. Warning: Once administered, the patient will be unresponsive und will need to be brought to a resting place.</t>
  </si>
  <si>
    <t>HediffDef+AdhdMedication.label</t>
  </si>
  <si>
    <t>HediffDef</t>
  </si>
  <si>
    <t>Adhd medication administered. Increased learning rates.</t>
  </si>
  <si>
    <t>Soothingpills.description</t>
  </si>
  <si>
    <t>Antidepressants medication administered. Numb to the world.</t>
  </si>
  <si>
    <t>Soothingpills.label</t>
  </si>
  <si>
    <t>Soothing pills</t>
  </si>
  <si>
    <t>Immunity beeing bosted by a medical drink.</t>
  </si>
  <si>
    <t>HediffDef+MedicalDrink.label</t>
  </si>
  <si>
    <t>HediffDef+Multivitamins.label</t>
  </si>
  <si>
    <t>Extra healty due multivitamins</t>
  </si>
  <si>
    <t>Can feel almost no pain due painkillers</t>
  </si>
  <si>
    <t>HediffDef+Painkillers.label</t>
  </si>
  <si>
    <t>KnockoutPills.label</t>
  </si>
  <si>
    <t>knockout pills</t>
  </si>
  <si>
    <t>KnockoutPills.description</t>
  </si>
  <si>
    <t>Unconscious due sleeping pills</t>
  </si>
  <si>
    <t>ADHD 약물</t>
  </si>
  <si>
    <t>HediffDef+Antidepressants.label</t>
  </si>
  <si>
    <t>항우울제</t>
  </si>
  <si>
    <t>의료용 음료</t>
  </si>
  <si>
    <t>종합 비타민제</t>
  </si>
  <si>
    <t>소염 진통제</t>
  </si>
  <si>
    <t>HediffDef+SleepingPills.label</t>
  </si>
  <si>
    <t>수면제</t>
  </si>
  <si>
    <t>RecipeDef+Administer_AdhdMedication.jobString</t>
  </si>
  <si>
    <t>ADHD 약물 투여</t>
  </si>
  <si>
    <t>RecipeDef+Administer_AdhdMedication.label</t>
  </si>
  <si>
    <t>RecipeDef+Administer_Antidepressants.jobString</t>
  </si>
  <si>
    <t>항우울제 투여</t>
  </si>
  <si>
    <t>RecipeDef+Administer_Antidepressants.label</t>
  </si>
  <si>
    <t>RecipeDef+Administer_MedicalDrink.jobString</t>
  </si>
  <si>
    <t>의료용 음료 투여</t>
  </si>
  <si>
    <t>RecipeDef+Administer_MedicalDrink.label</t>
  </si>
  <si>
    <t>RecipeDef+Administer_Multivitamins.jobString</t>
  </si>
  <si>
    <t>종합 비타민제 투여</t>
  </si>
  <si>
    <t>RecipeDef+Administer_Multivitamins.label</t>
  </si>
  <si>
    <t>RecipeDef+Administer_Painkillers.jobString</t>
  </si>
  <si>
    <t>소염 진통제 투여</t>
  </si>
  <si>
    <t>RecipeDef+Administer_Painkillers.label</t>
  </si>
  <si>
    <t>RecipeDef+Administer_SleepingPills.jobString</t>
  </si>
  <si>
    <t>수면제 투여</t>
  </si>
  <si>
    <t>RecipeDef+Administer_SleepingPills.label</t>
  </si>
  <si>
    <t>RecipeDef+Make_AdhdMedication.description</t>
  </si>
  <si>
    <t>ADHD 약물을 만듭니다.</t>
  </si>
  <si>
    <t>RecipeDef+Make_AdhdMedication.jobString</t>
  </si>
  <si>
    <t>ADHD 약물 만들기</t>
  </si>
  <si>
    <t>RecipeDef+Make_AdhdMedication.label</t>
  </si>
  <si>
    <t>RecipeDef+Make_Antidepressants.description</t>
  </si>
  <si>
    <t>항우울제를 만듭니다.</t>
  </si>
  <si>
    <t>RecipeDef+Make_Antidepressants.jobString</t>
  </si>
  <si>
    <t>항우울제 만들기</t>
  </si>
  <si>
    <t>RecipeDef+Make_Antidepressants.label</t>
  </si>
  <si>
    <t>RecipeDef+Make_MedicalDrink.description</t>
  </si>
  <si>
    <t>의료용 음료를 만듭니다.</t>
  </si>
  <si>
    <t>RecipeDef+Make_MedicalDrink.jobString</t>
  </si>
  <si>
    <t>의료용 음료 만들기</t>
  </si>
  <si>
    <t>RecipeDef+Make_MedicalDrink.label</t>
  </si>
  <si>
    <t>RecipeDef+Make_Multivitamins.description</t>
  </si>
  <si>
    <t>종합 비타민제를 만듭니다.</t>
  </si>
  <si>
    <t>RecipeDef+Make_Multivitamins.jobString</t>
  </si>
  <si>
    <t>종합 비타민제 만들기</t>
  </si>
  <si>
    <t>RecipeDef+Make_Multivitamins.label</t>
  </si>
  <si>
    <t>RecipeDef+Make_Painkillers.description</t>
  </si>
  <si>
    <t>소염 진통제를 만듭니다.</t>
  </si>
  <si>
    <t>RecipeDef+Make_Painkillers.jobString</t>
  </si>
  <si>
    <t>소염 진통제 만들기</t>
  </si>
  <si>
    <t>RecipeDef+Make_Painkillers.label</t>
  </si>
  <si>
    <t>RecipeDef+Make_SleepingPills.description</t>
  </si>
  <si>
    <t>수면제를 만듭니다.</t>
  </si>
  <si>
    <t>RecipeDef+Make_SleepingPills.jobString</t>
  </si>
  <si>
    <t>수면제 만들기</t>
  </si>
  <si>
    <t>RecipeDef+Make_SleepingPills.label</t>
  </si>
  <si>
    <t>하루 종일 업무에 집중하기 힘든 사람들을위한 일반적인 약물. 집중력과 활동성을 높이지만 부작용으로 정신이 민감해지며 식욕을 잃을 수 있습니다. 1일간 지속됩니다.</t>
  </si>
  <si>
    <t>ThingDef+AdhdMedication.ingestible.ingestCommandString</t>
  </si>
  <si>
    <t>{0} 복용</t>
  </si>
  <si>
    <t>ThingDef+AdhdMedication.ingestible.ingestReportString</t>
  </si>
  <si>
    <t>이 약물은 마음의 상처를 치유 할 수 있다고 말합니다. 하지만 합성 약물로 인해 뇌의 기능을 저하시켜 학습능력이 낮아집니다. 1일간 지속됩니다.</t>
  </si>
  <si>
    <t>ThingDef+Antidepressants.ingestible.ingestCommandString</t>
  </si>
  <si>
    <t>ThingDef+Antidepressants.ingestible.ingestReportString</t>
  </si>
  <si>
    <t>간단하고 저렴한 식용약물 음료, 면역력을 높이고 더 빨리 치료할 수 있습니다. 2일간 지속됩니다.</t>
  </si>
  <si>
    <t>ThingDef+MedicalDrink.ingestible.ingestCommandString</t>
  </si>
  <si>
    <t>ThingDef+MedicalDrink.ingestible.ingestReportString</t>
  </si>
  <si>
    <t>비타민 A에서 Z까지의 합성 된 혼합물. 섭취하면 학습능력 및 정신과 신체 건강뿐만 아니라 독성 면역 수준이 향상 됩니다. 2일간 지속됩니다.</t>
  </si>
  <si>
    <t>ThingDef+Multivitamins.ingestible.ingestCommandString</t>
  </si>
  <si>
    <t>ThingDef+Multivitamins.ingestible.ingestReportString</t>
  </si>
  <si>
    <t>즉시 통증과 염증을 완화할수 있습니다. 다만 면역력이 낮아지고 혈압과 관련된 합병증을 일으킬 수 있습니다. 1일간 지속됩니다.</t>
  </si>
  <si>
    <t>ThingDef+Painkillers.ingestible.ingestCommandString</t>
  </si>
  <si>
    <t>ThingDef+Painkillers.ingestible.ingestReportString</t>
  </si>
  <si>
    <t>수면을 유도하여 항체속도를 높입니다. 움직일수 없으며, 의식을 10퍼로 제한 시킵니다. 12시간 지속됩니다.</t>
  </si>
  <si>
    <t>ThingDef+SleepingPills.ingestible.ingestCommandString</t>
  </si>
  <si>
    <t>ThingDef+SleepingPills.ingestible.ingestReportString</t>
  </si>
  <si>
    <t>가져온 노드</t>
    <phoneticPr fontId="5" type="noConversion"/>
  </si>
  <si>
    <t>수정할 노드</t>
    <phoneticPr fontId="5" type="noConversion"/>
  </si>
  <si>
    <t>결과 노드</t>
    <phoneticPr fontId="5" type="noConversion"/>
  </si>
  <si>
    <t>RKTM [Mod] [Not chosen]</t>
    <phoneticPr fontId="5" type="noConversion"/>
  </si>
  <si>
    <t>Antidepressants.label</t>
    <phoneticPr fontId="5" type="noConversion"/>
  </si>
  <si>
    <t>&lt;-&gt;Antidepressants</t>
    <phoneticPr fontId="5" type="noConversion"/>
  </si>
  <si>
    <t>SleepingPills.label</t>
    <phoneticPr fontId="5" type="noConversion"/>
  </si>
  <si>
    <t>&lt;-&gt;SleepingPills</t>
    <phoneticPr fontId="5" type="noConversion"/>
  </si>
  <si>
    <t>HediffDef+KnockoutPills.label</t>
    <phoneticPr fontId="5" type="noConversion"/>
  </si>
  <si>
    <t>HediffDef+Soothingpills.label</t>
    <phoneticPr fontId="5" type="noConversion"/>
  </si>
  <si>
    <t/>
  </si>
  <si>
    <t>More Medications - Reborn - 1601812699</t>
    <phoneticPr fontId="5" type="noConversion"/>
  </si>
  <si>
    <t>Techmago.MoreMedications</t>
    <phoneticPr fontId="5" type="noConversion"/>
  </si>
  <si>
    <t>Take {0}</t>
  </si>
  <si>
    <t>Taking {0}.</t>
  </si>
  <si>
    <t>AdhdMedication.ingestible.ingestCommandString</t>
    <phoneticPr fontId="5" type="noConversion"/>
  </si>
  <si>
    <t>AdhdMedication.ingestible.ingestReportString</t>
    <phoneticPr fontId="5" type="noConversion"/>
  </si>
  <si>
    <t>Antidepressants.ingestible.ingestCommandString</t>
    <phoneticPr fontId="5" type="noConversion"/>
  </si>
  <si>
    <t>MedicalDrink.ingestible.ingestCommandString</t>
    <phoneticPr fontId="5" type="noConversion"/>
  </si>
  <si>
    <t>Multivitamins.ingestible.ingestCommandString</t>
    <phoneticPr fontId="5" type="noConversion"/>
  </si>
  <si>
    <t>Painkillers.ingestible.ingestCommandString</t>
    <phoneticPr fontId="5" type="noConversion"/>
  </si>
  <si>
    <t>SleepingPills.ingestible.ingestCommandString</t>
    <phoneticPr fontId="5" type="noConversion"/>
  </si>
  <si>
    <t>Antidepressants.ingestible.ingestReportString</t>
    <phoneticPr fontId="5" type="noConversion"/>
  </si>
  <si>
    <t>MedicalDrink.ingestible.ingestReportString</t>
    <phoneticPr fontId="5" type="noConversion"/>
  </si>
  <si>
    <t>Multivitamins.ingestible.ingestReportString</t>
    <phoneticPr fontId="5" type="noConversion"/>
  </si>
  <si>
    <t>Painkillers.ingestible.ingestReportString</t>
    <phoneticPr fontId="5" type="noConversion"/>
  </si>
  <si>
    <t>SleepingPills.ingestible.ingestReportString</t>
    <phoneticPr fontId="5" type="noConversion"/>
  </si>
  <si>
    <t>{0} 복용 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</si>
</sst>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6" borderId="0" applyNumberFormat="0" applyBorder="0" applyAlignment="0" applyProtection="0">
      <alignment vertical="center"/>
    </xf>
    <xf numFmtId="0" fontId="3" fillId="7" borderId="0" applyNumberFormat="0" applyBorder="0" applyAlignment="0" applyProtection="0">
      <alignment vertical="center"/>
    </xf>
    <xf numFmtId="0" fontId="4" fillId="8" borderId="0" applyNumberFormat="0" applyBorder="0" applyAlignment="0" applyProtection="0">
      <alignment vertical="center"/>
    </xf>
    <xf numFmtId="0" fontId="1" fillId="9" borderId="1" applyNumberFormat="0" applyFont="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7" borderId="0" xfId="2" applyAlignment="1"/>
    <xf numFmtId="0" fontId="4" fillId="8" borderId="0" xfId="3" applyAlignment="1"/>
    <xf numFmtId="0" fontId="2" fillId="6" borderId="0" xfId="1" applyAlignment="1"/>
    <xf numFmtId="0" fontId="0" fillId="9" borderId="1" xfId="4" applyFont="1" applyAlignment="1"/>
  </cellXfs>
  <cellStyles count="5">
    <cellStyle name="나쁨" xfId="2" builtinId="27"/>
    <cellStyle name="메모" xfId="4" builtinId="10"/>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E27" sqref="E27"/>
    </sheetView>
  </sheetViews>
  <sheetFormatPr defaultRowHeight="17" x14ac:dyDescent="0.45"/>
  <cols>
    <col min="1" max="1" width="35.25" bestFit="1" customWidth="1"/>
    <col min="2" max="2" width="17.4140625" bestFit="1" customWidth="1"/>
    <col min="3" max="3" width="44.4140625" bestFit="1" customWidth="1"/>
    <col min="4" max="4" width="36.83203125" customWidth="1"/>
    <col min="5" max="5" width="39.75" customWidth="1"/>
    <col min="6" max="6" width="38.33203125" bestFit="1" customWidth="1"/>
    <col min="7" max="7" width="30.83203125" customWidth="1"/>
  </cols>
  <sheetData>
    <row r="1" spans="1:7" x14ac:dyDescent="0.45">
      <c r="A1" s="1" t="s">
        <v>0</v>
      </c>
      <c r="B1" s="1" t="s">
        <v>1</v>
      </c>
      <c r="C1" s="1" t="s">
        <v>2</v>
      </c>
      <c r="D1" s="1" t="s">
        <v>3</v>
      </c>
      <c r="E1" s="1" t="s">
        <v>4</v>
      </c>
      <c r="F1" s="2" t="s">
        <v>5</v>
      </c>
      <c r="G1" s="2" t="s">
        <v>138</v>
      </c>
    </row>
    <row r="2" spans="1:7" x14ac:dyDescent="0.45">
      <c r="A2" s="1" t="str">
        <f>_xlfn.TEXTJOIN("+",,B2,C2)</f>
        <v>ThingDef+AdhdMedication.label</v>
      </c>
      <c r="B2" s="1" t="s">
        <v>7</v>
      </c>
      <c r="C2" s="1" t="s">
        <v>8</v>
      </c>
      <c r="D2" s="1" t="s">
        <v>9</v>
      </c>
      <c r="E2" s="1" t="s">
        <v>60</v>
      </c>
      <c r="F2" s="3" t="s">
        <v>10</v>
      </c>
      <c r="G2" t="str">
        <f>IFERROR(VLOOKUP(A2,Merge_RKTM!$C$2:$D$61,2,FALSE),"")</f>
        <v>ADHD 약물</v>
      </c>
    </row>
    <row r="3" spans="1:7" x14ac:dyDescent="0.45">
      <c r="A3" s="1" t="str">
        <f t="shared" ref="A3:A37" si="0">_xlfn.TEXTJOIN("+",,B3,C3)</f>
        <v>ThingDef+AdhdMedication.description</v>
      </c>
      <c r="B3" s="1" t="s">
        <v>7</v>
      </c>
      <c r="C3" s="1" t="s">
        <v>12</v>
      </c>
      <c r="D3" s="1" t="s">
        <v>13</v>
      </c>
      <c r="E3" s="1" t="s">
        <v>116</v>
      </c>
      <c r="F3" s="4" t="s">
        <v>147</v>
      </c>
      <c r="G3" t="str">
        <f>IFERROR(VLOOKUP(A3,Merge_RKTM!$C$2:$D$61,2,FALSE),"")</f>
        <v>하루 종일 업무에 집중하기 힘든 사람들을위한 일반적인 약물. 집중력과 활동성을 높이지만 부작용으로 정신이 민감해지며 식욕을 잃을 수 있습니다. 1일간 지속됩니다.</v>
      </c>
    </row>
    <row r="4" spans="1:7" x14ac:dyDescent="0.45">
      <c r="A4" s="1" t="str">
        <f t="shared" si="0"/>
        <v>ThingDef+AdhdMedication.ingestible.ingestCommandString</v>
      </c>
      <c r="B4" s="1" t="s">
        <v>7</v>
      </c>
      <c r="C4" s="1" t="s">
        <v>150</v>
      </c>
      <c r="D4" s="1" t="s">
        <v>148</v>
      </c>
      <c r="E4" s="1" t="s">
        <v>118</v>
      </c>
      <c r="F4" s="3" t="s">
        <v>16</v>
      </c>
      <c r="G4" t="str">
        <f>IFERROR(VLOOKUP(A4,Merge_RKTM!$C$2:$D$61,2,FALSE),"")</f>
        <v>{0} 복용</v>
      </c>
    </row>
    <row r="5" spans="1:7" x14ac:dyDescent="0.45">
      <c r="A5" s="1" t="str">
        <f t="shared" si="0"/>
        <v>ThingDef+AdhdMedication.ingestible.ingestReportString</v>
      </c>
      <c r="B5" s="1" t="s">
        <v>7</v>
      </c>
      <c r="C5" s="1" t="s">
        <v>151</v>
      </c>
      <c r="D5" s="1" t="s">
        <v>149</v>
      </c>
      <c r="E5" s="1" t="s">
        <v>162</v>
      </c>
      <c r="F5" s="4" t="s">
        <v>146</v>
      </c>
      <c r="G5" t="str">
        <f>IFERROR(VLOOKUP(A5,Merge_RKTM!$C$2:$D$61,2,FALSE),"")</f>
        <v>{0} 복용</v>
      </c>
    </row>
    <row r="6" spans="1:7" x14ac:dyDescent="0.45">
      <c r="A6" s="1" t="str">
        <f t="shared" si="0"/>
        <v>ThingDef+Antidepressants.label</v>
      </c>
      <c r="B6" s="1" t="s">
        <v>7</v>
      </c>
      <c r="C6" s="1" t="s">
        <v>139</v>
      </c>
      <c r="D6" s="1" t="s">
        <v>15</v>
      </c>
      <c r="E6" s="1" t="s">
        <v>62</v>
      </c>
      <c r="G6" t="str">
        <f>IFERROR(VLOOKUP(A6,Merge_RKTM!$C$2:$D$61,2,FALSE),"")</f>
        <v>항우울제</v>
      </c>
    </row>
    <row r="7" spans="1:7" x14ac:dyDescent="0.45">
      <c r="A7" s="1" t="str">
        <f t="shared" si="0"/>
        <v>ThingDef+Antidepressants.description</v>
      </c>
      <c r="B7" s="1" t="s">
        <v>7</v>
      </c>
      <c r="C7" s="1" t="s">
        <v>18</v>
      </c>
      <c r="D7" s="1" t="s">
        <v>19</v>
      </c>
      <c r="E7" s="1" t="s">
        <v>120</v>
      </c>
      <c r="G7" t="str">
        <f>IFERROR(VLOOKUP(A7,Merge_RKTM!$C$2:$D$61,2,FALSE),"")</f>
        <v>이 약물은 마음의 상처를 치유 할 수 있다고 말합니다. 하지만 합성 약물로 인해 뇌의 기능을 저하시켜 학습능력이 낮아집니다. 1일간 지속됩니다.</v>
      </c>
    </row>
    <row r="8" spans="1:7" x14ac:dyDescent="0.45">
      <c r="A8" s="1" t="str">
        <f t="shared" si="0"/>
        <v>ThingDef+Antidepressants.ingestible.ingestCommandString</v>
      </c>
      <c r="B8" s="1" t="s">
        <v>7</v>
      </c>
      <c r="C8" s="1" t="s">
        <v>152</v>
      </c>
      <c r="D8" s="1" t="s">
        <v>148</v>
      </c>
      <c r="E8" s="1" t="s">
        <v>118</v>
      </c>
      <c r="G8" t="str">
        <f>IFERROR(VLOOKUP(A8,Merge_RKTM!$C$2:$D$61,2,FALSE),"")</f>
        <v>{0} 복용</v>
      </c>
    </row>
    <row r="9" spans="1:7" x14ac:dyDescent="0.45">
      <c r="A9" s="1" t="str">
        <f t="shared" si="0"/>
        <v>ThingDef+Antidepressants.ingestible.ingestReportString</v>
      </c>
      <c r="B9" s="1" t="s">
        <v>7</v>
      </c>
      <c r="C9" s="1" t="s">
        <v>157</v>
      </c>
      <c r="D9" s="1" t="s">
        <v>149</v>
      </c>
      <c r="E9" s="1" t="s">
        <v>162</v>
      </c>
      <c r="G9" t="str">
        <f>IFERROR(VLOOKUP(A9,Merge_RKTM!$C$2:$D$61,2,FALSE),"")</f>
        <v>{0} 복용</v>
      </c>
    </row>
    <row r="10" spans="1:7" x14ac:dyDescent="0.45">
      <c r="A10" s="1" t="str">
        <f t="shared" si="0"/>
        <v>ThingDef+MedicalDrink.label</v>
      </c>
      <c r="B10" s="1" t="s">
        <v>7</v>
      </c>
      <c r="C10" s="1" t="s">
        <v>21</v>
      </c>
      <c r="D10" s="1" t="s">
        <v>22</v>
      </c>
      <c r="E10" s="1" t="s">
        <v>63</v>
      </c>
      <c r="G10" t="str">
        <f>IFERROR(VLOOKUP(A10,Merge_RKTM!$C$2:$D$61,2,FALSE),"")</f>
        <v>의료용 음료</v>
      </c>
    </row>
    <row r="11" spans="1:7" x14ac:dyDescent="0.45">
      <c r="A11" s="1" t="str">
        <f t="shared" si="0"/>
        <v>ThingDef+MedicalDrink.description</v>
      </c>
      <c r="B11" s="1" t="s">
        <v>7</v>
      </c>
      <c r="C11" s="1" t="s">
        <v>24</v>
      </c>
      <c r="D11" s="1" t="s">
        <v>25</v>
      </c>
      <c r="E11" s="1" t="s">
        <v>123</v>
      </c>
      <c r="G11" t="str">
        <f>IFERROR(VLOOKUP(A11,Merge_RKTM!$C$2:$D$61,2,FALSE),"")</f>
        <v>간단하고 저렴한 식용약물 음료, 면역력을 높이고 더 빨리 치료할 수 있습니다. 2일간 지속됩니다.</v>
      </c>
    </row>
    <row r="12" spans="1:7" x14ac:dyDescent="0.45">
      <c r="A12" s="1" t="str">
        <f t="shared" si="0"/>
        <v>ThingDef+MedicalDrink.ingestible.ingestCommandString</v>
      </c>
      <c r="B12" s="1" t="s">
        <v>7</v>
      </c>
      <c r="C12" s="1" t="s">
        <v>153</v>
      </c>
      <c r="D12" s="1" t="s">
        <v>148</v>
      </c>
      <c r="E12" s="1" t="s">
        <v>118</v>
      </c>
      <c r="G12" t="str">
        <f>IFERROR(VLOOKUP(A12,Merge_RKTM!$C$2:$D$61,2,FALSE),"")</f>
        <v>{0} 복용</v>
      </c>
    </row>
    <row r="13" spans="1:7" x14ac:dyDescent="0.45">
      <c r="A13" s="1" t="str">
        <f t="shared" si="0"/>
        <v>ThingDef+MedicalDrink.ingestible.ingestReportString</v>
      </c>
      <c r="B13" s="1" t="s">
        <v>7</v>
      </c>
      <c r="C13" s="1" t="s">
        <v>158</v>
      </c>
      <c r="D13" s="1" t="s">
        <v>149</v>
      </c>
      <c r="E13" s="1" t="s">
        <v>162</v>
      </c>
      <c r="G13" t="str">
        <f>IFERROR(VLOOKUP(A13,Merge_RKTM!$C$2:$D$61,2,FALSE),"")</f>
        <v>{0} 복용</v>
      </c>
    </row>
    <row r="14" spans="1:7" x14ac:dyDescent="0.45">
      <c r="A14" s="1" t="str">
        <f t="shared" si="0"/>
        <v>ThingDef+Multivitamins.label</v>
      </c>
      <c r="B14" s="1" t="s">
        <v>7</v>
      </c>
      <c r="C14" s="1" t="s">
        <v>27</v>
      </c>
      <c r="D14" s="1" t="s">
        <v>28</v>
      </c>
      <c r="E14" s="1" t="s">
        <v>64</v>
      </c>
      <c r="G14" t="str">
        <f>IFERROR(VLOOKUP(A14,Merge_RKTM!$C$2:$D$61,2,FALSE),"")</f>
        <v>종합 비타민제</v>
      </c>
    </row>
    <row r="15" spans="1:7" x14ac:dyDescent="0.45">
      <c r="A15" s="1" t="str">
        <f t="shared" si="0"/>
        <v>ThingDef+Multivitamins.description</v>
      </c>
      <c r="B15" s="1" t="s">
        <v>7</v>
      </c>
      <c r="C15" s="1" t="s">
        <v>30</v>
      </c>
      <c r="D15" s="1" t="s">
        <v>31</v>
      </c>
      <c r="E15" s="1" t="s">
        <v>126</v>
      </c>
      <c r="G15" t="str">
        <f>IFERROR(VLOOKUP(A15,Merge_RKTM!$C$2:$D$61,2,FALSE),"")</f>
        <v>비타민 A에서 Z까지의 합성 된 혼합물. 섭취하면 학습능력 및 정신과 신체 건강뿐만 아니라 독성 면역 수준이 향상 됩니다. 2일간 지속됩니다.</v>
      </c>
    </row>
    <row r="16" spans="1:7" x14ac:dyDescent="0.45">
      <c r="A16" s="1" t="str">
        <f t="shared" si="0"/>
        <v>ThingDef+Multivitamins.ingestible.ingestCommandString</v>
      </c>
      <c r="B16" s="1" t="s">
        <v>7</v>
      </c>
      <c r="C16" s="1" t="s">
        <v>154</v>
      </c>
      <c r="D16" s="1" t="s">
        <v>148</v>
      </c>
      <c r="E16" s="1" t="s">
        <v>118</v>
      </c>
      <c r="G16" t="str">
        <f>IFERROR(VLOOKUP(A16,Merge_RKTM!$C$2:$D$61,2,FALSE),"")</f>
        <v>{0} 복용</v>
      </c>
    </row>
    <row r="17" spans="1:7" x14ac:dyDescent="0.45">
      <c r="A17" s="1" t="str">
        <f t="shared" si="0"/>
        <v>ThingDef+Multivitamins.ingestible.ingestReportString</v>
      </c>
      <c r="B17" s="1" t="s">
        <v>7</v>
      </c>
      <c r="C17" s="1" t="s">
        <v>159</v>
      </c>
      <c r="D17" s="1" t="s">
        <v>149</v>
      </c>
      <c r="E17" s="1" t="s">
        <v>162</v>
      </c>
      <c r="G17" t="str">
        <f>IFERROR(VLOOKUP(A17,Merge_RKTM!$C$2:$D$61,2,FALSE),"")</f>
        <v>{0} 복용</v>
      </c>
    </row>
    <row r="18" spans="1:7" x14ac:dyDescent="0.45">
      <c r="A18" s="1" t="str">
        <f t="shared" si="0"/>
        <v>ThingDef+Painkillers.label</v>
      </c>
      <c r="B18" s="1" t="s">
        <v>7</v>
      </c>
      <c r="C18" s="1" t="s">
        <v>33</v>
      </c>
      <c r="D18" s="1" t="s">
        <v>34</v>
      </c>
      <c r="E18" s="1" t="s">
        <v>65</v>
      </c>
      <c r="G18" t="str">
        <f>IFERROR(VLOOKUP(A18,Merge_RKTM!$C$2:$D$61,2,FALSE),"")</f>
        <v>소염 진통제</v>
      </c>
    </row>
    <row r="19" spans="1:7" x14ac:dyDescent="0.45">
      <c r="A19" s="1" t="str">
        <f t="shared" si="0"/>
        <v>ThingDef+Painkillers.description</v>
      </c>
      <c r="B19" s="1" t="s">
        <v>7</v>
      </c>
      <c r="C19" s="1" t="s">
        <v>36</v>
      </c>
      <c r="D19" s="1" t="s">
        <v>37</v>
      </c>
      <c r="E19" s="1" t="s">
        <v>129</v>
      </c>
      <c r="G19" t="str">
        <f>IFERROR(VLOOKUP(A19,Merge_RKTM!$C$2:$D$61,2,FALSE),"")</f>
        <v>즉시 통증과 염증을 완화할수 있습니다. 다만 면역력이 낮아지고 혈압과 관련된 합병증을 일으킬 수 있습니다. 1일간 지속됩니다.</v>
      </c>
    </row>
    <row r="20" spans="1:7" x14ac:dyDescent="0.45">
      <c r="A20" s="1" t="str">
        <f t="shared" si="0"/>
        <v>ThingDef+Painkillers.ingestible.ingestCommandString</v>
      </c>
      <c r="B20" s="1" t="s">
        <v>7</v>
      </c>
      <c r="C20" s="1" t="s">
        <v>155</v>
      </c>
      <c r="D20" s="1" t="s">
        <v>148</v>
      </c>
      <c r="E20" s="1" t="s">
        <v>118</v>
      </c>
      <c r="G20" t="str">
        <f>IFERROR(VLOOKUP(A20,Merge_RKTM!$C$2:$D$61,2,FALSE),"")</f>
        <v>{0} 복용</v>
      </c>
    </row>
    <row r="21" spans="1:7" x14ac:dyDescent="0.45">
      <c r="A21" s="1" t="str">
        <f t="shared" si="0"/>
        <v>ThingDef+Painkillers.ingestible.ingestReportString</v>
      </c>
      <c r="B21" s="1" t="s">
        <v>7</v>
      </c>
      <c r="C21" s="1" t="s">
        <v>160</v>
      </c>
      <c r="D21" s="1" t="s">
        <v>149</v>
      </c>
      <c r="E21" s="1" t="s">
        <v>162</v>
      </c>
      <c r="G21" t="str">
        <f>IFERROR(VLOOKUP(A21,Merge_RKTM!$C$2:$D$61,2,FALSE),"")</f>
        <v>{0} 복용</v>
      </c>
    </row>
    <row r="22" spans="1:7" x14ac:dyDescent="0.45">
      <c r="A22" s="1" t="str">
        <f t="shared" si="0"/>
        <v>ThingDef+SleepingPills.label</v>
      </c>
      <c r="B22" s="1" t="s">
        <v>7</v>
      </c>
      <c r="C22" s="1" t="s">
        <v>141</v>
      </c>
      <c r="D22" s="1" t="s">
        <v>39</v>
      </c>
      <c r="E22" s="1" t="s">
        <v>67</v>
      </c>
      <c r="G22" t="str">
        <f>IFERROR(VLOOKUP(A22,Merge_RKTM!$C$2:$D$61,2,FALSE),"")</f>
        <v>수면제</v>
      </c>
    </row>
    <row r="23" spans="1:7" x14ac:dyDescent="0.45">
      <c r="A23" s="1" t="str">
        <f t="shared" si="0"/>
        <v>ThingDef+SleepingPills.description</v>
      </c>
      <c r="B23" s="1" t="s">
        <v>7</v>
      </c>
      <c r="C23" s="1" t="s">
        <v>41</v>
      </c>
      <c r="D23" s="1" t="s">
        <v>42</v>
      </c>
      <c r="E23" s="1" t="s">
        <v>132</v>
      </c>
      <c r="G23" t="str">
        <f>IFERROR(VLOOKUP(A23,Merge_RKTM!$C$2:$D$61,2,FALSE),"")</f>
        <v>수면을 유도하여 항체속도를 높입니다. 움직일수 없으며, 의식을 10퍼로 제한 시킵니다. 12시간 지속됩니다.</v>
      </c>
    </row>
    <row r="24" spans="1:7" x14ac:dyDescent="0.45">
      <c r="A24" s="1" t="str">
        <f t="shared" si="0"/>
        <v>ThingDef+SleepingPills.ingestible.ingestCommandString</v>
      </c>
      <c r="B24" s="1" t="s">
        <v>7</v>
      </c>
      <c r="C24" s="1" t="s">
        <v>156</v>
      </c>
      <c r="D24" s="1" t="s">
        <v>148</v>
      </c>
      <c r="E24" s="1" t="s">
        <v>118</v>
      </c>
      <c r="G24" t="str">
        <f>IFERROR(VLOOKUP(A24,Merge_RKTM!$C$2:$D$61,2,FALSE),"")</f>
        <v>{0} 복용</v>
      </c>
    </row>
    <row r="25" spans="1:7" x14ac:dyDescent="0.45">
      <c r="A25" s="1" t="str">
        <f t="shared" si="0"/>
        <v>ThingDef+SleepingPills.ingestible.ingestReportString</v>
      </c>
      <c r="B25" s="1" t="s">
        <v>7</v>
      </c>
      <c r="C25" s="1" t="s">
        <v>161</v>
      </c>
      <c r="D25" s="1" t="s">
        <v>149</v>
      </c>
      <c r="E25" s="1" t="s">
        <v>162</v>
      </c>
      <c r="G25" t="str">
        <f>IFERROR(VLOOKUP(A25,Merge_RKTM!$C$2:$D$61,2,FALSE),"")</f>
        <v>{0} 복용</v>
      </c>
    </row>
    <row r="26" spans="1:7" x14ac:dyDescent="0.45">
      <c r="A26" s="1" t="str">
        <f t="shared" si="0"/>
        <v>HediffDef+AdhdMedication.label</v>
      </c>
      <c r="B26" s="1" t="s">
        <v>44</v>
      </c>
      <c r="C26" s="1" t="s">
        <v>8</v>
      </c>
      <c r="D26" s="1" t="s">
        <v>9</v>
      </c>
      <c r="E26" s="1" t="s">
        <v>60</v>
      </c>
      <c r="G26" t="str">
        <f>IFERROR(VLOOKUP(A26,Merge_RKTM!$C$2:$D$61,2,FALSE),"")</f>
        <v>ADHD 약물</v>
      </c>
    </row>
    <row r="27" spans="1:7" x14ac:dyDescent="0.45">
      <c r="A27" s="1" t="str">
        <f t="shared" si="0"/>
        <v>HediffDef+AdhdMedication.description</v>
      </c>
      <c r="B27" s="1" t="s">
        <v>44</v>
      </c>
      <c r="C27" s="1" t="s">
        <v>12</v>
      </c>
      <c r="D27" s="1" t="s">
        <v>45</v>
      </c>
      <c r="E27" s="1" t="s">
        <v>145</v>
      </c>
      <c r="G27" t="str">
        <f>IFERROR(VLOOKUP(A27,Merge_RKTM!$C$2:$D$61,2,FALSE),"")</f>
        <v/>
      </c>
    </row>
    <row r="28" spans="1:7" x14ac:dyDescent="0.45">
      <c r="A28" s="1" t="str">
        <f t="shared" si="0"/>
        <v>HediffDef+Soothingpills.label</v>
      </c>
      <c r="B28" s="1" t="s">
        <v>44</v>
      </c>
      <c r="C28" s="1" t="s">
        <v>48</v>
      </c>
      <c r="D28" s="1" t="s">
        <v>49</v>
      </c>
      <c r="E28" s="1" t="s">
        <v>62</v>
      </c>
      <c r="F28" s="8" t="s">
        <v>140</v>
      </c>
      <c r="G28" t="str">
        <f>IFERROR(VLOOKUP(A28,Merge_RKTM!$C$2:$D$61,2,FALSE),"")</f>
        <v>항우울제</v>
      </c>
    </row>
    <row r="29" spans="1:7" x14ac:dyDescent="0.45">
      <c r="A29" s="1" t="str">
        <f t="shared" si="0"/>
        <v>HediffDef+Soothingpills.description</v>
      </c>
      <c r="B29" s="1" t="s">
        <v>44</v>
      </c>
      <c r="C29" s="1" t="s">
        <v>46</v>
      </c>
      <c r="D29" s="1" t="s">
        <v>47</v>
      </c>
      <c r="E29" s="1" t="s">
        <v>145</v>
      </c>
      <c r="G29" t="str">
        <f>IFERROR(VLOOKUP(A29,Merge_RKTM!$C$2:$D$61,2,FALSE),"")</f>
        <v/>
      </c>
    </row>
    <row r="30" spans="1:7" x14ac:dyDescent="0.45">
      <c r="A30" s="1" t="str">
        <f t="shared" si="0"/>
        <v>HediffDef+MedicalDrink.label</v>
      </c>
      <c r="B30" s="1" t="s">
        <v>44</v>
      </c>
      <c r="C30" s="1" t="s">
        <v>21</v>
      </c>
      <c r="D30" s="1" t="s">
        <v>22</v>
      </c>
      <c r="E30" s="1" t="s">
        <v>63</v>
      </c>
      <c r="G30" t="str">
        <f>IFERROR(VLOOKUP(A30,Merge_RKTM!$C$2:$D$61,2,FALSE),"")</f>
        <v>의료용 음료</v>
      </c>
    </row>
    <row r="31" spans="1:7" x14ac:dyDescent="0.45">
      <c r="A31" s="1" t="str">
        <f t="shared" si="0"/>
        <v>HediffDef+MedicalDrink.description</v>
      </c>
      <c r="B31" s="1" t="s">
        <v>44</v>
      </c>
      <c r="C31" s="1" t="s">
        <v>24</v>
      </c>
      <c r="D31" s="1" t="s">
        <v>50</v>
      </c>
      <c r="E31" s="1" t="s">
        <v>145</v>
      </c>
      <c r="G31" t="str">
        <f>IFERROR(VLOOKUP(A31,Merge_RKTM!$C$2:$D$61,2,FALSE),"")</f>
        <v/>
      </c>
    </row>
    <row r="32" spans="1:7" x14ac:dyDescent="0.45">
      <c r="A32" s="1" t="str">
        <f t="shared" si="0"/>
        <v>HediffDef+Multivitamins.label</v>
      </c>
      <c r="B32" s="1" t="s">
        <v>44</v>
      </c>
      <c r="C32" s="1" t="s">
        <v>27</v>
      </c>
      <c r="D32" s="1" t="s">
        <v>28</v>
      </c>
      <c r="E32" s="1" t="s">
        <v>64</v>
      </c>
      <c r="G32" t="str">
        <f>IFERROR(VLOOKUP(A32,Merge_RKTM!$C$2:$D$61,2,FALSE),"")</f>
        <v>종합 비타민제</v>
      </c>
    </row>
    <row r="33" spans="1:7" x14ac:dyDescent="0.45">
      <c r="A33" s="1" t="str">
        <f t="shared" si="0"/>
        <v>HediffDef+Multivitamins.description</v>
      </c>
      <c r="B33" s="1" t="s">
        <v>44</v>
      </c>
      <c r="C33" s="1" t="s">
        <v>30</v>
      </c>
      <c r="D33" s="1" t="s">
        <v>53</v>
      </c>
      <c r="E33" s="1" t="s">
        <v>145</v>
      </c>
      <c r="G33" t="str">
        <f>IFERROR(VLOOKUP(A33,Merge_RKTM!$C$2:$D$61,2,FALSE),"")</f>
        <v/>
      </c>
    </row>
    <row r="34" spans="1:7" x14ac:dyDescent="0.45">
      <c r="A34" s="1" t="str">
        <f t="shared" si="0"/>
        <v>HediffDef+Painkillers.label</v>
      </c>
      <c r="B34" s="1" t="s">
        <v>44</v>
      </c>
      <c r="C34" s="1" t="s">
        <v>33</v>
      </c>
      <c r="D34" s="1" t="s">
        <v>34</v>
      </c>
      <c r="E34" s="1" t="s">
        <v>65</v>
      </c>
      <c r="G34" t="str">
        <f>IFERROR(VLOOKUP(A34,Merge_RKTM!$C$2:$D$61,2,FALSE),"")</f>
        <v>소염 진통제</v>
      </c>
    </row>
    <row r="35" spans="1:7" x14ac:dyDescent="0.45">
      <c r="A35" s="1" t="str">
        <f t="shared" si="0"/>
        <v>HediffDef+Painkillers.description</v>
      </c>
      <c r="B35" s="1" t="s">
        <v>44</v>
      </c>
      <c r="C35" s="1" t="s">
        <v>36</v>
      </c>
      <c r="D35" s="1" t="s">
        <v>54</v>
      </c>
      <c r="E35" s="1" t="s">
        <v>145</v>
      </c>
      <c r="G35" t="str">
        <f>IFERROR(VLOOKUP(A35,Merge_RKTM!$C$2:$D$61,2,FALSE),"")</f>
        <v/>
      </c>
    </row>
    <row r="36" spans="1:7" x14ac:dyDescent="0.45">
      <c r="A36" s="1" t="str">
        <f t="shared" si="0"/>
        <v>HediffDef+KnockoutPills.label</v>
      </c>
      <c r="B36" s="1" t="s">
        <v>44</v>
      </c>
      <c r="C36" s="1" t="s">
        <v>56</v>
      </c>
      <c r="D36" s="1" t="s">
        <v>57</v>
      </c>
      <c r="E36" s="1" t="s">
        <v>67</v>
      </c>
      <c r="F36" s="8" t="s">
        <v>142</v>
      </c>
      <c r="G36" t="str">
        <f>IFERROR(VLOOKUP(A36,Merge_RKTM!$C$2:$D$61,2,FALSE),"")</f>
        <v>수면제</v>
      </c>
    </row>
    <row r="37" spans="1:7" x14ac:dyDescent="0.45">
      <c r="A37" s="1" t="str">
        <f t="shared" si="0"/>
        <v>HediffDef+KnockoutPills.description</v>
      </c>
      <c r="B37" s="1" t="s">
        <v>44</v>
      </c>
      <c r="C37" s="1" t="s">
        <v>58</v>
      </c>
      <c r="D37" s="1" t="s">
        <v>59</v>
      </c>
      <c r="E37" s="1" t="s">
        <v>145</v>
      </c>
      <c r="G37" t="str">
        <f>IFERROR(VLOOKUP(A37,Merge_RKTM!$C$2:$D$61,2,FALSE),"")</f>
        <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4CF2-4273-4CD9-A8F9-7043BEDB0701}">
  <dimension ref="A1:E61"/>
  <sheetViews>
    <sheetView workbookViewId="0">
      <selection activeCell="I14" sqref="I14"/>
    </sheetView>
  </sheetViews>
  <sheetFormatPr defaultRowHeight="17" x14ac:dyDescent="0.45"/>
  <cols>
    <col min="1" max="1" width="53.9140625" bestFit="1" customWidth="1"/>
    <col min="2" max="2" width="26.75" bestFit="1" customWidth="1"/>
    <col min="3" max="3" width="53.9140625" bestFit="1" customWidth="1"/>
    <col min="4" max="4" width="29.75" customWidth="1"/>
  </cols>
  <sheetData>
    <row r="1" spans="1:5" x14ac:dyDescent="0.45">
      <c r="A1" s="5" t="s">
        <v>135</v>
      </c>
      <c r="B1" s="6" t="s">
        <v>136</v>
      </c>
      <c r="C1" s="7" t="s">
        <v>137</v>
      </c>
    </row>
    <row r="2" spans="1:5" x14ac:dyDescent="0.45">
      <c r="A2" t="s">
        <v>43</v>
      </c>
      <c r="C2" t="str">
        <f>IF(B2="",A2,B2)</f>
        <v>HediffDef+AdhdMedication.label</v>
      </c>
      <c r="D2" t="s">
        <v>60</v>
      </c>
      <c r="E2">
        <f>IF(ISERROR(B2),"",MATCH(C2,Sheet!$A$2:$A$37,0))</f>
        <v>25</v>
      </c>
    </row>
    <row r="3" spans="1:5" x14ac:dyDescent="0.45">
      <c r="A3" t="s">
        <v>61</v>
      </c>
      <c r="B3" t="s">
        <v>144</v>
      </c>
      <c r="C3" t="str">
        <f t="shared" ref="C3:C61" si="0">IF(B3="",A3,B3)</f>
        <v>HediffDef+Soothingpills.label</v>
      </c>
      <c r="D3" t="s">
        <v>62</v>
      </c>
      <c r="E3">
        <f>IF(ISERROR(B3),"",MATCH(C3,Sheet!$A$2:$A$37,0))</f>
        <v>27</v>
      </c>
    </row>
    <row r="4" spans="1:5" x14ac:dyDescent="0.45">
      <c r="A4" t="s">
        <v>51</v>
      </c>
      <c r="C4" t="str">
        <f t="shared" si="0"/>
        <v>HediffDef+MedicalDrink.label</v>
      </c>
      <c r="D4" t="s">
        <v>63</v>
      </c>
      <c r="E4">
        <f>IF(ISERROR(B4),"",MATCH(C4,Sheet!$A$2:$A$37,0))</f>
        <v>29</v>
      </c>
    </row>
    <row r="5" spans="1:5" x14ac:dyDescent="0.45">
      <c r="A5" t="s">
        <v>52</v>
      </c>
      <c r="C5" t="str">
        <f t="shared" si="0"/>
        <v>HediffDef+Multivitamins.label</v>
      </c>
      <c r="D5" t="s">
        <v>64</v>
      </c>
      <c r="E5">
        <f>IF(ISERROR(B5),"",MATCH(C5,Sheet!$A$2:$A$37,0))</f>
        <v>31</v>
      </c>
    </row>
    <row r="6" spans="1:5" x14ac:dyDescent="0.45">
      <c r="A6" t="s">
        <v>55</v>
      </c>
      <c r="C6" t="str">
        <f t="shared" si="0"/>
        <v>HediffDef+Painkillers.label</v>
      </c>
      <c r="D6" t="s">
        <v>65</v>
      </c>
      <c r="E6">
        <f>IF(ISERROR(B6),"",MATCH(C6,Sheet!$A$2:$A$37,0))</f>
        <v>33</v>
      </c>
    </row>
    <row r="7" spans="1:5" x14ac:dyDescent="0.45">
      <c r="A7" t="s">
        <v>66</v>
      </c>
      <c r="B7" t="s">
        <v>143</v>
      </c>
      <c r="C7" t="str">
        <f t="shared" si="0"/>
        <v>HediffDef+KnockoutPills.label</v>
      </c>
      <c r="D7" t="s">
        <v>67</v>
      </c>
      <c r="E7">
        <f>IF(ISERROR(B7),"",MATCH(C7,Sheet!$A$2:$A$37,0))</f>
        <v>35</v>
      </c>
    </row>
    <row r="8" spans="1:5" x14ac:dyDescent="0.45">
      <c r="A8" t="s">
        <v>68</v>
      </c>
      <c r="B8" t="e">
        <f>NA()</f>
        <v>#N/A</v>
      </c>
      <c r="C8" t="e">
        <f t="shared" si="0"/>
        <v>#N/A</v>
      </c>
      <c r="D8" t="s">
        <v>69</v>
      </c>
      <c r="E8" t="str">
        <f>IF(ISERROR(B8),"",MATCH(C8,Sheet!$A$2:$A$37,0))</f>
        <v/>
      </c>
    </row>
    <row r="9" spans="1:5" x14ac:dyDescent="0.45">
      <c r="A9" t="s">
        <v>70</v>
      </c>
      <c r="B9" t="e">
        <f>NA()</f>
        <v>#N/A</v>
      </c>
      <c r="C9" t="e">
        <f t="shared" si="0"/>
        <v>#N/A</v>
      </c>
      <c r="D9" t="s">
        <v>69</v>
      </c>
      <c r="E9" t="str">
        <f>IF(ISERROR(B9),"",MATCH(C9,Sheet!$A$2:$A$37,0))</f>
        <v/>
      </c>
    </row>
    <row r="10" spans="1:5" x14ac:dyDescent="0.45">
      <c r="A10" t="s">
        <v>71</v>
      </c>
      <c r="B10" t="e">
        <f>NA()</f>
        <v>#N/A</v>
      </c>
      <c r="C10" t="e">
        <f t="shared" si="0"/>
        <v>#N/A</v>
      </c>
      <c r="D10" t="s">
        <v>72</v>
      </c>
      <c r="E10" t="str">
        <f>IF(ISERROR(B10),"",MATCH(C10,Sheet!$A$2:$A$37,0))</f>
        <v/>
      </c>
    </row>
    <row r="11" spans="1:5" x14ac:dyDescent="0.45">
      <c r="A11" t="s">
        <v>73</v>
      </c>
      <c r="B11" t="e">
        <f>NA()</f>
        <v>#N/A</v>
      </c>
      <c r="C11" t="e">
        <f t="shared" si="0"/>
        <v>#N/A</v>
      </c>
      <c r="D11" t="s">
        <v>72</v>
      </c>
      <c r="E11" t="str">
        <f>IF(ISERROR(B11),"",MATCH(C11,Sheet!$A$2:$A$37,0))</f>
        <v/>
      </c>
    </row>
    <row r="12" spans="1:5" x14ac:dyDescent="0.45">
      <c r="A12" t="s">
        <v>74</v>
      </c>
      <c r="B12" t="e">
        <f>NA()</f>
        <v>#N/A</v>
      </c>
      <c r="C12" t="e">
        <f t="shared" si="0"/>
        <v>#N/A</v>
      </c>
      <c r="D12" t="s">
        <v>75</v>
      </c>
      <c r="E12" t="str">
        <f>IF(ISERROR(B12),"",MATCH(C12,Sheet!$A$2:$A$37,0))</f>
        <v/>
      </c>
    </row>
    <row r="13" spans="1:5" x14ac:dyDescent="0.45">
      <c r="A13" t="s">
        <v>76</v>
      </c>
      <c r="B13" t="e">
        <f>NA()</f>
        <v>#N/A</v>
      </c>
      <c r="C13" t="e">
        <f t="shared" si="0"/>
        <v>#N/A</v>
      </c>
      <c r="D13" t="s">
        <v>75</v>
      </c>
      <c r="E13" t="str">
        <f>IF(ISERROR(B13),"",MATCH(C13,Sheet!$A$2:$A$37,0))</f>
        <v/>
      </c>
    </row>
    <row r="14" spans="1:5" x14ac:dyDescent="0.45">
      <c r="A14" t="s">
        <v>77</v>
      </c>
      <c r="B14" t="e">
        <f>NA()</f>
        <v>#N/A</v>
      </c>
      <c r="C14" t="e">
        <f t="shared" si="0"/>
        <v>#N/A</v>
      </c>
      <c r="D14" t="s">
        <v>78</v>
      </c>
      <c r="E14" t="str">
        <f>IF(ISERROR(B14),"",MATCH(C14,Sheet!$A$2:$A$37,0))</f>
        <v/>
      </c>
    </row>
    <row r="15" spans="1:5" x14ac:dyDescent="0.45">
      <c r="A15" t="s">
        <v>79</v>
      </c>
      <c r="B15" t="e">
        <f>NA()</f>
        <v>#N/A</v>
      </c>
      <c r="C15" t="e">
        <f t="shared" si="0"/>
        <v>#N/A</v>
      </c>
      <c r="D15" t="s">
        <v>78</v>
      </c>
      <c r="E15" t="str">
        <f>IF(ISERROR(B15),"",MATCH(C15,Sheet!$A$2:$A$37,0))</f>
        <v/>
      </c>
    </row>
    <row r="16" spans="1:5" x14ac:dyDescent="0.45">
      <c r="A16" t="s">
        <v>80</v>
      </c>
      <c r="B16" t="e">
        <f>NA()</f>
        <v>#N/A</v>
      </c>
      <c r="C16" t="e">
        <f t="shared" si="0"/>
        <v>#N/A</v>
      </c>
      <c r="D16" t="s">
        <v>81</v>
      </c>
      <c r="E16" t="str">
        <f>IF(ISERROR(B16),"",MATCH(C16,Sheet!$A$2:$A$37,0))</f>
        <v/>
      </c>
    </row>
    <row r="17" spans="1:5" x14ac:dyDescent="0.45">
      <c r="A17" t="s">
        <v>82</v>
      </c>
      <c r="B17" t="e">
        <f>NA()</f>
        <v>#N/A</v>
      </c>
      <c r="C17" t="e">
        <f t="shared" si="0"/>
        <v>#N/A</v>
      </c>
      <c r="D17" t="s">
        <v>81</v>
      </c>
      <c r="E17" t="str">
        <f>IF(ISERROR(B17),"",MATCH(C17,Sheet!$A$2:$A$37,0))</f>
        <v/>
      </c>
    </row>
    <row r="18" spans="1:5" x14ac:dyDescent="0.45">
      <c r="A18" t="s">
        <v>83</v>
      </c>
      <c r="B18" t="e">
        <f>NA()</f>
        <v>#N/A</v>
      </c>
      <c r="C18" t="e">
        <f t="shared" si="0"/>
        <v>#N/A</v>
      </c>
      <c r="D18" t="s">
        <v>84</v>
      </c>
      <c r="E18" t="str">
        <f>IF(ISERROR(B18),"",MATCH(C18,Sheet!$A$2:$A$37,0))</f>
        <v/>
      </c>
    </row>
    <row r="19" spans="1:5" x14ac:dyDescent="0.45">
      <c r="A19" t="s">
        <v>85</v>
      </c>
      <c r="B19" t="e">
        <f>NA()</f>
        <v>#N/A</v>
      </c>
      <c r="C19" t="e">
        <f t="shared" si="0"/>
        <v>#N/A</v>
      </c>
      <c r="D19" t="s">
        <v>84</v>
      </c>
      <c r="E19" t="str">
        <f>IF(ISERROR(B19),"",MATCH(C19,Sheet!$A$2:$A$37,0))</f>
        <v/>
      </c>
    </row>
    <row r="20" spans="1:5" x14ac:dyDescent="0.45">
      <c r="A20" t="s">
        <v>86</v>
      </c>
      <c r="B20" t="e">
        <f>NA()</f>
        <v>#N/A</v>
      </c>
      <c r="C20" t="e">
        <f t="shared" si="0"/>
        <v>#N/A</v>
      </c>
      <c r="D20" t="s">
        <v>87</v>
      </c>
      <c r="E20" t="str">
        <f>IF(ISERROR(B20),"",MATCH(C20,Sheet!$A$2:$A$37,0))</f>
        <v/>
      </c>
    </row>
    <row r="21" spans="1:5" x14ac:dyDescent="0.45">
      <c r="A21" t="s">
        <v>88</v>
      </c>
      <c r="B21" t="e">
        <f>NA()</f>
        <v>#N/A</v>
      </c>
      <c r="C21" t="e">
        <f t="shared" si="0"/>
        <v>#N/A</v>
      </c>
      <c r="D21" t="s">
        <v>89</v>
      </c>
      <c r="E21" t="str">
        <f>IF(ISERROR(B21),"",MATCH(C21,Sheet!$A$2:$A$37,0))</f>
        <v/>
      </c>
    </row>
    <row r="22" spans="1:5" x14ac:dyDescent="0.45">
      <c r="A22" t="s">
        <v>90</v>
      </c>
      <c r="B22" t="e">
        <f>NA()</f>
        <v>#N/A</v>
      </c>
      <c r="C22" t="e">
        <f t="shared" si="0"/>
        <v>#N/A</v>
      </c>
      <c r="D22" t="s">
        <v>89</v>
      </c>
      <c r="E22" t="str">
        <f>IF(ISERROR(B22),"",MATCH(C22,Sheet!$A$2:$A$37,0))</f>
        <v/>
      </c>
    </row>
    <row r="23" spans="1:5" x14ac:dyDescent="0.45">
      <c r="A23" t="s">
        <v>91</v>
      </c>
      <c r="B23" t="e">
        <f>NA()</f>
        <v>#N/A</v>
      </c>
      <c r="C23" t="e">
        <f t="shared" si="0"/>
        <v>#N/A</v>
      </c>
      <c r="D23" t="s">
        <v>92</v>
      </c>
      <c r="E23" t="str">
        <f>IF(ISERROR(B23),"",MATCH(C23,Sheet!$A$2:$A$37,0))</f>
        <v/>
      </c>
    </row>
    <row r="24" spans="1:5" x14ac:dyDescent="0.45">
      <c r="A24" t="s">
        <v>93</v>
      </c>
      <c r="B24" t="e">
        <f>NA()</f>
        <v>#N/A</v>
      </c>
      <c r="C24" t="e">
        <f t="shared" si="0"/>
        <v>#N/A</v>
      </c>
      <c r="D24" t="s">
        <v>94</v>
      </c>
      <c r="E24" t="str">
        <f>IF(ISERROR(B24),"",MATCH(C24,Sheet!$A$2:$A$37,0))</f>
        <v/>
      </c>
    </row>
    <row r="25" spans="1:5" x14ac:dyDescent="0.45">
      <c r="A25" t="s">
        <v>95</v>
      </c>
      <c r="B25" t="e">
        <f>NA()</f>
        <v>#N/A</v>
      </c>
      <c r="C25" t="e">
        <f t="shared" si="0"/>
        <v>#N/A</v>
      </c>
      <c r="D25" t="s">
        <v>94</v>
      </c>
      <c r="E25" t="str">
        <f>IF(ISERROR(B25),"",MATCH(C25,Sheet!$A$2:$A$37,0))</f>
        <v/>
      </c>
    </row>
    <row r="26" spans="1:5" x14ac:dyDescent="0.45">
      <c r="A26" t="s">
        <v>96</v>
      </c>
      <c r="B26" t="e">
        <f>NA()</f>
        <v>#N/A</v>
      </c>
      <c r="C26" t="e">
        <f t="shared" si="0"/>
        <v>#N/A</v>
      </c>
      <c r="D26" t="s">
        <v>97</v>
      </c>
      <c r="E26" t="str">
        <f>IF(ISERROR(B26),"",MATCH(C26,Sheet!$A$2:$A$37,0))</f>
        <v/>
      </c>
    </row>
    <row r="27" spans="1:5" x14ac:dyDescent="0.45">
      <c r="A27" t="s">
        <v>98</v>
      </c>
      <c r="B27" t="e">
        <f>NA()</f>
        <v>#N/A</v>
      </c>
      <c r="C27" t="e">
        <f t="shared" si="0"/>
        <v>#N/A</v>
      </c>
      <c r="D27" t="s">
        <v>99</v>
      </c>
      <c r="E27" t="str">
        <f>IF(ISERROR(B27),"",MATCH(C27,Sheet!$A$2:$A$37,0))</f>
        <v/>
      </c>
    </row>
    <row r="28" spans="1:5" x14ac:dyDescent="0.45">
      <c r="A28" t="s">
        <v>100</v>
      </c>
      <c r="B28" t="e">
        <f>NA()</f>
        <v>#N/A</v>
      </c>
      <c r="C28" t="e">
        <f t="shared" si="0"/>
        <v>#N/A</v>
      </c>
      <c r="D28" t="s">
        <v>99</v>
      </c>
      <c r="E28" t="str">
        <f>IF(ISERROR(B28),"",MATCH(C28,Sheet!$A$2:$A$37,0))</f>
        <v/>
      </c>
    </row>
    <row r="29" spans="1:5" x14ac:dyDescent="0.45">
      <c r="A29" t="s">
        <v>101</v>
      </c>
      <c r="B29" t="e">
        <f>NA()</f>
        <v>#N/A</v>
      </c>
      <c r="C29" t="e">
        <f t="shared" si="0"/>
        <v>#N/A</v>
      </c>
      <c r="D29" t="s">
        <v>102</v>
      </c>
      <c r="E29" t="str">
        <f>IF(ISERROR(B29),"",MATCH(C29,Sheet!$A$2:$A$37,0))</f>
        <v/>
      </c>
    </row>
    <row r="30" spans="1:5" x14ac:dyDescent="0.45">
      <c r="A30" t="s">
        <v>103</v>
      </c>
      <c r="B30" t="e">
        <f>NA()</f>
        <v>#N/A</v>
      </c>
      <c r="C30" t="e">
        <f t="shared" si="0"/>
        <v>#N/A</v>
      </c>
      <c r="D30" t="s">
        <v>104</v>
      </c>
      <c r="E30" t="str">
        <f>IF(ISERROR(B30),"",MATCH(C30,Sheet!$A$2:$A$37,0))</f>
        <v/>
      </c>
    </row>
    <row r="31" spans="1:5" x14ac:dyDescent="0.45">
      <c r="A31" t="s">
        <v>105</v>
      </c>
      <c r="B31" t="e">
        <f>NA()</f>
        <v>#N/A</v>
      </c>
      <c r="C31" t="e">
        <f t="shared" si="0"/>
        <v>#N/A</v>
      </c>
      <c r="D31" t="s">
        <v>104</v>
      </c>
      <c r="E31" t="str">
        <f>IF(ISERROR(B31),"",MATCH(C31,Sheet!$A$2:$A$37,0))</f>
        <v/>
      </c>
    </row>
    <row r="32" spans="1:5" x14ac:dyDescent="0.45">
      <c r="A32" t="s">
        <v>106</v>
      </c>
      <c r="B32" t="e">
        <f>NA()</f>
        <v>#N/A</v>
      </c>
      <c r="C32" t="e">
        <f t="shared" si="0"/>
        <v>#N/A</v>
      </c>
      <c r="D32" t="s">
        <v>107</v>
      </c>
      <c r="E32" t="str">
        <f>IF(ISERROR(B32),"",MATCH(C32,Sheet!$A$2:$A$37,0))</f>
        <v/>
      </c>
    </row>
    <row r="33" spans="1:5" x14ac:dyDescent="0.45">
      <c r="A33" t="s">
        <v>108</v>
      </c>
      <c r="B33" t="e">
        <f>NA()</f>
        <v>#N/A</v>
      </c>
      <c r="C33" t="e">
        <f t="shared" si="0"/>
        <v>#N/A</v>
      </c>
      <c r="D33" t="s">
        <v>109</v>
      </c>
      <c r="E33" t="str">
        <f>IF(ISERROR(B33),"",MATCH(C33,Sheet!$A$2:$A$37,0))</f>
        <v/>
      </c>
    </row>
    <row r="34" spans="1:5" x14ac:dyDescent="0.45">
      <c r="A34" t="s">
        <v>110</v>
      </c>
      <c r="B34" t="e">
        <f>NA()</f>
        <v>#N/A</v>
      </c>
      <c r="C34" t="e">
        <f t="shared" si="0"/>
        <v>#N/A</v>
      </c>
      <c r="D34" t="s">
        <v>109</v>
      </c>
      <c r="E34" t="str">
        <f>IF(ISERROR(B34),"",MATCH(C34,Sheet!$A$2:$A$37,0))</f>
        <v/>
      </c>
    </row>
    <row r="35" spans="1:5" x14ac:dyDescent="0.45">
      <c r="A35" t="s">
        <v>111</v>
      </c>
      <c r="B35" t="e">
        <f>NA()</f>
        <v>#N/A</v>
      </c>
      <c r="C35" t="e">
        <f t="shared" si="0"/>
        <v>#N/A</v>
      </c>
      <c r="D35" t="s">
        <v>112</v>
      </c>
      <c r="E35" t="str">
        <f>IF(ISERROR(B35),"",MATCH(C35,Sheet!$A$2:$A$37,0))</f>
        <v/>
      </c>
    </row>
    <row r="36" spans="1:5" x14ac:dyDescent="0.45">
      <c r="A36" t="s">
        <v>113</v>
      </c>
      <c r="B36" t="e">
        <f>NA()</f>
        <v>#N/A</v>
      </c>
      <c r="C36" t="e">
        <f t="shared" si="0"/>
        <v>#N/A</v>
      </c>
      <c r="D36" t="s">
        <v>114</v>
      </c>
      <c r="E36" t="str">
        <f>IF(ISERROR(B36),"",MATCH(C36,Sheet!$A$2:$A$37,0))</f>
        <v/>
      </c>
    </row>
    <row r="37" spans="1:5" x14ac:dyDescent="0.45">
      <c r="A37" t="s">
        <v>115</v>
      </c>
      <c r="B37" t="e">
        <f>NA()</f>
        <v>#N/A</v>
      </c>
      <c r="C37" t="e">
        <f t="shared" si="0"/>
        <v>#N/A</v>
      </c>
      <c r="D37" t="s">
        <v>114</v>
      </c>
      <c r="E37" t="str">
        <f>IF(ISERROR(B37),"",MATCH(C37,Sheet!$A$2:$A$37,0))</f>
        <v/>
      </c>
    </row>
    <row r="38" spans="1:5" x14ac:dyDescent="0.45">
      <c r="A38" t="s">
        <v>11</v>
      </c>
      <c r="C38" t="str">
        <f t="shared" si="0"/>
        <v>ThingDef+AdhdMedication.description</v>
      </c>
      <c r="D38" t="s">
        <v>116</v>
      </c>
      <c r="E38">
        <f>IF(ISERROR(B38),"",MATCH(C38,Sheet!$A$2:$A$37,0))</f>
        <v>2</v>
      </c>
    </row>
    <row r="39" spans="1:5" x14ac:dyDescent="0.45">
      <c r="A39" t="s">
        <v>117</v>
      </c>
      <c r="C39" t="str">
        <f t="shared" si="0"/>
        <v>ThingDef+AdhdMedication.ingestible.ingestCommandString</v>
      </c>
      <c r="D39" t="s">
        <v>118</v>
      </c>
      <c r="E39">
        <f>IF(ISERROR(B39),"",MATCH(C39,Sheet!$A$2:$A$37,0))</f>
        <v>3</v>
      </c>
    </row>
    <row r="40" spans="1:5" x14ac:dyDescent="0.45">
      <c r="A40" t="s">
        <v>119</v>
      </c>
      <c r="C40" t="str">
        <f t="shared" si="0"/>
        <v>ThingDef+AdhdMedication.ingestible.ingestReportString</v>
      </c>
      <c r="D40" t="s">
        <v>118</v>
      </c>
      <c r="E40">
        <f>IF(ISERROR(B40),"",MATCH(C40,Sheet!$A$2:$A$37,0))</f>
        <v>4</v>
      </c>
    </row>
    <row r="41" spans="1:5" x14ac:dyDescent="0.45">
      <c r="A41" t="s">
        <v>6</v>
      </c>
      <c r="C41" t="str">
        <f t="shared" si="0"/>
        <v>ThingDef+AdhdMedication.label</v>
      </c>
      <c r="D41" t="s">
        <v>60</v>
      </c>
      <c r="E41">
        <f>IF(ISERROR(B41),"",MATCH(C41,Sheet!$A$2:$A$37,0))</f>
        <v>1</v>
      </c>
    </row>
    <row r="42" spans="1:5" x14ac:dyDescent="0.45">
      <c r="A42" t="s">
        <v>17</v>
      </c>
      <c r="C42" t="str">
        <f t="shared" si="0"/>
        <v>ThingDef+Antidepressants.description</v>
      </c>
      <c r="D42" t="s">
        <v>120</v>
      </c>
      <c r="E42">
        <f>IF(ISERROR(B42),"",MATCH(C42,Sheet!$A$2:$A$37,0))</f>
        <v>6</v>
      </c>
    </row>
    <row r="43" spans="1:5" x14ac:dyDescent="0.45">
      <c r="A43" t="s">
        <v>121</v>
      </c>
      <c r="C43" t="str">
        <f t="shared" si="0"/>
        <v>ThingDef+Antidepressants.ingestible.ingestCommandString</v>
      </c>
      <c r="D43" t="s">
        <v>118</v>
      </c>
      <c r="E43">
        <f>IF(ISERROR(B43),"",MATCH(C43,Sheet!$A$2:$A$37,0))</f>
        <v>7</v>
      </c>
    </row>
    <row r="44" spans="1:5" x14ac:dyDescent="0.45">
      <c r="A44" t="s">
        <v>122</v>
      </c>
      <c r="C44" t="str">
        <f t="shared" si="0"/>
        <v>ThingDef+Antidepressants.ingestible.ingestReportString</v>
      </c>
      <c r="D44" t="s">
        <v>118</v>
      </c>
      <c r="E44">
        <f>IF(ISERROR(B44),"",MATCH(C44,Sheet!$A$2:$A$37,0))</f>
        <v>8</v>
      </c>
    </row>
    <row r="45" spans="1:5" x14ac:dyDescent="0.45">
      <c r="A45" t="s">
        <v>14</v>
      </c>
      <c r="C45" t="str">
        <f t="shared" si="0"/>
        <v>ThingDef+Antidepressants.label</v>
      </c>
      <c r="D45" t="s">
        <v>62</v>
      </c>
      <c r="E45">
        <f>IF(ISERROR(B45),"",MATCH(C45,Sheet!$A$2:$A$37,0))</f>
        <v>5</v>
      </c>
    </row>
    <row r="46" spans="1:5" x14ac:dyDescent="0.45">
      <c r="A46" t="s">
        <v>23</v>
      </c>
      <c r="C46" t="str">
        <f t="shared" si="0"/>
        <v>ThingDef+MedicalDrink.description</v>
      </c>
      <c r="D46" t="s">
        <v>123</v>
      </c>
      <c r="E46">
        <f>IF(ISERROR(B46),"",MATCH(C46,Sheet!$A$2:$A$37,0))</f>
        <v>10</v>
      </c>
    </row>
    <row r="47" spans="1:5" x14ac:dyDescent="0.45">
      <c r="A47" t="s">
        <v>124</v>
      </c>
      <c r="C47" t="str">
        <f t="shared" si="0"/>
        <v>ThingDef+MedicalDrink.ingestible.ingestCommandString</v>
      </c>
      <c r="D47" t="s">
        <v>118</v>
      </c>
      <c r="E47">
        <f>IF(ISERROR(B47),"",MATCH(C47,Sheet!$A$2:$A$37,0))</f>
        <v>11</v>
      </c>
    </row>
    <row r="48" spans="1:5" x14ac:dyDescent="0.45">
      <c r="A48" t="s">
        <v>125</v>
      </c>
      <c r="C48" t="str">
        <f t="shared" si="0"/>
        <v>ThingDef+MedicalDrink.ingestible.ingestReportString</v>
      </c>
      <c r="D48" t="s">
        <v>118</v>
      </c>
      <c r="E48">
        <f>IF(ISERROR(B48),"",MATCH(C48,Sheet!$A$2:$A$37,0))</f>
        <v>12</v>
      </c>
    </row>
    <row r="49" spans="1:5" x14ac:dyDescent="0.45">
      <c r="A49" t="s">
        <v>20</v>
      </c>
      <c r="C49" t="str">
        <f t="shared" si="0"/>
        <v>ThingDef+MedicalDrink.label</v>
      </c>
      <c r="D49" t="s">
        <v>63</v>
      </c>
      <c r="E49">
        <f>IF(ISERROR(B49),"",MATCH(C49,Sheet!$A$2:$A$37,0))</f>
        <v>9</v>
      </c>
    </row>
    <row r="50" spans="1:5" x14ac:dyDescent="0.45">
      <c r="A50" t="s">
        <v>29</v>
      </c>
      <c r="C50" t="str">
        <f t="shared" si="0"/>
        <v>ThingDef+Multivitamins.description</v>
      </c>
      <c r="D50" t="s">
        <v>126</v>
      </c>
      <c r="E50">
        <f>IF(ISERROR(B50),"",MATCH(C50,Sheet!$A$2:$A$37,0))</f>
        <v>14</v>
      </c>
    </row>
    <row r="51" spans="1:5" x14ac:dyDescent="0.45">
      <c r="A51" t="s">
        <v>127</v>
      </c>
      <c r="C51" t="str">
        <f t="shared" si="0"/>
        <v>ThingDef+Multivitamins.ingestible.ingestCommandString</v>
      </c>
      <c r="D51" t="s">
        <v>118</v>
      </c>
      <c r="E51">
        <f>IF(ISERROR(B51),"",MATCH(C51,Sheet!$A$2:$A$37,0))</f>
        <v>15</v>
      </c>
    </row>
    <row r="52" spans="1:5" x14ac:dyDescent="0.45">
      <c r="A52" t="s">
        <v>128</v>
      </c>
      <c r="C52" t="str">
        <f t="shared" si="0"/>
        <v>ThingDef+Multivitamins.ingestible.ingestReportString</v>
      </c>
      <c r="D52" t="s">
        <v>118</v>
      </c>
      <c r="E52">
        <f>IF(ISERROR(B52),"",MATCH(C52,Sheet!$A$2:$A$37,0))</f>
        <v>16</v>
      </c>
    </row>
    <row r="53" spans="1:5" x14ac:dyDescent="0.45">
      <c r="A53" t="s">
        <v>26</v>
      </c>
      <c r="C53" t="str">
        <f t="shared" si="0"/>
        <v>ThingDef+Multivitamins.label</v>
      </c>
      <c r="D53" t="s">
        <v>64</v>
      </c>
      <c r="E53">
        <f>IF(ISERROR(B53),"",MATCH(C53,Sheet!$A$2:$A$37,0))</f>
        <v>13</v>
      </c>
    </row>
    <row r="54" spans="1:5" x14ac:dyDescent="0.45">
      <c r="A54" t="s">
        <v>35</v>
      </c>
      <c r="C54" t="str">
        <f t="shared" si="0"/>
        <v>ThingDef+Painkillers.description</v>
      </c>
      <c r="D54" t="s">
        <v>129</v>
      </c>
      <c r="E54">
        <f>IF(ISERROR(B54),"",MATCH(C54,Sheet!$A$2:$A$37,0))</f>
        <v>18</v>
      </c>
    </row>
    <row r="55" spans="1:5" x14ac:dyDescent="0.45">
      <c r="A55" t="s">
        <v>130</v>
      </c>
      <c r="C55" t="str">
        <f t="shared" si="0"/>
        <v>ThingDef+Painkillers.ingestible.ingestCommandString</v>
      </c>
      <c r="D55" t="s">
        <v>118</v>
      </c>
      <c r="E55">
        <f>IF(ISERROR(B55),"",MATCH(C55,Sheet!$A$2:$A$37,0))</f>
        <v>19</v>
      </c>
    </row>
    <row r="56" spans="1:5" x14ac:dyDescent="0.45">
      <c r="A56" t="s">
        <v>131</v>
      </c>
      <c r="C56" t="str">
        <f t="shared" si="0"/>
        <v>ThingDef+Painkillers.ingestible.ingestReportString</v>
      </c>
      <c r="D56" t="s">
        <v>118</v>
      </c>
      <c r="E56">
        <f>IF(ISERROR(B56),"",MATCH(C56,Sheet!$A$2:$A$37,0))</f>
        <v>20</v>
      </c>
    </row>
    <row r="57" spans="1:5" x14ac:dyDescent="0.45">
      <c r="A57" t="s">
        <v>32</v>
      </c>
      <c r="C57" t="str">
        <f t="shared" si="0"/>
        <v>ThingDef+Painkillers.label</v>
      </c>
      <c r="D57" t="s">
        <v>65</v>
      </c>
      <c r="E57">
        <f>IF(ISERROR(B57),"",MATCH(C57,Sheet!$A$2:$A$37,0))</f>
        <v>17</v>
      </c>
    </row>
    <row r="58" spans="1:5" x14ac:dyDescent="0.45">
      <c r="A58" t="s">
        <v>40</v>
      </c>
      <c r="C58" t="str">
        <f t="shared" si="0"/>
        <v>ThingDef+SleepingPills.description</v>
      </c>
      <c r="D58" t="s">
        <v>132</v>
      </c>
      <c r="E58">
        <f>IF(ISERROR(B58),"",MATCH(C58,Sheet!$A$2:$A$37,0))</f>
        <v>22</v>
      </c>
    </row>
    <row r="59" spans="1:5" x14ac:dyDescent="0.45">
      <c r="A59" t="s">
        <v>133</v>
      </c>
      <c r="C59" t="str">
        <f t="shared" si="0"/>
        <v>ThingDef+SleepingPills.ingestible.ingestCommandString</v>
      </c>
      <c r="D59" t="s">
        <v>118</v>
      </c>
      <c r="E59">
        <f>IF(ISERROR(B59),"",MATCH(C59,Sheet!$A$2:$A$37,0))</f>
        <v>23</v>
      </c>
    </row>
    <row r="60" spans="1:5" x14ac:dyDescent="0.45">
      <c r="A60" t="s">
        <v>134</v>
      </c>
      <c r="C60" t="str">
        <f t="shared" si="0"/>
        <v>ThingDef+SleepingPills.ingestible.ingestReportString</v>
      </c>
      <c r="D60" t="s">
        <v>118</v>
      </c>
      <c r="E60">
        <f>IF(ISERROR(B60),"",MATCH(C60,Sheet!$A$2:$A$37,0))</f>
        <v>24</v>
      </c>
    </row>
    <row r="61" spans="1:5" x14ac:dyDescent="0.45">
      <c r="A61" t="s">
        <v>38</v>
      </c>
      <c r="C61" t="str">
        <f t="shared" si="0"/>
        <v>ThingDef+SleepingPills.label</v>
      </c>
      <c r="D61" t="s">
        <v>67</v>
      </c>
      <c r="E61">
        <f>IF(ISERROR(B61),"",MATCH(C61,Sheet!$A$2:$A$37,0))</f>
        <v>21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2023-11-30T13:34:45Z</dcterms:created>
  <dcterms:modified xsi:type="dcterms:W3CDTF">2023-11-30T13:54:37Z</dcterms:modified>
</cp:coreProperties>
</file>