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Alvaro\UTN\4to Año Sistemas\SIM\Examen Final\"/>
    </mc:Choice>
  </mc:AlternateContent>
  <xr:revisionPtr revIDLastSave="0" documentId="13_ncr:1_{1BA4DD47-E178-43D0-AD75-88E90992B11F}" xr6:coauthVersionLast="47" xr6:coauthVersionMax="47" xr10:uidLastSave="{00000000-0000-0000-0000-000000000000}"/>
  <bookViews>
    <workbookView xWindow="-18435" yWindow="1140" windowWidth="17040" windowHeight="12690" xr2:uid="{00000000-000D-0000-FFFF-FFFF00000000}"/>
  </bookViews>
  <sheets>
    <sheet name="Hoja1" sheetId="1" r:id="rId1"/>
    <sheet name="Box Muller" sheetId="2" r:id="rId2"/>
  </sheets>
  <definedNames>
    <definedName name="Desv" localSheetId="1">'Box Muller'!$B$2</definedName>
    <definedName name="Media" localSheetId="1">'Box Muller'!$B$1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31" i="1" l="1"/>
  <c r="F12" i="2"/>
  <c r="F8" i="2"/>
  <c r="AI30" i="1"/>
  <c r="G8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44" i="2"/>
  <c r="L45" i="2"/>
  <c r="L46" i="2"/>
  <c r="L47" i="2"/>
  <c r="L41" i="2"/>
  <c r="L42" i="2"/>
  <c r="L43" i="2"/>
  <c r="L32" i="2"/>
  <c r="L33" i="2"/>
  <c r="L34" i="2"/>
  <c r="L35" i="2"/>
  <c r="L36" i="2"/>
  <c r="L37" i="2"/>
  <c r="L38" i="2"/>
  <c r="L39" i="2"/>
  <c r="L40" i="2"/>
  <c r="L24" i="2"/>
  <c r="L25" i="2"/>
  <c r="L26" i="2"/>
  <c r="L27" i="2"/>
  <c r="L28" i="2"/>
  <c r="L29" i="2"/>
  <c r="L30" i="2"/>
  <c r="L31" i="2"/>
  <c r="L23" i="2"/>
  <c r="AI29" i="1"/>
  <c r="AI28" i="1"/>
  <c r="AI27" i="1"/>
  <c r="I25" i="1"/>
  <c r="K25" i="1" s="1"/>
  <c r="AI24" i="1"/>
  <c r="L24" i="1"/>
  <c r="I24" i="1"/>
  <c r="K23" i="1"/>
  <c r="I23" i="1"/>
  <c r="L22" i="1"/>
  <c r="I22" i="1"/>
  <c r="E21" i="1"/>
  <c r="F21" i="1" s="1"/>
  <c r="F20" i="1"/>
  <c r="E20" i="1"/>
  <c r="F26" i="2"/>
  <c r="G26" i="2"/>
  <c r="D14" i="2"/>
  <c r="E14" i="2"/>
  <c r="D15" i="2"/>
  <c r="E15" i="2"/>
  <c r="D16" i="2"/>
  <c r="E16" i="2"/>
  <c r="D17" i="2"/>
  <c r="E17" i="2"/>
  <c r="D18" i="2"/>
  <c r="E18" i="2"/>
  <c r="D19" i="2"/>
  <c r="E19" i="2"/>
  <c r="D20" i="2"/>
  <c r="E20" i="2"/>
  <c r="D21" i="2"/>
  <c r="E21" i="2"/>
  <c r="D22" i="2"/>
  <c r="E22" i="2"/>
  <c r="D23" i="2"/>
  <c r="E23" i="2"/>
  <c r="D24" i="2"/>
  <c r="E24" i="2"/>
  <c r="D25" i="2"/>
  <c r="E25" i="2"/>
  <c r="E13" i="2"/>
  <c r="D13" i="2"/>
  <c r="G12" i="2"/>
  <c r="F13" i="2" l="1"/>
  <c r="G24" i="2"/>
  <c r="G22" i="2"/>
  <c r="G20" i="2"/>
  <c r="G18" i="2"/>
  <c r="G16" i="2"/>
  <c r="G14" i="2"/>
  <c r="F21" i="2"/>
  <c r="F19" i="2"/>
  <c r="F17" i="2"/>
  <c r="F15" i="2"/>
  <c r="F25" i="2"/>
  <c r="F23" i="2"/>
  <c r="F24" i="2"/>
  <c r="F22" i="2"/>
  <c r="F20" i="2"/>
  <c r="F18" i="2"/>
  <c r="F16" i="2"/>
  <c r="F14" i="2"/>
  <c r="G25" i="2"/>
  <c r="G23" i="2"/>
  <c r="G21" i="2"/>
  <c r="G19" i="2"/>
  <c r="G17" i="2"/>
  <c r="G15" i="2"/>
  <c r="G13" i="2"/>
  <c r="L19" i="1" l="1"/>
  <c r="I19" i="1"/>
  <c r="E18" i="1"/>
  <c r="F18" i="1"/>
  <c r="E17" i="1"/>
  <c r="F17" i="1" s="1"/>
  <c r="F16" i="1"/>
  <c r="E16" i="1"/>
  <c r="L15" i="1"/>
  <c r="I15" i="1"/>
  <c r="F15" i="1"/>
  <c r="E15" i="1"/>
  <c r="K14" i="1"/>
  <c r="I14" i="1"/>
  <c r="F14" i="1"/>
  <c r="E14" i="1"/>
  <c r="AL13" i="1"/>
  <c r="J13" i="1"/>
  <c r="I13" i="1"/>
  <c r="E13" i="1"/>
  <c r="F13" i="1"/>
  <c r="E12" i="1"/>
  <c r="F12" i="1" s="1"/>
</calcChain>
</file>

<file path=xl/sharedStrings.xml><?xml version="1.0" encoding="utf-8"?>
<sst xmlns="http://schemas.openxmlformats.org/spreadsheetml/2006/main" count="321" uniqueCount="83">
  <si>
    <t>Evento</t>
  </si>
  <si>
    <t>Reloj (Segundos)</t>
  </si>
  <si>
    <t>p()</t>
  </si>
  <si>
    <t>p() Acum</t>
  </si>
  <si>
    <t>No</t>
  </si>
  <si>
    <t>SI</t>
  </si>
  <si>
    <t xml:space="preserve">A Inspeccion? </t>
  </si>
  <si>
    <t>RND</t>
  </si>
  <si>
    <t>Llegada Pasajero</t>
  </si>
  <si>
    <t>tiempo entre llegadas (Exp 9)</t>
  </si>
  <si>
    <t>Fin_Control_RX(I)</t>
  </si>
  <si>
    <t>A Inspeccion?</t>
  </si>
  <si>
    <t>Montecarla</t>
  </si>
  <si>
    <t>Fin_Inspeccion(i)</t>
  </si>
  <si>
    <t>A ver</t>
  </si>
  <si>
    <t>Estado</t>
  </si>
  <si>
    <t>Cola Pasajero</t>
  </si>
  <si>
    <t>Maquina RX (n)</t>
  </si>
  <si>
    <t>Inspectores(m)</t>
  </si>
  <si>
    <t>Acum pasajeros Salen Sistema</t>
  </si>
  <si>
    <t>Acum tiempo pasajeros al salir del sistema</t>
  </si>
  <si>
    <t>Estadisticas</t>
  </si>
  <si>
    <t>Pasajeros</t>
  </si>
  <si>
    <t>H.I.S</t>
  </si>
  <si>
    <t>tiempo fin ctrl RX (exp 24)</t>
  </si>
  <si>
    <t>tiempo entre inspeccion N( 240 - 120)</t>
  </si>
  <si>
    <t>Cola Maquina RX</t>
  </si>
  <si>
    <t>Inicializar</t>
  </si>
  <si>
    <t>Libre</t>
  </si>
  <si>
    <t>Llegada Pasajero_1</t>
  </si>
  <si>
    <t>Cuando se da el Evento Llegada Pasajero:</t>
  </si>
  <si>
    <t>Ocupado</t>
  </si>
  <si>
    <t>3)Se calucla RND Fin control RX, se le suma al reloj actual y se pone ese valor Fin de control en el id de la maquina que se eligio</t>
  </si>
  <si>
    <t>libre</t>
  </si>
  <si>
    <t>4)Se crea una columna Pasajero con estado SACRX con el id de la maquina que lo tiene</t>
  </si>
  <si>
    <t>SACRX(1)</t>
  </si>
  <si>
    <t>Camino Feliz</t>
  </si>
  <si>
    <t>5)Se agrega el tiempo de ingreso al sistema</t>
  </si>
  <si>
    <t>6) Lo demas se mantiene igual</t>
  </si>
  <si>
    <t>Llegada Pasajero_2</t>
  </si>
  <si>
    <t>2) Elije la primera maquina que este libre y se guarda su id</t>
  </si>
  <si>
    <t>SACRX(2)</t>
  </si>
  <si>
    <t>Llegada  Pasajero_3</t>
  </si>
  <si>
    <t>1) Se pone el nombre del evento Llegada pasajero (i) dependera del orden de llegada Se fija en la cola maquina RX Si hay alguna libre</t>
  </si>
  <si>
    <t>Ocuapado</t>
  </si>
  <si>
    <t>SACRX(3)</t>
  </si>
  <si>
    <t>Llegada Pasjero_4</t>
  </si>
  <si>
    <t>Camino Alterno</t>
  </si>
  <si>
    <t>1)Se pone el nombre del evento con la llegad de nuevo pasajero con el valor de i que varia</t>
  </si>
  <si>
    <t>2)Todos las mauinqas RX estan ocupadas, se suma 1 en la cola</t>
  </si>
  <si>
    <t>3)Los valores de fin de Çcontrol RX se mantienen de la anterior</t>
  </si>
  <si>
    <t>EACRX</t>
  </si>
  <si>
    <t>Llegada Pasajero_5</t>
  </si>
  <si>
    <t>Llegada Pasajero_6</t>
  </si>
  <si>
    <t>Fin Control RX(3) Pasaj_3</t>
  </si>
  <si>
    <t>Media</t>
  </si>
  <si>
    <t>Desv</t>
  </si>
  <si>
    <t>RND1</t>
  </si>
  <si>
    <t>RND2</t>
  </si>
  <si>
    <t>N1</t>
  </si>
  <si>
    <t>N2</t>
  </si>
  <si>
    <t>Se debn  calcular dos randoms pasar por parametro la media y desviacion y calcular los valores normales, si devuelvo uno guardo el otro</t>
  </si>
  <si>
    <t>Si ya devolvi ambos vuelvo a hacer el calculo</t>
  </si>
  <si>
    <t>SAI(1)</t>
  </si>
  <si>
    <t>Llegada Pasajero_7</t>
  </si>
  <si>
    <t>Llegada Pasajero_8</t>
  </si>
  <si>
    <t>Fin Control RX(3) Pasaj_4</t>
  </si>
  <si>
    <t>ocupado</t>
  </si>
  <si>
    <t>SAI(2)</t>
  </si>
  <si>
    <t>Fin Control RX(2) Pasaj_2</t>
  </si>
  <si>
    <t>SAI(3)</t>
  </si>
  <si>
    <t>Fin Control RX(3) Pasaj_5</t>
  </si>
  <si>
    <t>Fin Control RX(2) Pasaj_6</t>
  </si>
  <si>
    <t>EAI</t>
  </si>
  <si>
    <t>Fin Control RX(1) Pasaj_1</t>
  </si>
  <si>
    <t>Fin Control RX(3) Pasaje7</t>
  </si>
  <si>
    <t>NO</t>
  </si>
  <si>
    <t>Fin Control RX(2) Pasaje2</t>
  </si>
  <si>
    <t>Fin Inspeccion(2) Pasaj4</t>
  </si>
  <si>
    <t>Fin Inspeccion(1) Pasaj3</t>
  </si>
  <si>
    <t>ACA VA VALOR</t>
  </si>
  <si>
    <t>Fin Inspeccion(3) Pasaj2</t>
  </si>
  <si>
    <t>NORMAL traido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</si>
</sst>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4" borderId="0" xfId="0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0" xfId="0" applyFont="1"/>
    <xf numFmtId="0" fontId="3" fillId="0" borderId="3" xfId="0" applyFont="1" applyBorder="1"/>
    <xf numFmtId="0" fontId="3" fillId="0" borderId="4" xfId="0" applyFont="1" applyBorder="1"/>
    <xf numFmtId="2" fontId="0" fillId="4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4" fillId="0" borderId="0" xfId="0" applyNumberFormat="1" applyFont="1"/>
    <xf numFmtId="1" fontId="0" fillId="0" borderId="0" xfId="0" applyNumberFormat="1" applyAlignment="1">
      <alignment wrapText="1"/>
    </xf>
    <xf numFmtId="1" fontId="0" fillId="0" borderId="0" xfId="0" applyNumberFormat="1"/>
    <xf numFmtId="2" fontId="1" fillId="0" borderId="0" xfId="0" applyNumberFormat="1" applyFont="1"/>
    <xf numFmtId="0" fontId="2" fillId="0" borderId="0" xfId="0" applyFont="1"/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0" fontId="1" fillId="0" borderId="0" xfId="0" applyFont="1"/>
    <xf numFmtId="0" fontId="5" fillId="5" borderId="3" xfId="0" applyFont="1" applyFill="1" applyBorder="1"/>
    <xf numFmtId="0" fontId="5" fillId="5" borderId="4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2" borderId="7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1" fontId="0" fillId="7" borderId="0" xfId="0" applyNumberFormat="1" applyFill="1" applyAlignment="1">
      <alignment horizontal="center" wrapText="1"/>
    </xf>
    <xf numFmtId="2" fontId="0" fillId="0" borderId="0" xfId="0" applyNumberFormat="1" applyAlignment="1">
      <alignment horizontal="center" wrapText="1"/>
    </xf>
    <xf numFmtId="0" fontId="0" fillId="7" borderId="0" xfId="0" applyFill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742950</xdr:colOff>
      <xdr:row>29</xdr:row>
      <xdr:rowOff>85725</xdr:rowOff>
    </xdr:from>
    <xdr:to>
      <xdr:col>12</xdr:col>
      <xdr:colOff>524663</xdr:colOff>
      <xdr:row>59</xdr:row>
      <xdr:rowOff>57945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2576A32-09CA-4613-9AF0-F4A0C173B6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1825" y="6191250"/>
          <a:ext cx="5649113" cy="56967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4"/>
  <sheetViews>
    <sheetView tabSelected="1" workbookViewId="0">
      <pane xSplit="2" topLeftCell="C1" activePane="topRight" state="frozen"/>
      <selection pane="topRight" activeCell="AI32" sqref="AI32"/>
    </sheetView>
  </sheetViews>
  <sheetFormatPr baseColWidth="10" defaultColWidth="9.140625" defaultRowHeight="15" x14ac:dyDescent="0.25"/>
  <cols>
    <col min="1" max="1" width="23.28515625" customWidth="1"/>
    <col min="2" max="2" width="12" customWidth="1"/>
    <col min="3" max="3" width="1.140625" customWidth="1"/>
    <col min="4" max="4" width="15" customWidth="1"/>
    <col min="5" max="5" width="11.28515625" style="11" customWidth="1"/>
    <col min="6" max="6" width="10.85546875" customWidth="1"/>
    <col min="7" max="7" width="1" customWidth="1"/>
    <col min="9" max="9" width="13.28515625" style="11" customWidth="1"/>
    <col min="10" max="12" width="9.140625" style="11"/>
    <col min="15" max="15" width="11.140625" customWidth="1"/>
    <col min="16" max="16" width="1.28515625" customWidth="1"/>
    <col min="18" max="18" width="15" customWidth="1"/>
    <col min="19" max="19" width="13.5703125" style="11" customWidth="1"/>
    <col min="20" max="21" width="9.140625" style="11"/>
    <col min="22" max="22" width="7.42578125" customWidth="1"/>
    <col min="23" max="23" width="1.5703125" customWidth="1"/>
    <col min="24" max="26" width="11.85546875" customWidth="1"/>
    <col min="27" max="27" width="9.140625" customWidth="1"/>
    <col min="28" max="28" width="1.140625" customWidth="1"/>
    <col min="33" max="33" width="0.85546875" customWidth="1"/>
    <col min="34" max="34" width="10.85546875" customWidth="1"/>
    <col min="35" max="35" width="11.42578125" customWidth="1"/>
    <col min="36" max="36" width="0.85546875" customWidth="1"/>
  </cols>
  <sheetData>
    <row r="1" spans="1:52" x14ac:dyDescent="0.25">
      <c r="D1" s="2" t="s">
        <v>6</v>
      </c>
      <c r="E1" s="10" t="s">
        <v>2</v>
      </c>
      <c r="F1" s="2" t="s">
        <v>3</v>
      </c>
    </row>
    <row r="2" spans="1:52" x14ac:dyDescent="0.25">
      <c r="D2" t="s">
        <v>4</v>
      </c>
      <c r="E2" s="11">
        <v>0.9</v>
      </c>
      <c r="F2">
        <v>0.9</v>
      </c>
    </row>
    <row r="3" spans="1:52" x14ac:dyDescent="0.25">
      <c r="D3" t="s">
        <v>5</v>
      </c>
      <c r="E3" s="11">
        <v>0.1</v>
      </c>
      <c r="F3">
        <v>1</v>
      </c>
    </row>
    <row r="8" spans="1:52" x14ac:dyDescent="0.25">
      <c r="M8" t="s">
        <v>14</v>
      </c>
      <c r="V8" t="s">
        <v>14</v>
      </c>
    </row>
    <row r="9" spans="1:52" ht="15.75" thickBot="1" x14ac:dyDescent="0.3">
      <c r="D9" s="36" t="s">
        <v>8</v>
      </c>
      <c r="E9" s="36"/>
      <c r="F9" s="36"/>
      <c r="H9" s="30" t="s">
        <v>10</v>
      </c>
      <c r="I9" s="30"/>
      <c r="J9" s="30"/>
      <c r="K9" s="30"/>
      <c r="L9" s="30"/>
      <c r="M9" s="30"/>
      <c r="N9" s="37" t="s">
        <v>12</v>
      </c>
      <c r="O9" s="37"/>
      <c r="Q9" s="31" t="s">
        <v>13</v>
      </c>
      <c r="R9" s="31"/>
      <c r="S9" s="31"/>
      <c r="T9" s="31"/>
      <c r="U9" s="31"/>
      <c r="V9" s="31"/>
      <c r="X9" s="30" t="s">
        <v>17</v>
      </c>
      <c r="Y9" s="30"/>
      <c r="Z9" s="30"/>
      <c r="AA9" s="30"/>
      <c r="AC9" s="31" t="s">
        <v>18</v>
      </c>
      <c r="AD9" s="31"/>
      <c r="AE9" s="31"/>
      <c r="AF9" s="31"/>
      <c r="AH9" s="29" t="s">
        <v>21</v>
      </c>
      <c r="AI9" s="29"/>
      <c r="AK9" s="27" t="s">
        <v>22</v>
      </c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</row>
    <row r="10" spans="1:52" s="1" customFormat="1" ht="60" customHeight="1" x14ac:dyDescent="0.25">
      <c r="A10" s="28" t="s">
        <v>0</v>
      </c>
      <c r="B10" s="28" t="s">
        <v>1</v>
      </c>
      <c r="D10" s="28" t="s">
        <v>7</v>
      </c>
      <c r="E10" s="33" t="s">
        <v>9</v>
      </c>
      <c r="F10" s="34" t="s">
        <v>8</v>
      </c>
      <c r="H10" s="28" t="s">
        <v>7</v>
      </c>
      <c r="I10" s="33" t="s">
        <v>24</v>
      </c>
      <c r="J10" s="32">
        <v>1</v>
      </c>
      <c r="K10" s="32">
        <v>2</v>
      </c>
      <c r="L10" s="32">
        <v>3</v>
      </c>
      <c r="M10" s="35"/>
      <c r="N10" s="35" t="s">
        <v>7</v>
      </c>
      <c r="O10" s="35" t="s">
        <v>11</v>
      </c>
      <c r="P10" s="14"/>
      <c r="Q10" s="35" t="s">
        <v>7</v>
      </c>
      <c r="R10" s="35" t="s">
        <v>25</v>
      </c>
      <c r="S10" s="32">
        <v>1</v>
      </c>
      <c r="T10" s="32">
        <v>2</v>
      </c>
      <c r="U10" s="32">
        <v>3</v>
      </c>
      <c r="V10" s="28"/>
      <c r="X10" s="1">
        <v>1</v>
      </c>
      <c r="Y10" s="1">
        <v>2</v>
      </c>
      <c r="Z10" s="1">
        <v>3</v>
      </c>
      <c r="AA10" s="28" t="s">
        <v>26</v>
      </c>
      <c r="AC10" s="1">
        <v>1</v>
      </c>
      <c r="AD10" s="1">
        <v>2</v>
      </c>
      <c r="AE10" s="1">
        <v>3</v>
      </c>
      <c r="AF10" s="28" t="s">
        <v>16</v>
      </c>
      <c r="AH10" s="28" t="s">
        <v>19</v>
      </c>
      <c r="AI10" s="28" t="s">
        <v>20</v>
      </c>
      <c r="AK10" s="25">
        <v>1</v>
      </c>
      <c r="AL10" s="26"/>
      <c r="AM10" s="25">
        <v>2</v>
      </c>
      <c r="AN10" s="26"/>
      <c r="AO10" s="25">
        <v>3</v>
      </c>
      <c r="AP10" s="26"/>
      <c r="AQ10" s="25">
        <v>4</v>
      </c>
      <c r="AR10" s="26"/>
      <c r="AS10" s="25">
        <v>5</v>
      </c>
      <c r="AT10" s="26"/>
      <c r="AU10" s="25">
        <v>6</v>
      </c>
      <c r="AV10" s="26"/>
      <c r="AW10" s="25">
        <v>7</v>
      </c>
      <c r="AX10" s="26"/>
      <c r="AY10" s="25">
        <v>8</v>
      </c>
      <c r="AZ10" s="26"/>
    </row>
    <row r="11" spans="1:52" x14ac:dyDescent="0.25">
      <c r="A11" s="28"/>
      <c r="B11" s="28"/>
      <c r="D11" s="28"/>
      <c r="E11" s="33"/>
      <c r="F11" s="34"/>
      <c r="H11" s="28"/>
      <c r="I11" s="33"/>
      <c r="J11" s="32"/>
      <c r="K11" s="32"/>
      <c r="L11" s="32"/>
      <c r="M11" s="35"/>
      <c r="N11" s="35"/>
      <c r="O11" s="35"/>
      <c r="P11" s="15"/>
      <c r="Q11" s="35"/>
      <c r="R11" s="35"/>
      <c r="S11" s="32"/>
      <c r="T11" s="32"/>
      <c r="U11" s="32"/>
      <c r="V11" s="28"/>
      <c r="X11" t="s">
        <v>15</v>
      </c>
      <c r="Y11" t="s">
        <v>15</v>
      </c>
      <c r="Z11" t="s">
        <v>15</v>
      </c>
      <c r="AA11" s="28"/>
      <c r="AC11" t="s">
        <v>15</v>
      </c>
      <c r="AD11" t="s">
        <v>15</v>
      </c>
      <c r="AE11" t="s">
        <v>15</v>
      </c>
      <c r="AF11" s="28"/>
      <c r="AH11" s="28"/>
      <c r="AI11" s="28"/>
      <c r="AK11" s="3" t="s">
        <v>15</v>
      </c>
      <c r="AL11" s="4" t="s">
        <v>23</v>
      </c>
      <c r="AM11" s="3" t="s">
        <v>15</v>
      </c>
      <c r="AN11" s="4" t="s">
        <v>23</v>
      </c>
      <c r="AO11" s="3" t="s">
        <v>15</v>
      </c>
      <c r="AP11" s="4" t="s">
        <v>23</v>
      </c>
      <c r="AQ11" s="3" t="s">
        <v>15</v>
      </c>
      <c r="AR11" s="4" t="s">
        <v>23</v>
      </c>
      <c r="AS11" s="3" t="s">
        <v>15</v>
      </c>
      <c r="AT11" s="4" t="s">
        <v>23</v>
      </c>
      <c r="AU11" s="3" t="s">
        <v>15</v>
      </c>
      <c r="AV11" s="4" t="s">
        <v>23</v>
      </c>
      <c r="AW11" s="3" t="s">
        <v>15</v>
      </c>
      <c r="AX11" s="4" t="s">
        <v>23</v>
      </c>
      <c r="AY11" s="3" t="s">
        <v>15</v>
      </c>
      <c r="AZ11" s="4" t="s">
        <v>23</v>
      </c>
    </row>
    <row r="12" spans="1:52" s="7" customFormat="1" x14ac:dyDescent="0.25">
      <c r="A12" s="7" t="s">
        <v>27</v>
      </c>
      <c r="B12" s="7">
        <v>0</v>
      </c>
      <c r="D12" s="7">
        <v>0.67</v>
      </c>
      <c r="E12" s="12">
        <f t="shared" ref="E12:E18" si="0">-9*LN(1-D12)</f>
        <v>9.9779636206945028</v>
      </c>
      <c r="F12" s="16">
        <f t="shared" ref="F12:F18" si="1">B12+E12</f>
        <v>9.9779636206945028</v>
      </c>
      <c r="I12" s="12"/>
      <c r="J12" s="12"/>
      <c r="K12" s="12"/>
      <c r="L12" s="12"/>
      <c r="S12" s="12"/>
      <c r="T12" s="12"/>
      <c r="U12" s="12"/>
      <c r="X12" s="7" t="s">
        <v>28</v>
      </c>
      <c r="Y12" s="7" t="s">
        <v>28</v>
      </c>
      <c r="Z12" s="7" t="s">
        <v>28</v>
      </c>
      <c r="AA12" s="7">
        <v>0</v>
      </c>
      <c r="AC12" s="7" t="s">
        <v>28</v>
      </c>
      <c r="AD12" s="7" t="s">
        <v>28</v>
      </c>
      <c r="AE12" s="7" t="s">
        <v>28</v>
      </c>
      <c r="AF12" s="7">
        <v>0</v>
      </c>
      <c r="AH12" s="7">
        <v>0</v>
      </c>
      <c r="AI12" s="7">
        <v>0</v>
      </c>
      <c r="AK12" s="8"/>
      <c r="AL12" s="9"/>
      <c r="AM12" s="8"/>
      <c r="AN12" s="9"/>
      <c r="AO12" s="8"/>
      <c r="AP12" s="9"/>
      <c r="AQ12" s="8"/>
      <c r="AR12" s="9"/>
      <c r="AS12" s="8"/>
      <c r="AT12" s="9"/>
      <c r="AU12" s="8"/>
      <c r="AV12" s="9"/>
      <c r="AW12" s="8"/>
      <c r="AX12" s="9"/>
      <c r="AY12" s="8"/>
      <c r="AZ12" s="9"/>
    </row>
    <row r="13" spans="1:52" x14ac:dyDescent="0.25">
      <c r="A13" t="s">
        <v>29</v>
      </c>
      <c r="B13">
        <v>9.98</v>
      </c>
      <c r="D13">
        <v>0.35</v>
      </c>
      <c r="E13" s="13">
        <f t="shared" si="0"/>
        <v>3.8770462448320879</v>
      </c>
      <c r="F13" s="16">
        <f t="shared" si="1"/>
        <v>13.857046244832087</v>
      </c>
      <c r="H13">
        <v>0.8</v>
      </c>
      <c r="I13" s="11">
        <f>-24*LN(1-H13)</f>
        <v>38.626509898418412</v>
      </c>
      <c r="J13" s="11">
        <f>B13+I13</f>
        <v>48.606509898418409</v>
      </c>
      <c r="X13" t="s">
        <v>31</v>
      </c>
      <c r="Y13" t="s">
        <v>28</v>
      </c>
      <c r="Z13" t="s">
        <v>28</v>
      </c>
      <c r="AA13">
        <v>0</v>
      </c>
      <c r="AC13" t="s">
        <v>33</v>
      </c>
      <c r="AD13" t="s">
        <v>33</v>
      </c>
      <c r="AE13" t="s">
        <v>33</v>
      </c>
      <c r="AF13">
        <v>0</v>
      </c>
      <c r="AH13">
        <v>0</v>
      </c>
      <c r="AI13">
        <v>0</v>
      </c>
      <c r="AK13" s="3" t="s">
        <v>35</v>
      </c>
      <c r="AL13" s="4">
        <f>B13</f>
        <v>9.98</v>
      </c>
      <c r="AM13" s="3"/>
      <c r="AN13" s="4"/>
      <c r="AO13" s="3"/>
      <c r="AP13" s="4"/>
      <c r="AQ13" s="3"/>
      <c r="AR13" s="4"/>
      <c r="AS13" s="3"/>
      <c r="AT13" s="4"/>
      <c r="AU13" s="3"/>
      <c r="AV13" s="4"/>
      <c r="AW13" s="3"/>
      <c r="AX13" s="4"/>
      <c r="AY13" s="3"/>
      <c r="AZ13" s="4"/>
    </row>
    <row r="14" spans="1:52" x14ac:dyDescent="0.25">
      <c r="A14" t="s">
        <v>39</v>
      </c>
      <c r="B14">
        <v>13.86</v>
      </c>
      <c r="D14">
        <v>0.2</v>
      </c>
      <c r="E14" s="13">
        <f t="shared" si="0"/>
        <v>2.0082919618278874</v>
      </c>
      <c r="F14" s="16">
        <f t="shared" si="1"/>
        <v>15.868291961827886</v>
      </c>
      <c r="H14">
        <v>0.65</v>
      </c>
      <c r="I14" s="11">
        <f>-24*LN(1-H14)</f>
        <v>25.195730987968268</v>
      </c>
      <c r="J14" s="11">
        <v>48.61</v>
      </c>
      <c r="K14" s="11">
        <f>I14+B14</f>
        <v>39.055730987968268</v>
      </c>
      <c r="X14" t="s">
        <v>31</v>
      </c>
      <c r="Y14" t="s">
        <v>31</v>
      </c>
      <c r="Z14" t="s">
        <v>28</v>
      </c>
      <c r="AA14">
        <v>0</v>
      </c>
      <c r="AC14" t="s">
        <v>28</v>
      </c>
      <c r="AD14" t="s">
        <v>28</v>
      </c>
      <c r="AE14" t="s">
        <v>28</v>
      </c>
      <c r="AF14">
        <v>0</v>
      </c>
      <c r="AH14">
        <v>0</v>
      </c>
      <c r="AI14">
        <v>0</v>
      </c>
      <c r="AK14" s="3" t="s">
        <v>35</v>
      </c>
      <c r="AL14" s="4">
        <v>9.98</v>
      </c>
      <c r="AM14" s="3" t="s">
        <v>41</v>
      </c>
      <c r="AN14" s="4">
        <v>13.86</v>
      </c>
      <c r="AO14" s="3"/>
      <c r="AP14" s="4"/>
      <c r="AQ14" s="3"/>
      <c r="AR14" s="4"/>
      <c r="AS14" s="3"/>
      <c r="AT14" s="4"/>
      <c r="AU14" s="3"/>
      <c r="AV14" s="4"/>
      <c r="AW14" s="3"/>
      <c r="AX14" s="4"/>
      <c r="AY14" s="3"/>
      <c r="AZ14" s="4"/>
    </row>
    <row r="15" spans="1:52" x14ac:dyDescent="0.25">
      <c r="A15" t="s">
        <v>42</v>
      </c>
      <c r="B15">
        <v>15.87</v>
      </c>
      <c r="D15">
        <v>0.32</v>
      </c>
      <c r="E15" s="13">
        <f t="shared" si="0"/>
        <v>3.4709623273078631</v>
      </c>
      <c r="F15" s="16">
        <f t="shared" si="1"/>
        <v>19.340962327307864</v>
      </c>
      <c r="H15">
        <v>0.42</v>
      </c>
      <c r="I15" s="11">
        <f>-24*LN(1-H15)</f>
        <v>13.073452210600127</v>
      </c>
      <c r="J15" s="11">
        <v>48.61</v>
      </c>
      <c r="K15" s="11">
        <v>39.055730987968268</v>
      </c>
      <c r="L15" s="11">
        <f>I15+B15</f>
        <v>28.943452210600128</v>
      </c>
      <c r="X15" t="s">
        <v>31</v>
      </c>
      <c r="Y15" t="s">
        <v>31</v>
      </c>
      <c r="Z15" t="s">
        <v>44</v>
      </c>
      <c r="AA15">
        <v>0</v>
      </c>
      <c r="AC15" t="s">
        <v>28</v>
      </c>
      <c r="AD15" t="s">
        <v>28</v>
      </c>
      <c r="AE15" t="s">
        <v>28</v>
      </c>
      <c r="AF15">
        <v>0</v>
      </c>
      <c r="AH15">
        <v>0</v>
      </c>
      <c r="AI15">
        <v>0</v>
      </c>
      <c r="AK15" s="3" t="s">
        <v>35</v>
      </c>
      <c r="AL15" s="4">
        <v>9.98</v>
      </c>
      <c r="AM15" s="3" t="s">
        <v>41</v>
      </c>
      <c r="AN15" s="4">
        <v>13.86</v>
      </c>
      <c r="AO15" s="3" t="s">
        <v>45</v>
      </c>
      <c r="AP15" s="4">
        <v>15.87</v>
      </c>
      <c r="AQ15" s="3"/>
      <c r="AR15" s="4"/>
      <c r="AS15" s="3"/>
      <c r="AT15" s="4"/>
      <c r="AU15" s="3"/>
      <c r="AV15" s="4"/>
      <c r="AW15" s="3"/>
      <c r="AX15" s="4"/>
      <c r="AY15" s="3"/>
      <c r="AZ15" s="4"/>
    </row>
    <row r="16" spans="1:52" x14ac:dyDescent="0.25">
      <c r="A16" t="s">
        <v>46</v>
      </c>
      <c r="B16">
        <v>19.34</v>
      </c>
      <c r="D16">
        <v>0.28999999999999998</v>
      </c>
      <c r="E16" s="11">
        <f t="shared" si="0"/>
        <v>3.082412780520984</v>
      </c>
      <c r="F16" s="16">
        <f t="shared" si="1"/>
        <v>22.422412780520983</v>
      </c>
      <c r="J16" s="11">
        <v>48.61</v>
      </c>
      <c r="K16" s="11">
        <v>39.055730987968268</v>
      </c>
      <c r="L16" s="11">
        <v>28.943452210600128</v>
      </c>
      <c r="X16" t="s">
        <v>31</v>
      </c>
      <c r="Y16" t="s">
        <v>31</v>
      </c>
      <c r="Z16" t="s">
        <v>44</v>
      </c>
      <c r="AA16">
        <v>1</v>
      </c>
      <c r="AC16" t="s">
        <v>28</v>
      </c>
      <c r="AD16" t="s">
        <v>28</v>
      </c>
      <c r="AE16" t="s">
        <v>28</v>
      </c>
      <c r="AF16">
        <v>0</v>
      </c>
      <c r="AH16">
        <v>0</v>
      </c>
      <c r="AI16">
        <v>0</v>
      </c>
      <c r="AK16" s="3" t="s">
        <v>35</v>
      </c>
      <c r="AL16" s="4">
        <v>9.98</v>
      </c>
      <c r="AM16" s="3" t="s">
        <v>41</v>
      </c>
      <c r="AN16" s="4">
        <v>13.86</v>
      </c>
      <c r="AO16" s="3" t="s">
        <v>45</v>
      </c>
      <c r="AP16" s="4">
        <v>15.87</v>
      </c>
      <c r="AQ16" s="3" t="s">
        <v>51</v>
      </c>
      <c r="AR16" s="4">
        <v>19.34</v>
      </c>
      <c r="AS16" s="3"/>
      <c r="AT16" s="4"/>
      <c r="AU16" s="3"/>
      <c r="AV16" s="4"/>
      <c r="AW16" s="3"/>
      <c r="AX16" s="4"/>
      <c r="AY16" s="3"/>
      <c r="AZ16" s="4"/>
    </row>
    <row r="17" spans="1:52" x14ac:dyDescent="0.25">
      <c r="A17" t="s">
        <v>52</v>
      </c>
      <c r="B17">
        <v>22.42</v>
      </c>
      <c r="D17">
        <v>0.45</v>
      </c>
      <c r="E17" s="11">
        <f t="shared" si="0"/>
        <v>5.3805330068005839</v>
      </c>
      <c r="F17" s="16">
        <f t="shared" si="1"/>
        <v>27.800533006800585</v>
      </c>
      <c r="J17" s="11">
        <v>48.61</v>
      </c>
      <c r="K17" s="11">
        <v>39.055730987968268</v>
      </c>
      <c r="L17" s="11">
        <v>28.943452210600128</v>
      </c>
      <c r="X17" t="s">
        <v>31</v>
      </c>
      <c r="Y17" t="s">
        <v>31</v>
      </c>
      <c r="Z17" t="s">
        <v>44</v>
      </c>
      <c r="AA17">
        <v>2</v>
      </c>
      <c r="AC17" t="s">
        <v>28</v>
      </c>
      <c r="AD17" t="s">
        <v>28</v>
      </c>
      <c r="AE17" t="s">
        <v>28</v>
      </c>
      <c r="AF17">
        <v>0</v>
      </c>
      <c r="AH17">
        <v>0</v>
      </c>
      <c r="AI17">
        <v>0</v>
      </c>
      <c r="AK17" s="3" t="s">
        <v>35</v>
      </c>
      <c r="AL17" s="4">
        <v>9.98</v>
      </c>
      <c r="AM17" s="3" t="s">
        <v>41</v>
      </c>
      <c r="AN17" s="4">
        <v>13.86</v>
      </c>
      <c r="AO17" s="3" t="s">
        <v>45</v>
      </c>
      <c r="AP17" s="4">
        <v>15.87</v>
      </c>
      <c r="AQ17" s="3" t="s">
        <v>51</v>
      </c>
      <c r="AR17" s="4">
        <v>19.34</v>
      </c>
      <c r="AS17" s="3" t="s">
        <v>51</v>
      </c>
      <c r="AT17" s="4">
        <v>22.42</v>
      </c>
      <c r="AU17" s="3"/>
      <c r="AV17" s="4"/>
      <c r="AW17" s="3"/>
      <c r="AX17" s="4"/>
      <c r="AY17" s="3"/>
      <c r="AZ17" s="4"/>
    </row>
    <row r="18" spans="1:52" x14ac:dyDescent="0.25">
      <c r="A18" t="s">
        <v>53</v>
      </c>
      <c r="B18">
        <v>27.8</v>
      </c>
      <c r="D18">
        <v>0.5</v>
      </c>
      <c r="E18" s="11">
        <f t="shared" si="0"/>
        <v>6.2383246250395077</v>
      </c>
      <c r="F18" s="13">
        <f t="shared" si="1"/>
        <v>34.038324625039508</v>
      </c>
      <c r="J18" s="11">
        <v>48.61</v>
      </c>
      <c r="K18" s="11">
        <v>39.055730987968268</v>
      </c>
      <c r="L18" s="16">
        <v>28.943452210600128</v>
      </c>
      <c r="X18" t="s">
        <v>31</v>
      </c>
      <c r="Y18" t="s">
        <v>31</v>
      </c>
      <c r="Z18" t="s">
        <v>44</v>
      </c>
      <c r="AA18">
        <v>3</v>
      </c>
      <c r="AC18" t="s">
        <v>28</v>
      </c>
      <c r="AD18" t="s">
        <v>28</v>
      </c>
      <c r="AE18" t="s">
        <v>28</v>
      </c>
      <c r="AF18">
        <v>0</v>
      </c>
      <c r="AH18">
        <v>0</v>
      </c>
      <c r="AI18">
        <v>0</v>
      </c>
      <c r="AK18" s="3" t="s">
        <v>35</v>
      </c>
      <c r="AL18" s="4">
        <v>9.98</v>
      </c>
      <c r="AM18" s="3" t="s">
        <v>41</v>
      </c>
      <c r="AN18" s="4">
        <v>13.86</v>
      </c>
      <c r="AO18" s="3" t="s">
        <v>45</v>
      </c>
      <c r="AP18" s="4">
        <v>15.87</v>
      </c>
      <c r="AQ18" s="3" t="s">
        <v>51</v>
      </c>
      <c r="AR18" s="4">
        <v>19.34</v>
      </c>
      <c r="AS18" s="3" t="s">
        <v>51</v>
      </c>
      <c r="AT18" s="4">
        <v>22.42</v>
      </c>
      <c r="AU18" s="3" t="s">
        <v>51</v>
      </c>
      <c r="AV18" s="4">
        <v>27.8</v>
      </c>
      <c r="AW18" s="3"/>
      <c r="AX18" s="4"/>
      <c r="AY18" s="3"/>
      <c r="AZ18" s="4"/>
    </row>
    <row r="19" spans="1:52" x14ac:dyDescent="0.25">
      <c r="A19" t="s">
        <v>54</v>
      </c>
      <c r="B19">
        <v>28.94</v>
      </c>
      <c r="F19" s="20">
        <v>34.04</v>
      </c>
      <c r="H19">
        <v>0.24</v>
      </c>
      <c r="I19" s="11">
        <f t="shared" ref="I19:I25" si="2">-24*LN(1-H19)</f>
        <v>6.5864842968422472</v>
      </c>
      <c r="J19" s="11">
        <v>48.61</v>
      </c>
      <c r="K19" s="11">
        <v>39.055730987968268</v>
      </c>
      <c r="L19" s="11">
        <f>I19+B19</f>
        <v>35.526484296842249</v>
      </c>
      <c r="N19">
        <v>0.05</v>
      </c>
      <c r="O19" t="s">
        <v>5</v>
      </c>
      <c r="S19" s="11">
        <v>158</v>
      </c>
      <c r="X19" t="s">
        <v>31</v>
      </c>
      <c r="Y19" t="s">
        <v>31</v>
      </c>
      <c r="Z19" t="s">
        <v>44</v>
      </c>
      <c r="AA19">
        <v>2</v>
      </c>
      <c r="AC19" t="s">
        <v>31</v>
      </c>
      <c r="AD19" t="s">
        <v>28</v>
      </c>
      <c r="AE19" t="s">
        <v>28</v>
      </c>
      <c r="AF19">
        <v>0</v>
      </c>
      <c r="AH19">
        <v>0</v>
      </c>
      <c r="AI19">
        <v>0</v>
      </c>
      <c r="AK19" s="3" t="s">
        <v>35</v>
      </c>
      <c r="AL19" s="4">
        <v>9.98</v>
      </c>
      <c r="AM19" s="3" t="s">
        <v>41</v>
      </c>
      <c r="AN19" s="4">
        <v>13.86</v>
      </c>
      <c r="AO19" s="3" t="s">
        <v>63</v>
      </c>
      <c r="AP19" s="4">
        <v>15.87</v>
      </c>
      <c r="AQ19" s="3" t="s">
        <v>45</v>
      </c>
      <c r="AR19" s="4">
        <v>19.34</v>
      </c>
      <c r="AS19" s="3" t="s">
        <v>51</v>
      </c>
      <c r="AT19" s="4">
        <v>22.42</v>
      </c>
      <c r="AU19" s="3" t="s">
        <v>51</v>
      </c>
      <c r="AV19" s="4">
        <v>27.8</v>
      </c>
      <c r="AW19" s="3"/>
      <c r="AX19" s="4"/>
      <c r="AY19" s="3"/>
      <c r="AZ19" s="4"/>
    </row>
    <row r="20" spans="1:52" x14ac:dyDescent="0.25">
      <c r="A20" t="s">
        <v>64</v>
      </c>
      <c r="B20">
        <v>34.04</v>
      </c>
      <c r="D20">
        <v>0.1</v>
      </c>
      <c r="E20" s="11">
        <f t="shared" ref="E20:E21" si="3">-9*LN(1-D20)</f>
        <v>0.94824464092043659</v>
      </c>
      <c r="F20" s="16">
        <f>E20+B20</f>
        <v>34.988244640920435</v>
      </c>
      <c r="J20" s="11">
        <v>48.61</v>
      </c>
      <c r="K20" s="11">
        <v>39.055730987968268</v>
      </c>
      <c r="L20" s="11">
        <v>35.526484296842249</v>
      </c>
      <c r="S20" s="11">
        <v>158</v>
      </c>
      <c r="X20" t="s">
        <v>31</v>
      </c>
      <c r="Y20" t="s">
        <v>31</v>
      </c>
      <c r="Z20" t="s">
        <v>44</v>
      </c>
      <c r="AA20">
        <v>3</v>
      </c>
      <c r="AC20" t="s">
        <v>31</v>
      </c>
      <c r="AD20" t="s">
        <v>28</v>
      </c>
      <c r="AE20" t="s">
        <v>28</v>
      </c>
      <c r="AF20">
        <v>0</v>
      </c>
      <c r="AH20">
        <v>0</v>
      </c>
      <c r="AI20">
        <v>0</v>
      </c>
      <c r="AK20" s="3" t="s">
        <v>35</v>
      </c>
      <c r="AL20" s="4">
        <v>9.98</v>
      </c>
      <c r="AM20" s="3" t="s">
        <v>41</v>
      </c>
      <c r="AN20" s="4">
        <v>13.86</v>
      </c>
      <c r="AO20" s="3" t="s">
        <v>63</v>
      </c>
      <c r="AP20" s="4">
        <v>15.87</v>
      </c>
      <c r="AQ20" s="3" t="s">
        <v>45</v>
      </c>
      <c r="AR20" s="4">
        <v>19.34</v>
      </c>
      <c r="AS20" s="3" t="s">
        <v>51</v>
      </c>
      <c r="AT20" s="4">
        <v>22.42</v>
      </c>
      <c r="AU20" s="3" t="s">
        <v>51</v>
      </c>
      <c r="AV20" s="4">
        <v>27.8</v>
      </c>
      <c r="AW20" s="3" t="s">
        <v>51</v>
      </c>
      <c r="AX20" s="4">
        <v>34.04</v>
      </c>
      <c r="AY20" s="3"/>
      <c r="AZ20" s="4"/>
    </row>
    <row r="21" spans="1:52" x14ac:dyDescent="0.25">
      <c r="A21" t="s">
        <v>65</v>
      </c>
      <c r="B21">
        <v>34.99</v>
      </c>
      <c r="D21">
        <v>0.98</v>
      </c>
      <c r="E21" s="11">
        <f t="shared" si="3"/>
        <v>35.208207048853303</v>
      </c>
      <c r="F21" s="11">
        <f>B21+E21</f>
        <v>70.198207048853305</v>
      </c>
      <c r="J21" s="11">
        <v>48.61</v>
      </c>
      <c r="K21" s="11">
        <v>39.055730987968268</v>
      </c>
      <c r="L21" s="16">
        <v>35.526484296842249</v>
      </c>
      <c r="S21" s="11">
        <v>158</v>
      </c>
      <c r="X21" t="s">
        <v>31</v>
      </c>
      <c r="Y21" t="s">
        <v>31</v>
      </c>
      <c r="Z21" t="s">
        <v>44</v>
      </c>
      <c r="AA21">
        <v>4</v>
      </c>
      <c r="AC21" t="s">
        <v>31</v>
      </c>
      <c r="AD21" t="s">
        <v>28</v>
      </c>
      <c r="AE21" t="s">
        <v>28</v>
      </c>
      <c r="AF21">
        <v>0</v>
      </c>
      <c r="AH21">
        <v>0</v>
      </c>
      <c r="AI21">
        <v>0</v>
      </c>
      <c r="AK21" s="3" t="s">
        <v>35</v>
      </c>
      <c r="AL21" s="4">
        <v>9.98</v>
      </c>
      <c r="AM21" s="3" t="s">
        <v>41</v>
      </c>
      <c r="AN21" s="4">
        <v>13.86</v>
      </c>
      <c r="AO21" s="3" t="s">
        <v>63</v>
      </c>
      <c r="AP21" s="4">
        <v>15.87</v>
      </c>
      <c r="AQ21" s="3" t="s">
        <v>45</v>
      </c>
      <c r="AR21" s="4">
        <v>19.34</v>
      </c>
      <c r="AS21" s="3" t="s">
        <v>51</v>
      </c>
      <c r="AT21" s="4">
        <v>22.42</v>
      </c>
      <c r="AU21" s="3" t="s">
        <v>51</v>
      </c>
      <c r="AV21" s="4">
        <v>27.8</v>
      </c>
      <c r="AW21" s="3" t="s">
        <v>51</v>
      </c>
      <c r="AX21" s="4">
        <v>34.04</v>
      </c>
      <c r="AY21" s="3" t="s">
        <v>51</v>
      </c>
      <c r="AZ21" s="4">
        <v>34.99</v>
      </c>
    </row>
    <row r="22" spans="1:52" x14ac:dyDescent="0.25">
      <c r="A22" t="s">
        <v>66</v>
      </c>
      <c r="B22">
        <v>35.53</v>
      </c>
      <c r="F22">
        <v>70.2</v>
      </c>
      <c r="H22">
        <v>0.15</v>
      </c>
      <c r="I22" s="11">
        <f t="shared" si="2"/>
        <v>3.9004543079465988</v>
      </c>
      <c r="J22" s="11">
        <v>48.61</v>
      </c>
      <c r="K22" s="16">
        <v>39.06</v>
      </c>
      <c r="L22" s="11">
        <f>I22+B22</f>
        <v>39.430454307946597</v>
      </c>
      <c r="N22">
        <v>0.09</v>
      </c>
      <c r="O22" t="s">
        <v>5</v>
      </c>
      <c r="S22" s="11">
        <v>158</v>
      </c>
      <c r="T22" s="11">
        <v>66.75</v>
      </c>
      <c r="X22" t="s">
        <v>31</v>
      </c>
      <c r="Y22" t="s">
        <v>31</v>
      </c>
      <c r="Z22" t="s">
        <v>44</v>
      </c>
      <c r="AA22">
        <v>3</v>
      </c>
      <c r="AC22" t="s">
        <v>31</v>
      </c>
      <c r="AD22" t="s">
        <v>67</v>
      </c>
      <c r="AE22" t="s">
        <v>28</v>
      </c>
      <c r="AF22">
        <v>0</v>
      </c>
      <c r="AH22">
        <v>0</v>
      </c>
      <c r="AI22">
        <v>0</v>
      </c>
      <c r="AK22" s="3" t="s">
        <v>35</v>
      </c>
      <c r="AL22" s="4">
        <v>9.98</v>
      </c>
      <c r="AM22" s="3" t="s">
        <v>41</v>
      </c>
      <c r="AN22" s="4">
        <v>13.86</v>
      </c>
      <c r="AO22" s="3" t="s">
        <v>63</v>
      </c>
      <c r="AP22" s="4">
        <v>15.87</v>
      </c>
      <c r="AQ22" s="3" t="s">
        <v>68</v>
      </c>
      <c r="AR22" s="4">
        <v>19.34</v>
      </c>
      <c r="AS22" s="3" t="s">
        <v>45</v>
      </c>
      <c r="AT22" s="4">
        <v>22.42</v>
      </c>
      <c r="AU22" s="3" t="s">
        <v>51</v>
      </c>
      <c r="AV22" s="4">
        <v>27.8</v>
      </c>
      <c r="AW22" s="3" t="s">
        <v>51</v>
      </c>
      <c r="AX22" s="4">
        <v>34.04</v>
      </c>
      <c r="AY22" s="3" t="s">
        <v>51</v>
      </c>
      <c r="AZ22" s="4">
        <v>34.99</v>
      </c>
    </row>
    <row r="23" spans="1:52" x14ac:dyDescent="0.25">
      <c r="A23" t="s">
        <v>69</v>
      </c>
      <c r="B23">
        <v>39.06</v>
      </c>
      <c r="F23">
        <v>70.2</v>
      </c>
      <c r="H23">
        <v>0.27</v>
      </c>
      <c r="I23" s="11">
        <f t="shared" si="2"/>
        <v>7.5530578761528062</v>
      </c>
      <c r="J23" s="11">
        <v>48.61</v>
      </c>
      <c r="K23" s="11">
        <f>B23+I23</f>
        <v>46.613057876152808</v>
      </c>
      <c r="L23" s="16">
        <v>39.43</v>
      </c>
      <c r="N23">
        <v>0.02</v>
      </c>
      <c r="O23" t="s">
        <v>5</v>
      </c>
      <c r="S23" s="11">
        <v>158</v>
      </c>
      <c r="T23" s="11">
        <v>66.75</v>
      </c>
      <c r="U23" s="11">
        <v>181</v>
      </c>
      <c r="X23" t="s">
        <v>31</v>
      </c>
      <c r="Y23" t="s">
        <v>31</v>
      </c>
      <c r="Z23" t="s">
        <v>44</v>
      </c>
      <c r="AA23">
        <v>2</v>
      </c>
      <c r="AC23" t="s">
        <v>31</v>
      </c>
      <c r="AD23" t="s">
        <v>67</v>
      </c>
      <c r="AE23" t="s">
        <v>67</v>
      </c>
      <c r="AF23">
        <v>0</v>
      </c>
      <c r="AH23">
        <v>0</v>
      </c>
      <c r="AI23">
        <v>0</v>
      </c>
      <c r="AK23" s="3" t="s">
        <v>35</v>
      </c>
      <c r="AL23" s="4">
        <v>9.98</v>
      </c>
      <c r="AM23" s="3" t="s">
        <v>70</v>
      </c>
      <c r="AN23" s="4">
        <v>13.86</v>
      </c>
      <c r="AO23" s="3" t="s">
        <v>63</v>
      </c>
      <c r="AP23" s="4">
        <v>15.87</v>
      </c>
      <c r="AQ23" s="3" t="s">
        <v>68</v>
      </c>
      <c r="AR23" s="4">
        <v>19.34</v>
      </c>
      <c r="AS23" s="3" t="s">
        <v>45</v>
      </c>
      <c r="AT23" s="4">
        <v>22.42</v>
      </c>
      <c r="AU23" s="3" t="s">
        <v>41</v>
      </c>
      <c r="AV23" s="4">
        <v>27.8</v>
      </c>
      <c r="AW23" s="3" t="s">
        <v>51</v>
      </c>
      <c r="AX23" s="4">
        <v>34.04</v>
      </c>
      <c r="AY23" s="3" t="s">
        <v>51</v>
      </c>
      <c r="AZ23" s="4">
        <v>34.99</v>
      </c>
    </row>
    <row r="24" spans="1:52" x14ac:dyDescent="0.25">
      <c r="A24" t="s">
        <v>71</v>
      </c>
      <c r="B24">
        <v>39.43</v>
      </c>
      <c r="F24">
        <v>70.2</v>
      </c>
      <c r="H24">
        <v>0.4</v>
      </c>
      <c r="I24" s="11">
        <f t="shared" si="2"/>
        <v>12.259814970383777</v>
      </c>
      <c r="J24" s="11">
        <v>48.61</v>
      </c>
      <c r="K24" s="16">
        <v>46.613057876152808</v>
      </c>
      <c r="L24" s="11">
        <f>B24+I24</f>
        <v>51.689814970383779</v>
      </c>
      <c r="N24">
        <v>0.3</v>
      </c>
      <c r="O24" t="s">
        <v>4</v>
      </c>
      <c r="S24" s="11">
        <v>158</v>
      </c>
      <c r="T24" s="11">
        <v>66.75</v>
      </c>
      <c r="U24" s="11">
        <v>181</v>
      </c>
      <c r="X24" t="s">
        <v>31</v>
      </c>
      <c r="Y24" t="s">
        <v>31</v>
      </c>
      <c r="Z24" t="s">
        <v>44</v>
      </c>
      <c r="AA24">
        <v>1</v>
      </c>
      <c r="AC24" t="s">
        <v>31</v>
      </c>
      <c r="AD24" t="s">
        <v>67</v>
      </c>
      <c r="AE24" t="s">
        <v>67</v>
      </c>
      <c r="AF24">
        <v>0</v>
      </c>
      <c r="AH24">
        <v>1</v>
      </c>
      <c r="AI24">
        <f>B24-AT23</f>
        <v>17.009999999999998</v>
      </c>
      <c r="AK24" s="3" t="s">
        <v>35</v>
      </c>
      <c r="AL24" s="4">
        <v>9.98</v>
      </c>
      <c r="AM24" s="3" t="s">
        <v>70</v>
      </c>
      <c r="AN24" s="4">
        <v>13.86</v>
      </c>
      <c r="AO24" s="3" t="s">
        <v>63</v>
      </c>
      <c r="AP24" s="4">
        <v>15.87</v>
      </c>
      <c r="AQ24" s="3" t="s">
        <v>68</v>
      </c>
      <c r="AR24" s="4">
        <v>19.34</v>
      </c>
      <c r="AS24" s="21"/>
      <c r="AT24" s="22"/>
      <c r="AU24" s="3" t="s">
        <v>41</v>
      </c>
      <c r="AV24" s="4">
        <v>27.8</v>
      </c>
      <c r="AW24" s="3" t="s">
        <v>45</v>
      </c>
      <c r="AX24" s="4">
        <v>34.04</v>
      </c>
      <c r="AY24" s="3" t="s">
        <v>51</v>
      </c>
      <c r="AZ24" s="4">
        <v>34.99</v>
      </c>
    </row>
    <row r="25" spans="1:52" x14ac:dyDescent="0.25">
      <c r="A25" t="s">
        <v>72</v>
      </c>
      <c r="B25">
        <v>46.61</v>
      </c>
      <c r="F25">
        <v>70.2</v>
      </c>
      <c r="H25">
        <v>0.5</v>
      </c>
      <c r="I25" s="11">
        <f t="shared" si="2"/>
        <v>16.635532333438686</v>
      </c>
      <c r="J25" s="11">
        <v>48.61</v>
      </c>
      <c r="K25" s="11">
        <f>I25+B25</f>
        <v>63.245532333438689</v>
      </c>
      <c r="L25" s="11">
        <v>51.69</v>
      </c>
      <c r="N25">
        <v>0.05</v>
      </c>
      <c r="O25" t="s">
        <v>5</v>
      </c>
      <c r="S25" s="11">
        <v>158</v>
      </c>
      <c r="T25" s="11">
        <v>66.75</v>
      </c>
      <c r="U25" s="11">
        <v>181</v>
      </c>
      <c r="X25" t="s">
        <v>31</v>
      </c>
      <c r="Y25" t="s">
        <v>31</v>
      </c>
      <c r="Z25" t="s">
        <v>44</v>
      </c>
      <c r="AA25">
        <v>0</v>
      </c>
      <c r="AC25" t="s">
        <v>31</v>
      </c>
      <c r="AD25" t="s">
        <v>67</v>
      </c>
      <c r="AE25" t="s">
        <v>67</v>
      </c>
      <c r="AF25">
        <v>1</v>
      </c>
      <c r="AH25">
        <v>1</v>
      </c>
      <c r="AI25">
        <v>17.010000000000002</v>
      </c>
      <c r="AK25" s="3" t="s">
        <v>35</v>
      </c>
      <c r="AL25" s="4">
        <v>9.98</v>
      </c>
      <c r="AM25" s="3" t="s">
        <v>70</v>
      </c>
      <c r="AN25" s="4">
        <v>13.86</v>
      </c>
      <c r="AO25" s="3" t="s">
        <v>63</v>
      </c>
      <c r="AP25" s="4">
        <v>15.87</v>
      </c>
      <c r="AQ25" s="3" t="s">
        <v>68</v>
      </c>
      <c r="AR25" s="4">
        <v>19.34</v>
      </c>
      <c r="AS25" s="3"/>
      <c r="AT25" s="4"/>
      <c r="AU25" s="3" t="s">
        <v>73</v>
      </c>
      <c r="AV25" s="4">
        <v>27.8</v>
      </c>
      <c r="AW25" s="3" t="s">
        <v>45</v>
      </c>
      <c r="AX25" s="4">
        <v>34.04</v>
      </c>
      <c r="AY25" s="3" t="s">
        <v>41</v>
      </c>
      <c r="AZ25" s="4">
        <v>34.99</v>
      </c>
    </row>
    <row r="26" spans="1:52" x14ac:dyDescent="0.25">
      <c r="A26" t="s">
        <v>74</v>
      </c>
      <c r="B26">
        <v>48.61</v>
      </c>
      <c r="F26">
        <v>70.2</v>
      </c>
      <c r="K26" s="11">
        <v>63.25</v>
      </c>
      <c r="L26" s="16">
        <v>51.69</v>
      </c>
      <c r="N26">
        <v>0.1</v>
      </c>
      <c r="O26" t="s">
        <v>5</v>
      </c>
      <c r="R26" t="s">
        <v>80</v>
      </c>
      <c r="S26" s="11">
        <v>158</v>
      </c>
      <c r="T26" s="11">
        <v>66.75</v>
      </c>
      <c r="U26" s="11">
        <v>181</v>
      </c>
      <c r="X26" t="s">
        <v>28</v>
      </c>
      <c r="Y26" t="s">
        <v>31</v>
      </c>
      <c r="Z26" t="s">
        <v>44</v>
      </c>
      <c r="AA26">
        <v>0</v>
      </c>
      <c r="AC26" t="s">
        <v>31</v>
      </c>
      <c r="AD26" t="s">
        <v>67</v>
      </c>
      <c r="AE26" t="s">
        <v>67</v>
      </c>
      <c r="AF26">
        <v>2</v>
      </c>
      <c r="AH26">
        <v>1</v>
      </c>
      <c r="AI26">
        <v>17.010000000000002</v>
      </c>
      <c r="AK26" s="3" t="s">
        <v>73</v>
      </c>
      <c r="AL26" s="4">
        <v>9.98</v>
      </c>
      <c r="AM26" s="3" t="s">
        <v>70</v>
      </c>
      <c r="AN26" s="4">
        <v>13.86</v>
      </c>
      <c r="AO26" s="3" t="s">
        <v>63</v>
      </c>
      <c r="AP26" s="4">
        <v>15.87</v>
      </c>
      <c r="AQ26" s="3" t="s">
        <v>68</v>
      </c>
      <c r="AR26" s="4">
        <v>19.34</v>
      </c>
      <c r="AS26" s="3"/>
      <c r="AT26" s="4"/>
      <c r="AU26" s="3" t="s">
        <v>73</v>
      </c>
      <c r="AV26" s="4">
        <v>27.8</v>
      </c>
      <c r="AW26" s="3" t="s">
        <v>45</v>
      </c>
      <c r="AX26" s="4">
        <v>34.04</v>
      </c>
      <c r="AY26" s="3" t="s">
        <v>41</v>
      </c>
      <c r="AZ26" s="4">
        <v>34.99</v>
      </c>
    </row>
    <row r="27" spans="1:52" x14ac:dyDescent="0.25">
      <c r="A27" t="s">
        <v>75</v>
      </c>
      <c r="B27">
        <v>51.69</v>
      </c>
      <c r="F27">
        <v>70.2</v>
      </c>
      <c r="K27" s="16">
        <v>63.25</v>
      </c>
      <c r="N27">
        <v>0.5</v>
      </c>
      <c r="O27" t="s">
        <v>76</v>
      </c>
      <c r="R27" t="s">
        <v>82</v>
      </c>
      <c r="S27" s="11">
        <v>158</v>
      </c>
      <c r="T27" s="11">
        <v>66.75</v>
      </c>
      <c r="U27" s="11">
        <v>181</v>
      </c>
      <c r="X27" t="s">
        <v>28</v>
      </c>
      <c r="Y27" t="s">
        <v>31</v>
      </c>
      <c r="Z27" t="s">
        <v>28</v>
      </c>
      <c r="AA27">
        <v>0</v>
      </c>
      <c r="AC27" t="s">
        <v>31</v>
      </c>
      <c r="AD27" t="s">
        <v>67</v>
      </c>
      <c r="AE27" t="s">
        <v>67</v>
      </c>
      <c r="AF27">
        <v>2</v>
      </c>
      <c r="AH27">
        <v>2</v>
      </c>
      <c r="AI27">
        <f>AI26+B27-AX26</f>
        <v>34.660000000000004</v>
      </c>
      <c r="AK27" s="3" t="s">
        <v>73</v>
      </c>
      <c r="AL27" s="4">
        <v>9.98</v>
      </c>
      <c r="AM27" s="3" t="s">
        <v>70</v>
      </c>
      <c r="AN27" s="4">
        <v>13.86</v>
      </c>
      <c r="AO27" s="3" t="s">
        <v>63</v>
      </c>
      <c r="AP27" s="4">
        <v>15.87</v>
      </c>
      <c r="AQ27" s="3" t="s">
        <v>68</v>
      </c>
      <c r="AR27" s="4">
        <v>19.34</v>
      </c>
      <c r="AS27" s="3"/>
      <c r="AT27" s="4"/>
      <c r="AU27" s="3" t="s">
        <v>73</v>
      </c>
      <c r="AV27" s="4">
        <v>27.8</v>
      </c>
      <c r="AW27" s="23"/>
      <c r="AX27" s="24"/>
      <c r="AY27" s="3" t="s">
        <v>41</v>
      </c>
      <c r="AZ27" s="4">
        <v>34.99</v>
      </c>
    </row>
    <row r="28" spans="1:52" x14ac:dyDescent="0.25">
      <c r="A28" t="s">
        <v>77</v>
      </c>
      <c r="B28">
        <v>63.25</v>
      </c>
      <c r="F28">
        <v>70.2</v>
      </c>
      <c r="N28">
        <v>0.89</v>
      </c>
      <c r="O28" t="s">
        <v>76</v>
      </c>
      <c r="S28" s="11">
        <v>158</v>
      </c>
      <c r="T28" s="16">
        <v>66.75</v>
      </c>
      <c r="U28" s="11">
        <v>181</v>
      </c>
      <c r="X28" t="s">
        <v>28</v>
      </c>
      <c r="Y28" t="s">
        <v>28</v>
      </c>
      <c r="Z28" t="s">
        <v>28</v>
      </c>
      <c r="AA28">
        <v>0</v>
      </c>
      <c r="AC28" t="s">
        <v>31</v>
      </c>
      <c r="AD28" t="s">
        <v>67</v>
      </c>
      <c r="AE28" t="s">
        <v>67</v>
      </c>
      <c r="AF28">
        <v>2</v>
      </c>
      <c r="AH28">
        <v>3</v>
      </c>
      <c r="AI28">
        <f>AI27+B28-AZ27</f>
        <v>62.919999999999995</v>
      </c>
      <c r="AK28" s="3" t="s">
        <v>73</v>
      </c>
      <c r="AL28" s="4">
        <v>9.98</v>
      </c>
      <c r="AM28" s="3" t="s">
        <v>70</v>
      </c>
      <c r="AN28" s="4">
        <v>13.86</v>
      </c>
      <c r="AO28" s="3" t="s">
        <v>63</v>
      </c>
      <c r="AP28" s="4">
        <v>15.87</v>
      </c>
      <c r="AQ28" s="3" t="s">
        <v>68</v>
      </c>
      <c r="AR28" s="4">
        <v>19.34</v>
      </c>
      <c r="AS28" s="3"/>
      <c r="AT28" s="4"/>
      <c r="AU28" s="3" t="s">
        <v>73</v>
      </c>
      <c r="AV28" s="4">
        <v>27.8</v>
      </c>
      <c r="AW28" s="3"/>
      <c r="AX28" s="4"/>
      <c r="AY28" s="23"/>
      <c r="AZ28" s="24"/>
    </row>
    <row r="29" spans="1:52" x14ac:dyDescent="0.25">
      <c r="A29" t="s">
        <v>78</v>
      </c>
      <c r="B29">
        <v>66.75</v>
      </c>
      <c r="F29">
        <v>200</v>
      </c>
      <c r="S29" s="16">
        <v>158</v>
      </c>
      <c r="T29" s="11">
        <v>255.3</v>
      </c>
      <c r="U29" s="11">
        <v>181</v>
      </c>
      <c r="X29" t="s">
        <v>28</v>
      </c>
      <c r="Y29" t="s">
        <v>28</v>
      </c>
      <c r="Z29" t="s">
        <v>28</v>
      </c>
      <c r="AA29">
        <v>0</v>
      </c>
      <c r="AC29" t="s">
        <v>31</v>
      </c>
      <c r="AD29" t="s">
        <v>67</v>
      </c>
      <c r="AE29" t="s">
        <v>67</v>
      </c>
      <c r="AF29">
        <v>1</v>
      </c>
      <c r="AH29">
        <v>4</v>
      </c>
      <c r="AI29">
        <f>AI28+B29-AR28</f>
        <v>110.32999999999998</v>
      </c>
      <c r="AK29" s="3" t="s">
        <v>73</v>
      </c>
      <c r="AL29" s="4">
        <v>9.98</v>
      </c>
      <c r="AM29" s="3" t="s">
        <v>70</v>
      </c>
      <c r="AN29" s="4">
        <v>13.86</v>
      </c>
      <c r="AO29" s="3" t="s">
        <v>63</v>
      </c>
      <c r="AP29" s="4">
        <v>15.87</v>
      </c>
      <c r="AQ29" s="23"/>
      <c r="AR29" s="24"/>
      <c r="AS29" s="3"/>
      <c r="AT29" s="4"/>
      <c r="AU29" s="3" t="s">
        <v>68</v>
      </c>
      <c r="AV29" s="4">
        <v>27.8</v>
      </c>
      <c r="AW29" s="3"/>
      <c r="AX29" s="4"/>
      <c r="AY29" s="3"/>
      <c r="AZ29" s="4"/>
    </row>
    <row r="30" spans="1:52" x14ac:dyDescent="0.25">
      <c r="A30" t="s">
        <v>79</v>
      </c>
      <c r="B30">
        <v>158</v>
      </c>
      <c r="F30">
        <v>200</v>
      </c>
      <c r="S30" s="11">
        <v>350</v>
      </c>
      <c r="T30" s="11">
        <v>255.3</v>
      </c>
      <c r="U30" s="16">
        <v>181</v>
      </c>
      <c r="X30" t="s">
        <v>28</v>
      </c>
      <c r="Y30" t="s">
        <v>28</v>
      </c>
      <c r="Z30" t="s">
        <v>28</v>
      </c>
      <c r="AA30">
        <v>0</v>
      </c>
      <c r="AC30" t="s">
        <v>31</v>
      </c>
      <c r="AD30" t="s">
        <v>67</v>
      </c>
      <c r="AE30" t="s">
        <v>67</v>
      </c>
      <c r="AF30">
        <v>0</v>
      </c>
      <c r="AH30">
        <v>5</v>
      </c>
      <c r="AI30">
        <f>AI29+B30-AP29</f>
        <v>252.45999999999998</v>
      </c>
      <c r="AK30" s="3" t="s">
        <v>63</v>
      </c>
      <c r="AL30" s="4">
        <v>9.98</v>
      </c>
      <c r="AM30" s="3" t="s">
        <v>70</v>
      </c>
      <c r="AN30" s="4">
        <v>13.86</v>
      </c>
      <c r="AO30" s="23"/>
      <c r="AP30" s="24"/>
      <c r="AQ30" s="3"/>
      <c r="AR30" s="4"/>
      <c r="AS30" s="3"/>
      <c r="AT30" s="4"/>
      <c r="AU30" s="3" t="s">
        <v>68</v>
      </c>
      <c r="AV30" s="4">
        <v>27.8</v>
      </c>
      <c r="AW30" s="3"/>
      <c r="AX30" s="4"/>
      <c r="AY30" s="3"/>
      <c r="AZ30" s="4"/>
    </row>
    <row r="31" spans="1:52" x14ac:dyDescent="0.25">
      <c r="A31" t="s">
        <v>81</v>
      </c>
      <c r="B31">
        <v>181</v>
      </c>
      <c r="F31">
        <v>20</v>
      </c>
      <c r="S31" s="11">
        <v>350</v>
      </c>
      <c r="T31" s="11">
        <v>255</v>
      </c>
      <c r="X31" t="s">
        <v>28</v>
      </c>
      <c r="Y31" t="s">
        <v>28</v>
      </c>
      <c r="Z31" t="s">
        <v>28</v>
      </c>
      <c r="AA31">
        <v>0</v>
      </c>
      <c r="AC31" t="s">
        <v>31</v>
      </c>
      <c r="AD31" t="s">
        <v>67</v>
      </c>
      <c r="AE31" t="s">
        <v>28</v>
      </c>
      <c r="AF31">
        <v>0</v>
      </c>
      <c r="AH31">
        <v>6</v>
      </c>
      <c r="AI31">
        <f>AI30+B31-AN30</f>
        <v>419.59999999999997</v>
      </c>
      <c r="AK31" s="3" t="s">
        <v>63</v>
      </c>
      <c r="AL31" s="4">
        <v>9.98</v>
      </c>
      <c r="AM31" s="23"/>
      <c r="AN31" s="24"/>
      <c r="AO31" s="3"/>
      <c r="AP31" s="4"/>
      <c r="AQ31" s="3"/>
      <c r="AR31" s="4"/>
      <c r="AS31" s="3"/>
      <c r="AT31" s="4"/>
      <c r="AU31" s="3" t="s">
        <v>68</v>
      </c>
      <c r="AV31" s="4">
        <v>27.8</v>
      </c>
      <c r="AW31" s="3"/>
      <c r="AX31" s="4"/>
      <c r="AY31" s="3"/>
      <c r="AZ31" s="4"/>
    </row>
    <row r="32" spans="1:52" x14ac:dyDescent="0.25">
      <c r="AK32" s="3"/>
      <c r="AL32" s="4"/>
      <c r="AM32" s="3"/>
      <c r="AN32" s="4"/>
      <c r="AO32" s="3"/>
      <c r="AP32" s="4"/>
      <c r="AQ32" s="3"/>
      <c r="AR32" s="4"/>
      <c r="AS32" s="3"/>
      <c r="AT32" s="4"/>
      <c r="AU32" s="3"/>
      <c r="AV32" s="4"/>
      <c r="AW32" s="3"/>
      <c r="AX32" s="4"/>
      <c r="AY32" s="3"/>
      <c r="AZ32" s="4"/>
    </row>
    <row r="33" spans="18:52" x14ac:dyDescent="0.25">
      <c r="AK33" s="3"/>
      <c r="AL33" s="4"/>
      <c r="AM33" s="3"/>
      <c r="AN33" s="4"/>
      <c r="AO33" s="3"/>
      <c r="AP33" s="4"/>
      <c r="AQ33" s="3"/>
      <c r="AR33" s="4"/>
      <c r="AS33" s="3"/>
      <c r="AT33" s="4"/>
      <c r="AU33" s="3"/>
      <c r="AV33" s="4"/>
      <c r="AW33" s="3"/>
      <c r="AX33" s="4"/>
      <c r="AY33" s="3"/>
      <c r="AZ33" s="4"/>
    </row>
    <row r="34" spans="18:52" x14ac:dyDescent="0.25">
      <c r="AK34" s="3"/>
      <c r="AL34" s="4"/>
      <c r="AM34" s="3"/>
      <c r="AN34" s="4"/>
      <c r="AO34" s="3"/>
      <c r="AP34" s="4"/>
      <c r="AQ34" s="3"/>
      <c r="AR34" s="4"/>
      <c r="AS34" s="3"/>
      <c r="AT34" s="4"/>
      <c r="AU34" s="3"/>
      <c r="AV34" s="4"/>
      <c r="AW34" s="3"/>
      <c r="AX34" s="4"/>
      <c r="AY34" s="3"/>
      <c r="AZ34" s="4"/>
    </row>
    <row r="35" spans="18:52" x14ac:dyDescent="0.25">
      <c r="AK35" s="3"/>
      <c r="AL35" s="4"/>
      <c r="AM35" s="3"/>
      <c r="AN35" s="4"/>
      <c r="AO35" s="3"/>
      <c r="AP35" s="4"/>
      <c r="AQ35" s="3"/>
      <c r="AR35" s="4"/>
      <c r="AS35" s="3"/>
      <c r="AT35" s="4"/>
      <c r="AU35" s="3"/>
      <c r="AV35" s="4"/>
      <c r="AW35" s="3"/>
      <c r="AX35" s="4"/>
      <c r="AY35" s="3"/>
      <c r="AZ35" s="4"/>
    </row>
    <row r="36" spans="18:52" x14ac:dyDescent="0.25">
      <c r="AK36" s="3"/>
      <c r="AL36" s="4"/>
      <c r="AM36" s="3"/>
      <c r="AN36" s="4"/>
      <c r="AO36" s="3"/>
      <c r="AP36" s="4"/>
      <c r="AQ36" s="3"/>
      <c r="AR36" s="4"/>
      <c r="AS36" s="3"/>
      <c r="AT36" s="4"/>
      <c r="AU36" s="3"/>
      <c r="AV36" s="4"/>
      <c r="AW36" s="3"/>
      <c r="AX36" s="4"/>
      <c r="AY36" s="3"/>
      <c r="AZ36" s="4"/>
    </row>
    <row r="37" spans="18:52" x14ac:dyDescent="0.25">
      <c r="AK37" s="3"/>
      <c r="AL37" s="4"/>
      <c r="AM37" s="3"/>
      <c r="AN37" s="4"/>
      <c r="AO37" s="3"/>
      <c r="AP37" s="4"/>
      <c r="AQ37" s="3"/>
      <c r="AR37" s="4"/>
      <c r="AS37" s="3"/>
      <c r="AT37" s="4"/>
      <c r="AU37" s="3"/>
      <c r="AV37" s="4"/>
      <c r="AW37" s="3"/>
      <c r="AX37" s="4"/>
      <c r="AY37" s="3"/>
      <c r="AZ37" s="4"/>
    </row>
    <row r="38" spans="18:52" x14ac:dyDescent="0.25">
      <c r="AK38" s="3"/>
      <c r="AL38" s="4"/>
      <c r="AM38" s="3"/>
      <c r="AN38" s="4"/>
      <c r="AO38" s="3"/>
      <c r="AP38" s="4"/>
      <c r="AQ38" s="3"/>
      <c r="AR38" s="4"/>
      <c r="AS38" s="3"/>
      <c r="AT38" s="4"/>
      <c r="AU38" s="3"/>
      <c r="AV38" s="4"/>
      <c r="AW38" s="3"/>
      <c r="AX38" s="4"/>
      <c r="AY38" s="3"/>
      <c r="AZ38" s="4"/>
    </row>
    <row r="39" spans="18:52" x14ac:dyDescent="0.25">
      <c r="R39" t="s">
        <v>36</v>
      </c>
      <c r="AK39" s="3"/>
      <c r="AL39" s="4"/>
      <c r="AM39" s="3"/>
      <c r="AN39" s="4"/>
      <c r="AO39" s="3"/>
      <c r="AP39" s="4"/>
      <c r="AQ39" s="3"/>
      <c r="AR39" s="4"/>
      <c r="AS39" s="3"/>
      <c r="AT39" s="4"/>
      <c r="AU39" s="3"/>
      <c r="AV39" s="4"/>
      <c r="AW39" s="3"/>
      <c r="AX39" s="4"/>
      <c r="AY39" s="3"/>
      <c r="AZ39" s="4"/>
    </row>
    <row r="40" spans="18:52" x14ac:dyDescent="0.25">
      <c r="R40" t="s">
        <v>30</v>
      </c>
      <c r="AK40" s="3"/>
      <c r="AL40" s="4"/>
      <c r="AM40" s="3"/>
      <c r="AN40" s="4"/>
      <c r="AO40" s="3"/>
      <c r="AP40" s="4"/>
      <c r="AQ40" s="3"/>
      <c r="AR40" s="4"/>
      <c r="AS40" s="3"/>
      <c r="AT40" s="4"/>
      <c r="AU40" s="3"/>
      <c r="AV40" s="4"/>
      <c r="AW40" s="3"/>
      <c r="AX40" s="4"/>
      <c r="AY40" s="3"/>
      <c r="AZ40" s="4"/>
    </row>
    <row r="41" spans="18:52" x14ac:dyDescent="0.25">
      <c r="R41" t="s">
        <v>43</v>
      </c>
      <c r="AK41" s="3"/>
      <c r="AL41" s="4"/>
      <c r="AM41" s="3"/>
      <c r="AN41" s="4"/>
      <c r="AO41" s="3"/>
      <c r="AP41" s="4"/>
      <c r="AQ41" s="3"/>
      <c r="AR41" s="4"/>
      <c r="AS41" s="3"/>
      <c r="AT41" s="4"/>
      <c r="AU41" s="3"/>
      <c r="AV41" s="4"/>
      <c r="AW41" s="3"/>
      <c r="AX41" s="4"/>
      <c r="AY41" s="3"/>
      <c r="AZ41" s="4"/>
    </row>
    <row r="42" spans="18:52" x14ac:dyDescent="0.25">
      <c r="R42" t="s">
        <v>40</v>
      </c>
      <c r="AK42" s="3"/>
      <c r="AL42" s="4"/>
      <c r="AM42" s="3"/>
      <c r="AN42" s="4"/>
      <c r="AO42" s="3"/>
      <c r="AP42" s="4"/>
      <c r="AQ42" s="3"/>
      <c r="AR42" s="4"/>
      <c r="AS42" s="3"/>
      <c r="AT42" s="4"/>
      <c r="AU42" s="3"/>
      <c r="AV42" s="4"/>
      <c r="AW42" s="3"/>
      <c r="AX42" s="4"/>
      <c r="AY42" s="3"/>
      <c r="AZ42" s="4"/>
    </row>
    <row r="43" spans="18:52" x14ac:dyDescent="0.25">
      <c r="R43" t="s">
        <v>32</v>
      </c>
      <c r="AK43" s="3"/>
      <c r="AL43" s="4"/>
      <c r="AM43" s="3"/>
      <c r="AN43" s="4"/>
      <c r="AO43" s="3"/>
      <c r="AP43" s="4"/>
      <c r="AQ43" s="3"/>
      <c r="AR43" s="4"/>
      <c r="AS43" s="3"/>
      <c r="AT43" s="4"/>
      <c r="AU43" s="3"/>
      <c r="AV43" s="4"/>
      <c r="AW43" s="3"/>
      <c r="AX43" s="4"/>
      <c r="AY43" s="3"/>
      <c r="AZ43" s="4"/>
    </row>
    <row r="44" spans="18:52" x14ac:dyDescent="0.25">
      <c r="R44" t="s">
        <v>34</v>
      </c>
      <c r="AK44" s="3"/>
      <c r="AL44" s="4"/>
      <c r="AM44" s="3"/>
      <c r="AN44" s="4"/>
      <c r="AO44" s="3"/>
      <c r="AP44" s="4"/>
      <c r="AQ44" s="3"/>
      <c r="AR44" s="4"/>
      <c r="AS44" s="3"/>
      <c r="AT44" s="4"/>
      <c r="AU44" s="3"/>
      <c r="AV44" s="4"/>
      <c r="AW44" s="3"/>
      <c r="AX44" s="4"/>
      <c r="AY44" s="3"/>
      <c r="AZ44" s="4"/>
    </row>
    <row r="45" spans="18:52" x14ac:dyDescent="0.25">
      <c r="R45" t="s">
        <v>37</v>
      </c>
      <c r="AK45" s="3"/>
      <c r="AL45" s="4"/>
      <c r="AM45" s="3"/>
      <c r="AN45" s="4"/>
      <c r="AO45" s="3"/>
      <c r="AP45" s="4"/>
      <c r="AQ45" s="3"/>
      <c r="AR45" s="4"/>
      <c r="AS45" s="3"/>
      <c r="AT45" s="4"/>
      <c r="AU45" s="3"/>
      <c r="AV45" s="4"/>
      <c r="AW45" s="3"/>
      <c r="AX45" s="4"/>
      <c r="AY45" s="3"/>
      <c r="AZ45" s="4"/>
    </row>
    <row r="46" spans="18:52" x14ac:dyDescent="0.25">
      <c r="R46" t="s">
        <v>38</v>
      </c>
      <c r="AK46" s="3"/>
      <c r="AL46" s="4"/>
      <c r="AM46" s="3"/>
      <c r="AN46" s="4"/>
      <c r="AO46" s="3"/>
      <c r="AP46" s="4"/>
      <c r="AQ46" s="3"/>
      <c r="AR46" s="4"/>
      <c r="AS46" s="3"/>
      <c r="AT46" s="4"/>
      <c r="AU46" s="3"/>
      <c r="AV46" s="4"/>
      <c r="AW46" s="3"/>
      <c r="AX46" s="4"/>
      <c r="AY46" s="3"/>
      <c r="AZ46" s="4"/>
    </row>
    <row r="47" spans="18:52" x14ac:dyDescent="0.25">
      <c r="AK47" s="3"/>
      <c r="AL47" s="4"/>
      <c r="AM47" s="3"/>
      <c r="AN47" s="4"/>
      <c r="AO47" s="3"/>
      <c r="AP47" s="4"/>
      <c r="AQ47" s="3"/>
      <c r="AR47" s="4"/>
      <c r="AS47" s="3"/>
      <c r="AT47" s="4"/>
      <c r="AU47" s="3"/>
      <c r="AV47" s="4"/>
      <c r="AW47" s="3"/>
      <c r="AX47" s="4"/>
      <c r="AY47" s="3"/>
      <c r="AZ47" s="4"/>
    </row>
    <row r="48" spans="18:52" x14ac:dyDescent="0.25">
      <c r="R48" t="s">
        <v>47</v>
      </c>
      <c r="AK48" s="3"/>
      <c r="AL48" s="4"/>
      <c r="AM48" s="3"/>
      <c r="AN48" s="4"/>
      <c r="AO48" s="3"/>
      <c r="AP48" s="4"/>
      <c r="AQ48" s="3"/>
      <c r="AR48" s="4"/>
      <c r="AS48" s="3"/>
      <c r="AT48" s="4"/>
      <c r="AU48" s="3"/>
      <c r="AV48" s="4"/>
      <c r="AW48" s="3"/>
      <c r="AX48" s="4"/>
      <c r="AY48" s="3"/>
      <c r="AZ48" s="4"/>
    </row>
    <row r="49" spans="18:52" x14ac:dyDescent="0.25">
      <c r="R49" t="s">
        <v>48</v>
      </c>
      <c r="AK49" s="3"/>
      <c r="AL49" s="4"/>
      <c r="AM49" s="3"/>
      <c r="AN49" s="4"/>
      <c r="AO49" s="3"/>
      <c r="AP49" s="4"/>
      <c r="AQ49" s="3"/>
      <c r="AR49" s="4"/>
      <c r="AS49" s="3"/>
      <c r="AT49" s="4"/>
      <c r="AU49" s="3"/>
      <c r="AV49" s="4"/>
      <c r="AW49" s="3"/>
      <c r="AX49" s="4"/>
      <c r="AY49" s="3"/>
      <c r="AZ49" s="4"/>
    </row>
    <row r="50" spans="18:52" x14ac:dyDescent="0.25">
      <c r="R50" t="s">
        <v>49</v>
      </c>
      <c r="AK50" s="3"/>
      <c r="AL50" s="4"/>
      <c r="AM50" s="3"/>
      <c r="AN50" s="4"/>
      <c r="AO50" s="3"/>
      <c r="AP50" s="4"/>
      <c r="AQ50" s="3"/>
      <c r="AR50" s="4"/>
      <c r="AS50" s="3"/>
      <c r="AT50" s="4"/>
      <c r="AU50" s="3"/>
      <c r="AV50" s="4"/>
      <c r="AW50" s="3"/>
      <c r="AX50" s="4"/>
      <c r="AY50" s="3"/>
      <c r="AZ50" s="4"/>
    </row>
    <row r="51" spans="18:52" x14ac:dyDescent="0.25">
      <c r="R51" t="s">
        <v>50</v>
      </c>
      <c r="AK51" s="3"/>
      <c r="AL51" s="4"/>
      <c r="AM51" s="3"/>
      <c r="AN51" s="4"/>
      <c r="AO51" s="3"/>
      <c r="AP51" s="4"/>
      <c r="AQ51" s="3"/>
      <c r="AR51" s="4"/>
      <c r="AS51" s="3"/>
      <c r="AT51" s="4"/>
      <c r="AU51" s="3"/>
      <c r="AV51" s="4"/>
      <c r="AW51" s="3"/>
      <c r="AX51" s="4"/>
      <c r="AY51" s="3"/>
      <c r="AZ51" s="4"/>
    </row>
    <row r="52" spans="18:52" x14ac:dyDescent="0.25">
      <c r="AK52" s="3"/>
      <c r="AL52" s="4"/>
      <c r="AM52" s="3"/>
      <c r="AN52" s="4"/>
      <c r="AO52" s="3"/>
      <c r="AP52" s="4"/>
      <c r="AQ52" s="3"/>
      <c r="AR52" s="4"/>
      <c r="AS52" s="3"/>
      <c r="AT52" s="4"/>
      <c r="AU52" s="3"/>
      <c r="AV52" s="4"/>
      <c r="AW52" s="3"/>
      <c r="AX52" s="4"/>
      <c r="AY52" s="3"/>
      <c r="AZ52" s="4"/>
    </row>
    <row r="53" spans="18:52" x14ac:dyDescent="0.25">
      <c r="AK53" s="3"/>
      <c r="AL53" s="4"/>
      <c r="AM53" s="3"/>
      <c r="AN53" s="4"/>
      <c r="AO53" s="3"/>
      <c r="AP53" s="4"/>
      <c r="AQ53" s="3"/>
      <c r="AR53" s="4"/>
      <c r="AS53" s="3"/>
      <c r="AT53" s="4"/>
      <c r="AU53" s="3"/>
      <c r="AV53" s="4"/>
      <c r="AW53" s="3"/>
      <c r="AX53" s="4"/>
      <c r="AY53" s="3"/>
      <c r="AZ53" s="4"/>
    </row>
    <row r="54" spans="18:52" ht="15.75" thickBot="1" x14ac:dyDescent="0.3">
      <c r="AK54" s="5"/>
      <c r="AL54" s="6"/>
      <c r="AM54" s="5"/>
      <c r="AN54" s="6"/>
      <c r="AO54" s="5"/>
      <c r="AP54" s="6"/>
      <c r="AQ54" s="5"/>
      <c r="AR54" s="6"/>
      <c r="AS54" s="5"/>
      <c r="AT54" s="6"/>
      <c r="AU54" s="5"/>
      <c r="AV54" s="6"/>
      <c r="AW54" s="5"/>
      <c r="AX54" s="6"/>
      <c r="AY54" s="5"/>
      <c r="AZ54" s="6"/>
    </row>
  </sheetData>
  <mergeCells count="39">
    <mergeCell ref="D9:F9"/>
    <mergeCell ref="H9:M9"/>
    <mergeCell ref="N9:O9"/>
    <mergeCell ref="Q9:V9"/>
    <mergeCell ref="K10:K11"/>
    <mergeCell ref="AA10:AA11"/>
    <mergeCell ref="V10:V11"/>
    <mergeCell ref="U10:U11"/>
    <mergeCell ref="T10:T11"/>
    <mergeCell ref="R10:R11"/>
    <mergeCell ref="S10:S11"/>
    <mergeCell ref="B10:B11"/>
    <mergeCell ref="A10:A11"/>
    <mergeCell ref="X9:AA9"/>
    <mergeCell ref="AC9:AF9"/>
    <mergeCell ref="AF10:AF11"/>
    <mergeCell ref="J10:J11"/>
    <mergeCell ref="I10:I11"/>
    <mergeCell ref="H10:H11"/>
    <mergeCell ref="F10:F11"/>
    <mergeCell ref="E10:E11"/>
    <mergeCell ref="D10:D11"/>
    <mergeCell ref="Q10:Q11"/>
    <mergeCell ref="O10:O11"/>
    <mergeCell ref="N10:N11"/>
    <mergeCell ref="M10:M11"/>
    <mergeCell ref="L10:L11"/>
    <mergeCell ref="AW10:AX10"/>
    <mergeCell ref="AY10:AZ10"/>
    <mergeCell ref="AK9:AZ9"/>
    <mergeCell ref="AH10:AH11"/>
    <mergeCell ref="AI10:AI11"/>
    <mergeCell ref="AH9:AI9"/>
    <mergeCell ref="AK10:AL10"/>
    <mergeCell ref="AM10:AN10"/>
    <mergeCell ref="AO10:AP10"/>
    <mergeCell ref="AQ10:AR10"/>
    <mergeCell ref="AS10:AT10"/>
    <mergeCell ref="AU10:AV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4BDB-3F0D-4992-ADFD-8D631B88D014}">
  <dimension ref="A1:Q197"/>
  <sheetViews>
    <sheetView workbookViewId="0">
      <selection activeCell="F8" sqref="F8"/>
    </sheetView>
  </sheetViews>
  <sheetFormatPr baseColWidth="10" defaultRowHeight="15" x14ac:dyDescent="0.25"/>
  <cols>
    <col min="4" max="5" width="11.42578125" style="40"/>
  </cols>
  <sheetData>
    <row r="1" spans="1:17" x14ac:dyDescent="0.25">
      <c r="A1" s="17" t="s">
        <v>55</v>
      </c>
      <c r="B1">
        <v>240</v>
      </c>
      <c r="C1" s="18"/>
      <c r="D1" s="38"/>
      <c r="E1" s="38"/>
      <c r="F1" s="18"/>
    </row>
    <row r="2" spans="1:17" x14ac:dyDescent="0.25">
      <c r="A2" s="17" t="s">
        <v>56</v>
      </c>
      <c r="B2">
        <v>120</v>
      </c>
      <c r="C2" s="18"/>
      <c r="D2" s="38"/>
      <c r="E2" s="38"/>
      <c r="F2" s="18"/>
    </row>
    <row r="3" spans="1:17" x14ac:dyDescent="0.25">
      <c r="C3" s="18"/>
      <c r="D3" s="38"/>
      <c r="E3" s="38"/>
      <c r="F3" s="18"/>
    </row>
    <row r="4" spans="1:17" x14ac:dyDescent="0.25">
      <c r="C4" s="18"/>
      <c r="D4" s="38"/>
      <c r="E4" s="38"/>
      <c r="F4" s="18"/>
    </row>
    <row r="6" spans="1:17" x14ac:dyDescent="0.25">
      <c r="D6" s="39" t="s">
        <v>57</v>
      </c>
      <c r="E6" s="39" t="s">
        <v>58</v>
      </c>
      <c r="F6" s="19" t="s">
        <v>59</v>
      </c>
      <c r="G6" s="19" t="s">
        <v>60</v>
      </c>
      <c r="Q6" s="19" t="s">
        <v>61</v>
      </c>
    </row>
    <row r="7" spans="1:17" x14ac:dyDescent="0.25">
      <c r="D7" s="38"/>
      <c r="E7" s="38"/>
      <c r="F7" s="18"/>
      <c r="G7" s="18"/>
      <c r="L7" t="s">
        <v>62</v>
      </c>
    </row>
    <row r="8" spans="1:17" x14ac:dyDescent="0.25">
      <c r="D8" s="38">
        <v>0.99519999999999997</v>
      </c>
      <c r="E8" s="38">
        <v>1.5769999999999999E-2</v>
      </c>
      <c r="F8" s="18">
        <f>(SQRT(-2*LN(D8))*COS(2*PI()*E8))*Desv+Media</f>
        <v>251.71395662146531</v>
      </c>
      <c r="G8" s="18">
        <f t="shared" ref="G8:G23" si="0">(SQRT(-2*LN(D8))*SIN(2*PI()*E8))*Desv+Media</f>
        <v>241.16450066141027</v>
      </c>
    </row>
    <row r="12" spans="1:17" x14ac:dyDescent="0.25">
      <c r="D12" s="38">
        <v>0.30826399999999998</v>
      </c>
      <c r="E12" s="38">
        <v>0.84173900000000001</v>
      </c>
      <c r="F12" s="18">
        <f>(SQRT(-2*LN(D12))*COS(2*PI()*E12))*Desv+Media</f>
        <v>340.33671754969203</v>
      </c>
      <c r="G12" s="18">
        <f>(SQRT(-2*LN(D12))*SIN(2*PI()*E12))*Desv+Media</f>
        <v>85.648627295820745</v>
      </c>
      <c r="K12">
        <v>158</v>
      </c>
    </row>
    <row r="13" spans="1:17" x14ac:dyDescent="0.25">
      <c r="D13" s="40">
        <f ca="1">RAND()</f>
        <v>0.43389894996330181</v>
      </c>
      <c r="E13" s="40">
        <f ca="1">RAND()</f>
        <v>0.47552840849284428</v>
      </c>
      <c r="F13" s="18">
        <f ca="1">(SQRT(-2*LN(D13))*COS(2*PI()*E13))*Desv+Media</f>
        <v>86.760522072401585</v>
      </c>
      <c r="G13" s="18">
        <f ca="1">(SQRT(-2*LN(D13))*SIN(2*PI()*E13))*Desv+Media</f>
        <v>263.74948972918304</v>
      </c>
      <c r="K13">
        <v>66.75</v>
      </c>
    </row>
    <row r="14" spans="1:17" x14ac:dyDescent="0.25">
      <c r="D14" s="40">
        <f t="shared" ref="D14:E25" ca="1" si="1">RAND()</f>
        <v>8.2108724664818E-2</v>
      </c>
      <c r="E14" s="40">
        <f t="shared" ca="1" si="1"/>
        <v>0.15875851993601431</v>
      </c>
      <c r="F14" s="18">
        <f ca="1">(SQRT(-2*LN(D14))*COS(2*PI()*E14))*Desv+Media</f>
        <v>385.53185797963755</v>
      </c>
      <c r="G14" s="18">
        <f ca="1">(SQRT(-2*LN(D14))*SIN(2*PI()*E14))*Desv+Media</f>
        <v>465.41551653808511</v>
      </c>
    </row>
    <row r="15" spans="1:17" x14ac:dyDescent="0.25">
      <c r="D15" s="40">
        <f t="shared" ca="1" si="1"/>
        <v>0.73870181294344539</v>
      </c>
      <c r="E15" s="40">
        <f t="shared" ca="1" si="1"/>
        <v>0.15680348097908847</v>
      </c>
      <c r="F15" s="18">
        <f ca="1">(SQRT(-2*LN(D15))*COS(2*PI()*E15))*Desv+Media</f>
        <v>291.6164301457311</v>
      </c>
      <c r="G15" s="18">
        <f ca="1">(SQRT(-2*LN(D15))*SIN(2*PI()*E15))*Desv+Media</f>
        <v>317.83404921507054</v>
      </c>
    </row>
    <row r="16" spans="1:17" x14ac:dyDescent="0.25">
      <c r="D16" s="40">
        <f t="shared" ca="1" si="1"/>
        <v>0.13734505606176983</v>
      </c>
      <c r="E16" s="40">
        <f t="shared" ca="1" si="1"/>
        <v>0.40432643462717888</v>
      </c>
      <c r="F16" s="18">
        <f ca="1">(SQRT(-2*LN(D16))*COS(2*PI()*E16))*Desv+Media</f>
        <v>42.804118343059287</v>
      </c>
      <c r="G16" s="18">
        <f ca="1">(SQRT(-2*LN(D16))*SIN(2*PI()*E16))*Desv+Media</f>
        <v>375.23771475048738</v>
      </c>
    </row>
    <row r="17" spans="4:12" x14ac:dyDescent="0.25">
      <c r="D17" s="40">
        <f t="shared" ca="1" si="1"/>
        <v>0.92640226946578907</v>
      </c>
      <c r="E17" s="40">
        <f t="shared" ca="1" si="1"/>
        <v>0.25542007688214019</v>
      </c>
      <c r="F17" s="18">
        <f ca="1">(SQRT(-2*LN(D17))*COS(2*PI()*E17))*Desv+Media</f>
        <v>238.40236692025536</v>
      </c>
      <c r="G17" s="18">
        <f ca="1">(SQRT(-2*LN(D17))*SIN(2*PI()*E17))*Desv+Media</f>
        <v>286.89470304410116</v>
      </c>
    </row>
    <row r="18" spans="4:12" x14ac:dyDescent="0.25">
      <c r="D18" s="40">
        <f t="shared" ca="1" si="1"/>
        <v>0.14368127736611447</v>
      </c>
      <c r="E18" s="40">
        <f t="shared" ca="1" si="1"/>
        <v>0.92925101093197215</v>
      </c>
      <c r="F18" s="18">
        <f ca="1">(SQRT(-2*LN(D18))*COS(2*PI()*E18))*Desv+Media</f>
        <v>453.40899519006632</v>
      </c>
      <c r="G18" s="18">
        <f ca="1">(SQRT(-2*LN(D18))*SIN(2*PI()*E18))*Desv+Media</f>
        <v>138.34792203583663</v>
      </c>
    </row>
    <row r="19" spans="4:12" x14ac:dyDescent="0.25">
      <c r="D19" s="40">
        <f t="shared" ca="1" si="1"/>
        <v>0.47459055416142348</v>
      </c>
      <c r="E19" s="40">
        <f t="shared" ca="1" si="1"/>
        <v>8.0808474487768289E-2</v>
      </c>
      <c r="F19" s="18">
        <f ca="1">(SQRT(-2*LN(D19))*COS(2*PI()*E19))*Desv+Media</f>
        <v>368.02612907694652</v>
      </c>
      <c r="G19" s="18">
        <f ca="1">(SQRT(-2*LN(D19))*SIN(2*PI()*E19))*Desv+Media</f>
        <v>311.23223993049749</v>
      </c>
    </row>
    <row r="20" spans="4:12" x14ac:dyDescent="0.25">
      <c r="D20" s="40">
        <f t="shared" ca="1" si="1"/>
        <v>0.4050527906457797</v>
      </c>
      <c r="E20" s="40">
        <f t="shared" ca="1" si="1"/>
        <v>0.11484863153746172</v>
      </c>
      <c r="F20" s="18">
        <f ca="1">(SQRT(-2*LN(D20))*COS(2*PI()*E20))*Desv+Media</f>
        <v>361.1174896689846</v>
      </c>
      <c r="G20" s="18">
        <f ca="1">(SQRT(-2*LN(D20))*SIN(2*PI()*E20))*Desv+Media</f>
        <v>346.57487715903608</v>
      </c>
    </row>
    <row r="21" spans="4:12" x14ac:dyDescent="0.25">
      <c r="D21" s="40">
        <f t="shared" ca="1" si="1"/>
        <v>0.22977740172366889</v>
      </c>
      <c r="E21" s="40">
        <f t="shared" ca="1" si="1"/>
        <v>0.57563389505873064</v>
      </c>
      <c r="F21" s="18">
        <f ca="1">(SQRT(-2*LN(D21))*COS(2*PI()*E21))*Desv+Media</f>
        <v>57.002460359410321</v>
      </c>
      <c r="G21" s="18">
        <f ca="1">(SQRT(-2*LN(D21))*SIN(2*PI()*E21))*Desv+Media</f>
        <v>145.83814415880977</v>
      </c>
    </row>
    <row r="22" spans="4:12" x14ac:dyDescent="0.25">
      <c r="D22" s="40">
        <f t="shared" ca="1" si="1"/>
        <v>0.52718294427398404</v>
      </c>
      <c r="E22" s="40">
        <f t="shared" ca="1" si="1"/>
        <v>0.45375982882237553</v>
      </c>
      <c r="F22" s="18">
        <f ca="1">(SQRT(-2*LN(D22))*COS(2*PI()*E22))*Desv+Media</f>
        <v>109.90420823243255</v>
      </c>
      <c r="G22" s="18">
        <f ca="1">(SQRT(-2*LN(D22))*SIN(2*PI()*E22))*Desv+Media</f>
        <v>278.89813906005276</v>
      </c>
    </row>
    <row r="23" spans="4:12" x14ac:dyDescent="0.25">
      <c r="D23" s="40">
        <f t="shared" ca="1" si="1"/>
        <v>0.79053127011310032</v>
      </c>
      <c r="E23" s="40">
        <f t="shared" ca="1" si="1"/>
        <v>0.92292514946060278</v>
      </c>
      <c r="F23" s="18">
        <f ca="1">(SQRT(-2*LN(D23))*COS(2*PI()*E23))*Desv+Media</f>
        <v>312.81583164533174</v>
      </c>
      <c r="G23" s="18">
        <f ca="1">(SQRT(-2*LN(D23))*SIN(2*PI()*E23))*Desv+Media</f>
        <v>201.69469286361459</v>
      </c>
      <c r="L23">
        <f ca="1">NORMINV(RAND(),240,120)</f>
        <v>296.90965216874076</v>
      </c>
    </row>
    <row r="24" spans="4:12" x14ac:dyDescent="0.25">
      <c r="D24" s="40">
        <f t="shared" ca="1" si="1"/>
        <v>0.40223104189927894</v>
      </c>
      <c r="E24" s="40">
        <f t="shared" ca="1" si="1"/>
        <v>0.51164278140867436</v>
      </c>
      <c r="F24" s="18">
        <f ca="1">(SQRT(-2*LN(D24))*COS(2*PI()*E24))*Desv+Media</f>
        <v>78.479503088839522</v>
      </c>
      <c r="G24" s="18">
        <f ca="1">(SQRT(-2*LN(D24))*SIN(2*PI()*E24))*Desv+Media</f>
        <v>228.16304687493263</v>
      </c>
      <c r="L24">
        <f t="shared" ref="L24:L87" ca="1" si="2">NORMINV(RAND(),240,120)</f>
        <v>399.3157476073464</v>
      </c>
    </row>
    <row r="25" spans="4:12" x14ac:dyDescent="0.25">
      <c r="D25" s="40">
        <f t="shared" ca="1" si="1"/>
        <v>0.84048217908126477</v>
      </c>
      <c r="E25" s="40">
        <f t="shared" ca="1" si="1"/>
        <v>0.8941411809008214</v>
      </c>
      <c r="F25" s="18">
        <f ca="1">(SQRT(-2*LN(D25))*COS(2*PI()*E25))*Desv+Media</f>
        <v>295.66470180405349</v>
      </c>
      <c r="G25" s="18">
        <f ca="1">(SQRT(-2*LN(D25))*SIN(2*PI()*E25))*Desv+Media</f>
        <v>196.33890276647236</v>
      </c>
      <c r="L25">
        <f t="shared" ca="1" si="2"/>
        <v>199.86423140984621</v>
      </c>
    </row>
    <row r="26" spans="4:12" x14ac:dyDescent="0.25">
      <c r="D26" s="40">
        <v>0.01</v>
      </c>
      <c r="E26" s="40">
        <v>0.4</v>
      </c>
      <c r="F26" s="18">
        <f>(SQRT(-2*LN(D26))*COS(2*PI()*E26))*Desv+Media</f>
        <v>-54.629840495562064</v>
      </c>
      <c r="G26" s="18">
        <f>(SQRT(-2*LN(D26))*SIN(2*PI()*E26))*Desv+Media</f>
        <v>454.06110913946202</v>
      </c>
      <c r="L26">
        <f t="shared" ca="1" si="2"/>
        <v>185.86843265113944</v>
      </c>
    </row>
    <row r="27" spans="4:12" x14ac:dyDescent="0.25">
      <c r="L27">
        <f t="shared" ca="1" si="2"/>
        <v>209.49014849735437</v>
      </c>
    </row>
    <row r="28" spans="4:12" x14ac:dyDescent="0.25">
      <c r="L28">
        <f t="shared" ca="1" si="2"/>
        <v>122.07475474741054</v>
      </c>
    </row>
    <row r="29" spans="4:12" x14ac:dyDescent="0.25">
      <c r="L29">
        <f t="shared" ca="1" si="2"/>
        <v>426.5970664166374</v>
      </c>
    </row>
    <row r="30" spans="4:12" x14ac:dyDescent="0.25">
      <c r="L30">
        <f t="shared" ca="1" si="2"/>
        <v>385.75578479494175</v>
      </c>
    </row>
    <row r="31" spans="4:12" x14ac:dyDescent="0.25">
      <c r="L31">
        <f t="shared" ca="1" si="2"/>
        <v>52.109855056150138</v>
      </c>
    </row>
    <row r="32" spans="4:12" x14ac:dyDescent="0.25">
      <c r="L32">
        <f ca="1">NORMINV(RAND(),240,120)</f>
        <v>232.31207313673622</v>
      </c>
    </row>
    <row r="33" spans="12:12" x14ac:dyDescent="0.25">
      <c r="L33">
        <f t="shared" ca="1" si="2"/>
        <v>308.67203226341621</v>
      </c>
    </row>
    <row r="34" spans="12:12" x14ac:dyDescent="0.25">
      <c r="L34">
        <f t="shared" ca="1" si="2"/>
        <v>514.08961791398201</v>
      </c>
    </row>
    <row r="35" spans="12:12" x14ac:dyDescent="0.25">
      <c r="L35">
        <f t="shared" ca="1" si="2"/>
        <v>288.88545699703047</v>
      </c>
    </row>
    <row r="36" spans="12:12" x14ac:dyDescent="0.25">
      <c r="L36">
        <f t="shared" ca="1" si="2"/>
        <v>243.17496101760358</v>
      </c>
    </row>
    <row r="37" spans="12:12" x14ac:dyDescent="0.25">
      <c r="L37">
        <f t="shared" ca="1" si="2"/>
        <v>227.13906580428946</v>
      </c>
    </row>
    <row r="38" spans="12:12" x14ac:dyDescent="0.25">
      <c r="L38">
        <f t="shared" ca="1" si="2"/>
        <v>354.91445199017915</v>
      </c>
    </row>
    <row r="39" spans="12:12" x14ac:dyDescent="0.25">
      <c r="L39">
        <f t="shared" ca="1" si="2"/>
        <v>229.35943133289115</v>
      </c>
    </row>
    <row r="40" spans="12:12" x14ac:dyDescent="0.25">
      <c r="L40">
        <f t="shared" ca="1" si="2"/>
        <v>214.64889101883327</v>
      </c>
    </row>
    <row r="41" spans="12:12" x14ac:dyDescent="0.25">
      <c r="L41">
        <f ca="1">NORMINV(RAND(),240,120)</f>
        <v>252.27200186129221</v>
      </c>
    </row>
    <row r="42" spans="12:12" x14ac:dyDescent="0.25">
      <c r="L42">
        <f t="shared" ca="1" si="2"/>
        <v>248.04732809301871</v>
      </c>
    </row>
    <row r="43" spans="12:12" x14ac:dyDescent="0.25">
      <c r="L43">
        <f t="shared" ca="1" si="2"/>
        <v>495.68968420047167</v>
      </c>
    </row>
    <row r="44" spans="12:12" x14ac:dyDescent="0.25">
      <c r="L44">
        <f ca="1">NORMINV(RAND(),240,120)</f>
        <v>458.72906345652825</v>
      </c>
    </row>
    <row r="45" spans="12:12" x14ac:dyDescent="0.25">
      <c r="L45">
        <f t="shared" ca="1" si="2"/>
        <v>40.68617637816692</v>
      </c>
    </row>
    <row r="46" spans="12:12" x14ac:dyDescent="0.25">
      <c r="L46">
        <f t="shared" ca="1" si="2"/>
        <v>168.66924829835494</v>
      </c>
    </row>
    <row r="47" spans="12:12" x14ac:dyDescent="0.25">
      <c r="L47">
        <f t="shared" ca="1" si="2"/>
        <v>334.10710660090888</v>
      </c>
    </row>
    <row r="48" spans="12:12" x14ac:dyDescent="0.25">
      <c r="L48">
        <f t="shared" ca="1" si="2"/>
        <v>259.54604061606631</v>
      </c>
    </row>
    <row r="49" spans="12:12" x14ac:dyDescent="0.25">
      <c r="L49">
        <f t="shared" ca="1" si="2"/>
        <v>79.536772759292546</v>
      </c>
    </row>
    <row r="50" spans="12:12" x14ac:dyDescent="0.25">
      <c r="L50">
        <f t="shared" ca="1" si="2"/>
        <v>162.98346051044484</v>
      </c>
    </row>
    <row r="51" spans="12:12" x14ac:dyDescent="0.25">
      <c r="L51">
        <f t="shared" ca="1" si="2"/>
        <v>210.45261544489532</v>
      </c>
    </row>
    <row r="52" spans="12:12" x14ac:dyDescent="0.25">
      <c r="L52">
        <f t="shared" ca="1" si="2"/>
        <v>416.58698419249208</v>
      </c>
    </row>
    <row r="53" spans="12:12" x14ac:dyDescent="0.25">
      <c r="L53">
        <f t="shared" ca="1" si="2"/>
        <v>244.60665712024573</v>
      </c>
    </row>
    <row r="54" spans="12:12" x14ac:dyDescent="0.25">
      <c r="L54">
        <f t="shared" ca="1" si="2"/>
        <v>126.29127267510387</v>
      </c>
    </row>
    <row r="55" spans="12:12" x14ac:dyDescent="0.25">
      <c r="L55">
        <f t="shared" ca="1" si="2"/>
        <v>90.697362621362629</v>
      </c>
    </row>
    <row r="56" spans="12:12" x14ac:dyDescent="0.25">
      <c r="L56">
        <f t="shared" ca="1" si="2"/>
        <v>404.32086785753523</v>
      </c>
    </row>
    <row r="57" spans="12:12" x14ac:dyDescent="0.25">
      <c r="L57">
        <f t="shared" ca="1" si="2"/>
        <v>331.97715996243181</v>
      </c>
    </row>
    <row r="58" spans="12:12" x14ac:dyDescent="0.25">
      <c r="L58">
        <f t="shared" ca="1" si="2"/>
        <v>331.69788451400757</v>
      </c>
    </row>
    <row r="59" spans="12:12" x14ac:dyDescent="0.25">
      <c r="L59">
        <f t="shared" ca="1" si="2"/>
        <v>265.80279106886258</v>
      </c>
    </row>
    <row r="60" spans="12:12" x14ac:dyDescent="0.25">
      <c r="L60">
        <f t="shared" ca="1" si="2"/>
        <v>194.87770445651154</v>
      </c>
    </row>
    <row r="61" spans="12:12" x14ac:dyDescent="0.25">
      <c r="L61">
        <f t="shared" ca="1" si="2"/>
        <v>362.98993244985371</v>
      </c>
    </row>
    <row r="62" spans="12:12" x14ac:dyDescent="0.25">
      <c r="L62">
        <f t="shared" ca="1" si="2"/>
        <v>217.2172948813448</v>
      </c>
    </row>
    <row r="63" spans="12:12" x14ac:dyDescent="0.25">
      <c r="L63">
        <f t="shared" ca="1" si="2"/>
        <v>136.14349169112569</v>
      </c>
    </row>
    <row r="64" spans="12:12" x14ac:dyDescent="0.25">
      <c r="L64">
        <f t="shared" ca="1" si="2"/>
        <v>179.94860130426119</v>
      </c>
    </row>
    <row r="65" spans="12:12" x14ac:dyDescent="0.25">
      <c r="L65">
        <f t="shared" ca="1" si="2"/>
        <v>85.215601295473249</v>
      </c>
    </row>
    <row r="66" spans="12:12" x14ac:dyDescent="0.25">
      <c r="L66">
        <f t="shared" ca="1" si="2"/>
        <v>157.62192627672493</v>
      </c>
    </row>
    <row r="67" spans="12:12" x14ac:dyDescent="0.25">
      <c r="L67">
        <f t="shared" ca="1" si="2"/>
        <v>407.03691718055666</v>
      </c>
    </row>
    <row r="68" spans="12:12" x14ac:dyDescent="0.25">
      <c r="L68">
        <f t="shared" ca="1" si="2"/>
        <v>212.02764054953926</v>
      </c>
    </row>
    <row r="69" spans="12:12" x14ac:dyDescent="0.25">
      <c r="L69">
        <f t="shared" ca="1" si="2"/>
        <v>427.09713919220343</v>
      </c>
    </row>
    <row r="70" spans="12:12" x14ac:dyDescent="0.25">
      <c r="L70">
        <f t="shared" ca="1" si="2"/>
        <v>-83.589453747019604</v>
      </c>
    </row>
    <row r="71" spans="12:12" x14ac:dyDescent="0.25">
      <c r="L71">
        <f t="shared" ca="1" si="2"/>
        <v>47.087253723552294</v>
      </c>
    </row>
    <row r="72" spans="12:12" x14ac:dyDescent="0.25">
      <c r="L72">
        <f t="shared" ca="1" si="2"/>
        <v>336.20442393940721</v>
      </c>
    </row>
    <row r="73" spans="12:12" x14ac:dyDescent="0.25">
      <c r="L73">
        <f t="shared" ca="1" si="2"/>
        <v>315.73675760878467</v>
      </c>
    </row>
    <row r="74" spans="12:12" x14ac:dyDescent="0.25">
      <c r="L74">
        <f t="shared" ca="1" si="2"/>
        <v>269.12034215297268</v>
      </c>
    </row>
    <row r="75" spans="12:12" x14ac:dyDescent="0.25">
      <c r="L75">
        <f t="shared" ca="1" si="2"/>
        <v>364.62422171998469</v>
      </c>
    </row>
    <row r="76" spans="12:12" x14ac:dyDescent="0.25">
      <c r="L76">
        <f t="shared" ca="1" si="2"/>
        <v>333.44769456397114</v>
      </c>
    </row>
    <row r="77" spans="12:12" x14ac:dyDescent="0.25">
      <c r="L77">
        <f t="shared" ca="1" si="2"/>
        <v>266.61629878397122</v>
      </c>
    </row>
    <row r="78" spans="12:12" x14ac:dyDescent="0.25">
      <c r="L78">
        <f t="shared" ca="1" si="2"/>
        <v>249.38639895795021</v>
      </c>
    </row>
    <row r="79" spans="12:12" x14ac:dyDescent="0.25">
      <c r="L79">
        <f t="shared" ca="1" si="2"/>
        <v>259.92584935666241</v>
      </c>
    </row>
    <row r="80" spans="12:12" x14ac:dyDescent="0.25">
      <c r="L80">
        <f t="shared" ca="1" si="2"/>
        <v>283.98059753887526</v>
      </c>
    </row>
    <row r="81" spans="12:12" x14ac:dyDescent="0.25">
      <c r="L81">
        <f t="shared" ca="1" si="2"/>
        <v>296.66866675973881</v>
      </c>
    </row>
    <row r="82" spans="12:12" x14ac:dyDescent="0.25">
      <c r="L82">
        <f t="shared" ca="1" si="2"/>
        <v>160.56412221160446</v>
      </c>
    </row>
    <row r="83" spans="12:12" x14ac:dyDescent="0.25">
      <c r="L83">
        <f t="shared" ca="1" si="2"/>
        <v>183.30143672072097</v>
      </c>
    </row>
    <row r="84" spans="12:12" x14ac:dyDescent="0.25">
      <c r="L84">
        <f t="shared" ca="1" si="2"/>
        <v>255.3777333980469</v>
      </c>
    </row>
    <row r="85" spans="12:12" x14ac:dyDescent="0.25">
      <c r="L85">
        <f t="shared" ca="1" si="2"/>
        <v>167.35836473441293</v>
      </c>
    </row>
    <row r="86" spans="12:12" x14ac:dyDescent="0.25">
      <c r="L86">
        <f t="shared" ca="1" si="2"/>
        <v>299.66892400102688</v>
      </c>
    </row>
    <row r="87" spans="12:12" x14ac:dyDescent="0.25">
      <c r="L87">
        <f t="shared" ca="1" si="2"/>
        <v>240.60259489172876</v>
      </c>
    </row>
    <row r="88" spans="12:12" x14ac:dyDescent="0.25">
      <c r="L88">
        <f t="shared" ref="L88:L151" ca="1" si="3">NORMINV(RAND(),240,120)</f>
        <v>39.108874684366043</v>
      </c>
    </row>
    <row r="89" spans="12:12" x14ac:dyDescent="0.25">
      <c r="L89">
        <f t="shared" ca="1" si="3"/>
        <v>90.490637634088614</v>
      </c>
    </row>
    <row r="90" spans="12:12" x14ac:dyDescent="0.25">
      <c r="L90">
        <f t="shared" ca="1" si="3"/>
        <v>311.95326591284521</v>
      </c>
    </row>
    <row r="91" spans="12:12" x14ac:dyDescent="0.25">
      <c r="L91">
        <f t="shared" ca="1" si="3"/>
        <v>234.24110508182156</v>
      </c>
    </row>
    <row r="92" spans="12:12" x14ac:dyDescent="0.25">
      <c r="L92">
        <f t="shared" ca="1" si="3"/>
        <v>53.001642556371763</v>
      </c>
    </row>
    <row r="93" spans="12:12" x14ac:dyDescent="0.25">
      <c r="L93">
        <f t="shared" ca="1" si="3"/>
        <v>297.30131211224665</v>
      </c>
    </row>
    <row r="94" spans="12:12" x14ac:dyDescent="0.25">
      <c r="L94">
        <f t="shared" ca="1" si="3"/>
        <v>256.53385909858923</v>
      </c>
    </row>
    <row r="95" spans="12:12" x14ac:dyDescent="0.25">
      <c r="L95">
        <f t="shared" ca="1" si="3"/>
        <v>289.19558334016563</v>
      </c>
    </row>
    <row r="96" spans="12:12" x14ac:dyDescent="0.25">
      <c r="L96">
        <f t="shared" ca="1" si="3"/>
        <v>274.34256552458908</v>
      </c>
    </row>
    <row r="97" spans="12:12" x14ac:dyDescent="0.25">
      <c r="L97">
        <f t="shared" ca="1" si="3"/>
        <v>-22.136014939738061</v>
      </c>
    </row>
    <row r="98" spans="12:12" x14ac:dyDescent="0.25">
      <c r="L98">
        <f t="shared" ca="1" si="3"/>
        <v>319.97466072142481</v>
      </c>
    </row>
    <row r="99" spans="12:12" x14ac:dyDescent="0.25">
      <c r="L99">
        <f t="shared" ca="1" si="3"/>
        <v>469.3750325989663</v>
      </c>
    </row>
    <row r="100" spans="12:12" x14ac:dyDescent="0.25">
      <c r="L100">
        <f t="shared" ca="1" si="3"/>
        <v>226.10298030066122</v>
      </c>
    </row>
    <row r="101" spans="12:12" x14ac:dyDescent="0.25">
      <c r="L101">
        <f t="shared" ca="1" si="3"/>
        <v>149.38502647036913</v>
      </c>
    </row>
    <row r="102" spans="12:12" x14ac:dyDescent="0.25">
      <c r="L102">
        <f t="shared" ca="1" si="3"/>
        <v>507.28005222590122</v>
      </c>
    </row>
    <row r="103" spans="12:12" x14ac:dyDescent="0.25">
      <c r="L103">
        <f t="shared" ca="1" si="3"/>
        <v>187.69069968105791</v>
      </c>
    </row>
    <row r="104" spans="12:12" x14ac:dyDescent="0.25">
      <c r="L104">
        <f t="shared" ca="1" si="3"/>
        <v>138.11256500236507</v>
      </c>
    </row>
    <row r="105" spans="12:12" x14ac:dyDescent="0.25">
      <c r="L105">
        <f t="shared" ca="1" si="3"/>
        <v>224.86630471007246</v>
      </c>
    </row>
    <row r="106" spans="12:12" x14ac:dyDescent="0.25">
      <c r="L106">
        <f t="shared" ca="1" si="3"/>
        <v>250.77795356981377</v>
      </c>
    </row>
    <row r="107" spans="12:12" x14ac:dyDescent="0.25">
      <c r="L107">
        <f t="shared" ca="1" si="3"/>
        <v>391.31657932828602</v>
      </c>
    </row>
    <row r="108" spans="12:12" x14ac:dyDescent="0.25">
      <c r="L108">
        <f t="shared" ca="1" si="3"/>
        <v>177.82741758047814</v>
      </c>
    </row>
    <row r="109" spans="12:12" x14ac:dyDescent="0.25">
      <c r="L109">
        <f t="shared" ca="1" si="3"/>
        <v>191.21577112306511</v>
      </c>
    </row>
    <row r="110" spans="12:12" x14ac:dyDescent="0.25">
      <c r="L110">
        <f t="shared" ca="1" si="3"/>
        <v>280.03386858812956</v>
      </c>
    </row>
    <row r="111" spans="12:12" x14ac:dyDescent="0.25">
      <c r="L111">
        <f t="shared" ca="1" si="3"/>
        <v>312.9628559957132</v>
      </c>
    </row>
    <row r="112" spans="12:12" x14ac:dyDescent="0.25">
      <c r="L112">
        <f t="shared" ca="1" si="3"/>
        <v>239.12919084727059</v>
      </c>
    </row>
    <row r="113" spans="12:12" x14ac:dyDescent="0.25">
      <c r="L113">
        <f t="shared" ca="1" si="3"/>
        <v>233.56145337023921</v>
      </c>
    </row>
    <row r="114" spans="12:12" x14ac:dyDescent="0.25">
      <c r="L114">
        <f t="shared" ca="1" si="3"/>
        <v>213.39112906819602</v>
      </c>
    </row>
    <row r="115" spans="12:12" x14ac:dyDescent="0.25">
      <c r="L115">
        <f t="shared" ca="1" si="3"/>
        <v>302.67592566663399</v>
      </c>
    </row>
    <row r="116" spans="12:12" x14ac:dyDescent="0.25">
      <c r="L116">
        <f t="shared" ca="1" si="3"/>
        <v>220.6386147553244</v>
      </c>
    </row>
    <row r="117" spans="12:12" x14ac:dyDescent="0.25">
      <c r="L117">
        <f t="shared" ca="1" si="3"/>
        <v>164.97858852438139</v>
      </c>
    </row>
    <row r="118" spans="12:12" x14ac:dyDescent="0.25">
      <c r="L118">
        <f t="shared" ca="1" si="3"/>
        <v>309.01303517719163</v>
      </c>
    </row>
    <row r="119" spans="12:12" x14ac:dyDescent="0.25">
      <c r="L119">
        <f t="shared" ca="1" si="3"/>
        <v>148.10743966660755</v>
      </c>
    </row>
    <row r="120" spans="12:12" x14ac:dyDescent="0.25">
      <c r="L120">
        <f t="shared" ca="1" si="3"/>
        <v>424.38487288345652</v>
      </c>
    </row>
    <row r="121" spans="12:12" x14ac:dyDescent="0.25">
      <c r="L121">
        <f t="shared" ca="1" si="3"/>
        <v>321.6413043899588</v>
      </c>
    </row>
    <row r="122" spans="12:12" x14ac:dyDescent="0.25">
      <c r="L122">
        <f t="shared" ca="1" si="3"/>
        <v>209.93756022570287</v>
      </c>
    </row>
    <row r="123" spans="12:12" x14ac:dyDescent="0.25">
      <c r="L123">
        <f t="shared" ca="1" si="3"/>
        <v>148.24942798243831</v>
      </c>
    </row>
    <row r="124" spans="12:12" x14ac:dyDescent="0.25">
      <c r="L124">
        <f t="shared" ca="1" si="3"/>
        <v>190.09738458401253</v>
      </c>
    </row>
    <row r="125" spans="12:12" x14ac:dyDescent="0.25">
      <c r="L125">
        <f t="shared" ca="1" si="3"/>
        <v>84.474334250884652</v>
      </c>
    </row>
    <row r="126" spans="12:12" x14ac:dyDescent="0.25">
      <c r="L126">
        <f t="shared" ca="1" si="3"/>
        <v>380.97138097471469</v>
      </c>
    </row>
    <row r="127" spans="12:12" x14ac:dyDescent="0.25">
      <c r="L127">
        <f t="shared" ca="1" si="3"/>
        <v>129.00323845452917</v>
      </c>
    </row>
    <row r="128" spans="12:12" x14ac:dyDescent="0.25">
      <c r="L128">
        <f t="shared" ca="1" si="3"/>
        <v>127.10929214508309</v>
      </c>
    </row>
    <row r="129" spans="12:12" x14ac:dyDescent="0.25">
      <c r="L129">
        <f t="shared" ca="1" si="3"/>
        <v>132.97062584008717</v>
      </c>
    </row>
    <row r="130" spans="12:12" x14ac:dyDescent="0.25">
      <c r="L130">
        <f t="shared" ca="1" si="3"/>
        <v>317.21448935305278</v>
      </c>
    </row>
    <row r="131" spans="12:12" x14ac:dyDescent="0.25">
      <c r="L131">
        <f t="shared" ca="1" si="3"/>
        <v>103.11099189008721</v>
      </c>
    </row>
    <row r="132" spans="12:12" x14ac:dyDescent="0.25">
      <c r="L132">
        <f t="shared" ca="1" si="3"/>
        <v>252.45685362489078</v>
      </c>
    </row>
    <row r="133" spans="12:12" x14ac:dyDescent="0.25">
      <c r="L133">
        <f t="shared" ca="1" si="3"/>
        <v>77.907673108125721</v>
      </c>
    </row>
    <row r="134" spans="12:12" x14ac:dyDescent="0.25">
      <c r="L134">
        <f t="shared" ca="1" si="3"/>
        <v>408.96552922792745</v>
      </c>
    </row>
    <row r="135" spans="12:12" x14ac:dyDescent="0.25">
      <c r="L135">
        <f t="shared" ca="1" si="3"/>
        <v>81.460096910177697</v>
      </c>
    </row>
    <row r="136" spans="12:12" x14ac:dyDescent="0.25">
      <c r="L136">
        <f t="shared" ca="1" si="3"/>
        <v>280.79615515293813</v>
      </c>
    </row>
    <row r="137" spans="12:12" x14ac:dyDescent="0.25">
      <c r="L137">
        <f t="shared" ca="1" si="3"/>
        <v>259.94819985636133</v>
      </c>
    </row>
    <row r="138" spans="12:12" x14ac:dyDescent="0.25">
      <c r="L138">
        <f t="shared" ca="1" si="3"/>
        <v>412.04726692870986</v>
      </c>
    </row>
    <row r="139" spans="12:12" x14ac:dyDescent="0.25">
      <c r="L139">
        <f t="shared" ca="1" si="3"/>
        <v>164.32098727893663</v>
      </c>
    </row>
    <row r="140" spans="12:12" x14ac:dyDescent="0.25">
      <c r="L140">
        <f t="shared" ca="1" si="3"/>
        <v>114.02415094312072</v>
      </c>
    </row>
    <row r="141" spans="12:12" x14ac:dyDescent="0.25">
      <c r="L141">
        <f t="shared" ca="1" si="3"/>
        <v>372.88996578529117</v>
      </c>
    </row>
    <row r="142" spans="12:12" x14ac:dyDescent="0.25">
      <c r="L142">
        <f t="shared" ca="1" si="3"/>
        <v>302.76863152708995</v>
      </c>
    </row>
    <row r="143" spans="12:12" x14ac:dyDescent="0.25">
      <c r="L143">
        <f t="shared" ca="1" si="3"/>
        <v>278.79633263944328</v>
      </c>
    </row>
    <row r="144" spans="12:12" x14ac:dyDescent="0.25">
      <c r="L144">
        <f t="shared" ca="1" si="3"/>
        <v>289.34371800647733</v>
      </c>
    </row>
    <row r="145" spans="12:12" x14ac:dyDescent="0.25">
      <c r="L145">
        <f t="shared" ca="1" si="3"/>
        <v>126.88401021162173</v>
      </c>
    </row>
    <row r="146" spans="12:12" x14ac:dyDescent="0.25">
      <c r="L146">
        <f t="shared" ca="1" si="3"/>
        <v>186.3819203600832</v>
      </c>
    </row>
    <row r="147" spans="12:12" x14ac:dyDescent="0.25">
      <c r="L147">
        <f t="shared" ca="1" si="3"/>
        <v>172.4467932190766</v>
      </c>
    </row>
    <row r="148" spans="12:12" x14ac:dyDescent="0.25">
      <c r="L148">
        <f t="shared" ca="1" si="3"/>
        <v>138.9699037501714</v>
      </c>
    </row>
    <row r="149" spans="12:12" x14ac:dyDescent="0.25">
      <c r="L149">
        <f t="shared" ca="1" si="3"/>
        <v>77.79753308664263</v>
      </c>
    </row>
    <row r="150" spans="12:12" x14ac:dyDescent="0.25">
      <c r="L150">
        <f t="shared" ca="1" si="3"/>
        <v>115.47349246922401</v>
      </c>
    </row>
    <row r="151" spans="12:12" x14ac:dyDescent="0.25">
      <c r="L151">
        <f t="shared" ca="1" si="3"/>
        <v>368.97266428132156</v>
      </c>
    </row>
    <row r="152" spans="12:12" x14ac:dyDescent="0.25">
      <c r="L152">
        <f t="shared" ref="L152:L197" ca="1" si="4">NORMINV(RAND(),240,120)</f>
        <v>41.777480816692957</v>
      </c>
    </row>
    <row r="153" spans="12:12" x14ac:dyDescent="0.25">
      <c r="L153">
        <f t="shared" ca="1" si="4"/>
        <v>109.23266794059265</v>
      </c>
    </row>
    <row r="154" spans="12:12" x14ac:dyDescent="0.25">
      <c r="L154">
        <f t="shared" ca="1" si="4"/>
        <v>242.11450057204613</v>
      </c>
    </row>
    <row r="155" spans="12:12" x14ac:dyDescent="0.25">
      <c r="L155">
        <f t="shared" ca="1" si="4"/>
        <v>393.12131106856089</v>
      </c>
    </row>
    <row r="156" spans="12:12" x14ac:dyDescent="0.25">
      <c r="L156">
        <f t="shared" ca="1" si="4"/>
        <v>261.78613705341672</v>
      </c>
    </row>
    <row r="157" spans="12:12" x14ac:dyDescent="0.25">
      <c r="L157">
        <f t="shared" ca="1" si="4"/>
        <v>308.65577573708379</v>
      </c>
    </row>
    <row r="158" spans="12:12" x14ac:dyDescent="0.25">
      <c r="L158">
        <f t="shared" ca="1" si="4"/>
        <v>300.68818450671603</v>
      </c>
    </row>
    <row r="159" spans="12:12" x14ac:dyDescent="0.25">
      <c r="L159">
        <f t="shared" ca="1" si="4"/>
        <v>366.09409909652123</v>
      </c>
    </row>
    <row r="160" spans="12:12" x14ac:dyDescent="0.25">
      <c r="L160">
        <f t="shared" ca="1" si="4"/>
        <v>261.61422352037334</v>
      </c>
    </row>
    <row r="161" spans="12:12" x14ac:dyDescent="0.25">
      <c r="L161">
        <f t="shared" ca="1" si="4"/>
        <v>189.59866650568867</v>
      </c>
    </row>
    <row r="162" spans="12:12" x14ac:dyDescent="0.25">
      <c r="L162">
        <f t="shared" ca="1" si="4"/>
        <v>314.17479531486794</v>
      </c>
    </row>
    <row r="163" spans="12:12" x14ac:dyDescent="0.25">
      <c r="L163">
        <f t="shared" ca="1" si="4"/>
        <v>151.60753697540684</v>
      </c>
    </row>
    <row r="164" spans="12:12" x14ac:dyDescent="0.25">
      <c r="L164">
        <f t="shared" ca="1" si="4"/>
        <v>186.65752428135215</v>
      </c>
    </row>
    <row r="165" spans="12:12" x14ac:dyDescent="0.25">
      <c r="L165">
        <f t="shared" ca="1" si="4"/>
        <v>360.8988186707212</v>
      </c>
    </row>
    <row r="166" spans="12:12" x14ac:dyDescent="0.25">
      <c r="L166">
        <f t="shared" ca="1" si="4"/>
        <v>228.45343902864383</v>
      </c>
    </row>
    <row r="167" spans="12:12" x14ac:dyDescent="0.25">
      <c r="L167">
        <f t="shared" ca="1" si="4"/>
        <v>33.283236457672785</v>
      </c>
    </row>
    <row r="168" spans="12:12" x14ac:dyDescent="0.25">
      <c r="L168">
        <f t="shared" ca="1" si="4"/>
        <v>265.08436673599266</v>
      </c>
    </row>
    <row r="169" spans="12:12" x14ac:dyDescent="0.25">
      <c r="L169">
        <f t="shared" ca="1" si="4"/>
        <v>282.9799904191446</v>
      </c>
    </row>
    <row r="170" spans="12:12" x14ac:dyDescent="0.25">
      <c r="L170">
        <f t="shared" ca="1" si="4"/>
        <v>197.91836427207701</v>
      </c>
    </row>
    <row r="171" spans="12:12" x14ac:dyDescent="0.25">
      <c r="L171">
        <f t="shared" ca="1" si="4"/>
        <v>169.47535222101291</v>
      </c>
    </row>
    <row r="172" spans="12:12" x14ac:dyDescent="0.25">
      <c r="L172">
        <f t="shared" ca="1" si="4"/>
        <v>220.64553351823199</v>
      </c>
    </row>
    <row r="173" spans="12:12" x14ac:dyDescent="0.25">
      <c r="L173">
        <f t="shared" ca="1" si="4"/>
        <v>276.39144847482504</v>
      </c>
    </row>
    <row r="174" spans="12:12" x14ac:dyDescent="0.25">
      <c r="L174">
        <f t="shared" ca="1" si="4"/>
        <v>171.01150417431205</v>
      </c>
    </row>
    <row r="175" spans="12:12" x14ac:dyDescent="0.25">
      <c r="L175">
        <f t="shared" ca="1" si="4"/>
        <v>171.52469618047309</v>
      </c>
    </row>
    <row r="176" spans="12:12" x14ac:dyDescent="0.25">
      <c r="L176">
        <f t="shared" ca="1" si="4"/>
        <v>86.959930613467122</v>
      </c>
    </row>
    <row r="177" spans="12:12" x14ac:dyDescent="0.25">
      <c r="L177">
        <f t="shared" ca="1" si="4"/>
        <v>86.817936925872402</v>
      </c>
    </row>
    <row r="178" spans="12:12" x14ac:dyDescent="0.25">
      <c r="L178">
        <f t="shared" ca="1" si="4"/>
        <v>48.20028413205651</v>
      </c>
    </row>
    <row r="179" spans="12:12" x14ac:dyDescent="0.25">
      <c r="L179">
        <f t="shared" ca="1" si="4"/>
        <v>259.89340170042038</v>
      </c>
    </row>
    <row r="180" spans="12:12" x14ac:dyDescent="0.25">
      <c r="L180">
        <f t="shared" ca="1" si="4"/>
        <v>122.99449249205063</v>
      </c>
    </row>
    <row r="181" spans="12:12" x14ac:dyDescent="0.25">
      <c r="L181">
        <f t="shared" ca="1" si="4"/>
        <v>288.11400922256809</v>
      </c>
    </row>
    <row r="182" spans="12:12" x14ac:dyDescent="0.25">
      <c r="L182">
        <f t="shared" ca="1" si="4"/>
        <v>258.10951590238506</v>
      </c>
    </row>
    <row r="183" spans="12:12" x14ac:dyDescent="0.25">
      <c r="L183">
        <f t="shared" ca="1" si="4"/>
        <v>138.28942602375815</v>
      </c>
    </row>
    <row r="184" spans="12:12" x14ac:dyDescent="0.25">
      <c r="L184">
        <f t="shared" ca="1" si="4"/>
        <v>287.29748169225797</v>
      </c>
    </row>
    <row r="185" spans="12:12" x14ac:dyDescent="0.25">
      <c r="L185">
        <f t="shared" ca="1" si="4"/>
        <v>439.74990345125241</v>
      </c>
    </row>
    <row r="186" spans="12:12" x14ac:dyDescent="0.25">
      <c r="L186">
        <f t="shared" ca="1" si="4"/>
        <v>35.70875114446963</v>
      </c>
    </row>
    <row r="187" spans="12:12" x14ac:dyDescent="0.25">
      <c r="L187">
        <f t="shared" ca="1" si="4"/>
        <v>35.497918556911486</v>
      </c>
    </row>
    <row r="188" spans="12:12" x14ac:dyDescent="0.25">
      <c r="L188">
        <f t="shared" ca="1" si="4"/>
        <v>119.48195746786165</v>
      </c>
    </row>
    <row r="189" spans="12:12" x14ac:dyDescent="0.25">
      <c r="L189">
        <f t="shared" ca="1" si="4"/>
        <v>224.51569644142168</v>
      </c>
    </row>
    <row r="190" spans="12:12" x14ac:dyDescent="0.25">
      <c r="L190">
        <f t="shared" ca="1" si="4"/>
        <v>173.93015534461654</v>
      </c>
    </row>
    <row r="191" spans="12:12" x14ac:dyDescent="0.25">
      <c r="L191">
        <f t="shared" ca="1" si="4"/>
        <v>215.24770007538933</v>
      </c>
    </row>
    <row r="192" spans="12:12" x14ac:dyDescent="0.25">
      <c r="L192">
        <f t="shared" ca="1" si="4"/>
        <v>463.5423329610785</v>
      </c>
    </row>
    <row r="193" spans="12:12" x14ac:dyDescent="0.25">
      <c r="L193">
        <f t="shared" ca="1" si="4"/>
        <v>195.68678927641355</v>
      </c>
    </row>
    <row r="194" spans="12:12" x14ac:dyDescent="0.25">
      <c r="L194">
        <f t="shared" ca="1" si="4"/>
        <v>285.22639541684759</v>
      </c>
    </row>
    <row r="195" spans="12:12" x14ac:dyDescent="0.25">
      <c r="L195">
        <f t="shared" ca="1" si="4"/>
        <v>491.72334011343867</v>
      </c>
    </row>
    <row r="196" spans="12:12" x14ac:dyDescent="0.25">
      <c r="L196">
        <f t="shared" ca="1" si="4"/>
        <v>270.43337575426125</v>
      </c>
    </row>
    <row r="197" spans="12:12" x14ac:dyDescent="0.25">
      <c r="L197">
        <f t="shared" ca="1" si="4"/>
        <v>332.32957560704858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Box Muller</vt:lpstr>
      <vt:lpstr>'Box Muller'!Desv</vt:lpstr>
      <vt:lpstr>'Box Muller'!Media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Reartes</dc:creator>
  <cp:lastModifiedBy>Alvaro Reartes</cp:lastModifiedBy>
  <dcterms:created xsi:type="dcterms:W3CDTF">2015-06-05T18:19:34Z</dcterms:created>
  <dcterms:modified xsi:type="dcterms:W3CDTF">2021-07-20T06:23:25Z</dcterms:modified>
</cp:coreProperties>
</file>