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/>
  <mc:AlternateContent xmlns:mc="http://schemas.openxmlformats.org/markup-compatibility/2006">
    <mc:Choice Requires="x15">
      <x15ac:absPath xmlns:x15ac="http://schemas.microsoft.com/office/spreadsheetml/2010/11/ac" url="/Users/chenjieliang/Desktop/自动创建物流发票/"/>
    </mc:Choice>
  </mc:AlternateContent>
  <xr:revisionPtr revIDLastSave="0" documentId="13_ncr:1_{1D215462-0B25-A34D-8F82-AC234CCEED5C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优化货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9" i="1" l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E21" i="1" s="1"/>
  <c r="D16" i="1"/>
  <c r="D15" i="1"/>
  <c r="D14" i="1"/>
  <c r="D13" i="1"/>
  <c r="D12" i="1"/>
  <c r="D11" i="1"/>
  <c r="D10" i="1"/>
  <c r="D9" i="1"/>
  <c r="D8" i="1"/>
  <c r="D7" i="1"/>
  <c r="D6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<sst xmlns="http://schemas.openxmlformats.org/spreadsheetml/2006/main" count="201" uniqueCount="97">
  <si>
    <t>仓库名称</t>
  </si>
  <si>
    <t>IND9</t>
  </si>
  <si>
    <t>PSP3</t>
  </si>
  <si>
    <t>AVP1</t>
  </si>
  <si>
    <t>LGB8</t>
  </si>
  <si>
    <t>SWF2</t>
  </si>
  <si>
    <t>新增</t>
  </si>
  <si>
    <t>货件号</t>
  </si>
  <si>
    <t>货件4</t>
  </si>
  <si>
    <t>货件1</t>
  </si>
  <si>
    <t>货件5</t>
  </si>
  <si>
    <t>货件3</t>
  </si>
  <si>
    <t>货件2</t>
  </si>
  <si>
    <t>重量/kg</t>
  </si>
  <si>
    <t>复制静姐发的补货表</t>
  </si>
  <si>
    <t>数量</t>
  </si>
  <si>
    <t xml:space="preserve">产品图片 </t>
  </si>
  <si>
    <t>品名</t>
  </si>
  <si>
    <t>SKU</t>
  </si>
  <si>
    <t>最终发货</t>
  </si>
  <si>
    <t>伞底座沙袋4个装+透明封口塑料袋4个装</t>
  </si>
  <si>
    <t>0E-7MD5-T78E</t>
  </si>
  <si>
    <t>大号垒球袖带24个装</t>
  </si>
  <si>
    <t>PP-4VL0-SDK2</t>
  </si>
  <si>
    <t>足球袖带-24个装</t>
  </si>
  <si>
    <t>LJ-98F8-THD5</t>
  </si>
  <si>
    <t>小号垒球袖带24个装</t>
  </si>
  <si>
    <t>U3-UBDP-WLQY</t>
  </si>
  <si>
    <t>12*18高尔夫车车旗帜（国旗款）2面装</t>
  </si>
  <si>
    <t>5J-APYY-A5SU</t>
  </si>
  <si>
    <t>篮球架沙袋</t>
  </si>
  <si>
    <t>9M-JWM6-20L1</t>
  </si>
  <si>
    <t>6*9高尔夫车车旗帜（国旗款）2面装</t>
  </si>
  <si>
    <t>KA-USA Flag</t>
  </si>
  <si>
    <t>皮克球场绳子</t>
  </si>
  <si>
    <t>KA-pickleball court</t>
  </si>
  <si>
    <t>潜水旗支架款</t>
  </si>
  <si>
    <t>B8-FISN-297Q</t>
  </si>
  <si>
    <t>高尔夫车车旗帜（残疾人款）1面装</t>
  </si>
  <si>
    <t>KA-Handicap Flag</t>
  </si>
  <si>
    <t>方形插扣L码</t>
  </si>
  <si>
    <t>T-SANDBAG-BLK-L</t>
  </si>
  <si>
    <t>物流渠道</t>
  </si>
  <si>
    <t>快船定提卡派</t>
  </si>
  <si>
    <t>美森加班卡派</t>
  </si>
  <si>
    <t>OA普船统配卡派</t>
  </si>
  <si>
    <t>美森正班卡派</t>
  </si>
  <si>
    <t>新增，手动填写</t>
  </si>
  <si>
    <t>根据仓库实际情况来排货。</t>
  </si>
  <si>
    <t>物流单价</t>
  </si>
  <si>
    <t>新增，根据实际填写</t>
  </si>
  <si>
    <t>物流费用</t>
  </si>
  <si>
    <t>新增，公式</t>
  </si>
  <si>
    <t>入库配置费（美金）</t>
  </si>
  <si>
    <t>新增，根据后台费用填写</t>
  </si>
  <si>
    <r>
      <rPr>
        <sz val="11"/>
        <color theme="1"/>
        <rFont val="宋体"/>
        <family val="3"/>
        <charset val="134"/>
        <scheme val="minor"/>
      </rPr>
      <t>西部3个仓80.6，如果货不是特别急的，也可以选择中部或者东部，会更便宜。</t>
    </r>
    <r>
      <rPr>
        <sz val="11"/>
        <color rgb="FFFF0000"/>
        <rFont val="宋体"/>
        <family val="3"/>
        <charset val="134"/>
        <scheme val="minor"/>
      </rPr>
      <t>但是也要看实际分的仓库，能不能卡派。</t>
    </r>
  </si>
  <si>
    <t>总费用</t>
  </si>
  <si>
    <t>快船定提卡派</t>
    <phoneticPr fontId="14" type="noConversion"/>
  </si>
  <si>
    <t>P1-B1</t>
    <phoneticPr fontId="14" type="noConversion"/>
  </si>
  <si>
    <t>P1-B2</t>
  </si>
  <si>
    <t>P1-B3</t>
  </si>
  <si>
    <t>P1-B4</t>
  </si>
  <si>
    <t>P1-B5</t>
  </si>
  <si>
    <t>P1-B6</t>
  </si>
  <si>
    <t>P1-B7</t>
  </si>
  <si>
    <t>P1-B8</t>
  </si>
  <si>
    <t>P1-B9</t>
  </si>
  <si>
    <t>P1-B10</t>
  </si>
  <si>
    <t>P1-B11</t>
  </si>
  <si>
    <t>P1-B12</t>
  </si>
  <si>
    <t>P1-B13</t>
  </si>
  <si>
    <t>P1-B14</t>
  </si>
  <si>
    <t>P1-B15</t>
  </si>
  <si>
    <t>P1-B16</t>
  </si>
  <si>
    <t>P1-B17</t>
  </si>
  <si>
    <t>P1-B18</t>
  </si>
  <si>
    <t>P1-B19</t>
  </si>
  <si>
    <t>P1-B20</t>
  </si>
  <si>
    <t>P1-B21</t>
  </si>
  <si>
    <t>P1-B22</t>
  </si>
  <si>
    <t>P1-B23</t>
  </si>
  <si>
    <t>P1-B24</t>
  </si>
  <si>
    <t>P1-B25</t>
  </si>
  <si>
    <t>P1-B26</t>
  </si>
  <si>
    <t>P1-B27</t>
  </si>
  <si>
    <t>P1-B28</t>
  </si>
  <si>
    <t>P1-B29</t>
  </si>
  <si>
    <t>P1-B30</t>
  </si>
  <si>
    <t>P1-B31</t>
  </si>
  <si>
    <t>P1-B32</t>
  </si>
  <si>
    <t>P1-B33</t>
  </si>
  <si>
    <t>P1-B34</t>
  </si>
  <si>
    <t>P1-B35</t>
  </si>
  <si>
    <t>P1-B36</t>
  </si>
  <si>
    <t>P1-B37</t>
  </si>
  <si>
    <t>P1-B38</t>
  </si>
  <si>
    <t>P1-B39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</si>
</sst>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 "/>
  </numFmts>
  <fonts count="15">
    <font>
      <sz val="11"/>
      <color theme="1"/>
      <name val="宋体"/>
      <charset val="134"/>
      <scheme val="minor"/>
    </font>
    <font>
      <sz val="11"/>
      <name val="微软雅黑"/>
      <family val="2"/>
      <charset val="134"/>
    </font>
    <font>
      <sz val="12"/>
      <color indexed="8"/>
      <name val="宋体"/>
      <family val="3"/>
      <charset val="134"/>
    </font>
    <font>
      <sz val="1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name val="Arial Unicode MS"/>
      <family val="2"/>
    </font>
    <font>
      <sz val="11"/>
      <color theme="1"/>
      <name val="微软雅黑"/>
      <family val="2"/>
      <charset val="134"/>
    </font>
    <font>
      <sz val="11"/>
      <name val="Arial Unicode MS"/>
      <family val="2"/>
    </font>
    <font>
      <sz val="11"/>
      <color rgb="FFFF0000"/>
      <name val="Arial Unicode MS"/>
      <family val="2"/>
    </font>
    <font>
      <sz val="10"/>
      <color theme="1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>
      <alignment vertical="center"/>
    </xf>
    <xf numFmtId="0" fontId="1" fillId="2" borderId="3" xfId="2" applyNumberFormat="1" applyFont="1" applyFill="1" applyBorder="1" applyAlignment="1">
      <alignment horizontal="center" vertical="center"/>
    </xf>
    <xf numFmtId="0" fontId="1" fillId="3" borderId="3" xfId="2" applyNumberFormat="1" applyFont="1" applyFill="1" applyBorder="1" applyAlignment="1">
      <alignment horizontal="center" vertical="center"/>
    </xf>
    <xf numFmtId="0" fontId="1" fillId="4" borderId="3" xfId="2" applyNumberFormat="1" applyFont="1" applyFill="1" applyBorder="1" applyAlignment="1">
      <alignment horizontal="center" vertical="center"/>
    </xf>
    <xf numFmtId="0" fontId="1" fillId="5" borderId="3" xfId="2" applyNumberFormat="1" applyFont="1" applyFill="1" applyBorder="1" applyAlignment="1">
      <alignment horizontal="center" vertical="center"/>
    </xf>
    <xf numFmtId="0" fontId="1" fillId="6" borderId="3" xfId="2" applyNumberFormat="1" applyFont="1" applyFill="1" applyBorder="1" applyAlignment="1">
      <alignment horizontal="center" vertical="center"/>
    </xf>
    <xf numFmtId="0" fontId="2" fillId="0" borderId="3" xfId="1" applyBorder="1">
      <alignment vertical="center"/>
    </xf>
    <xf numFmtId="0" fontId="3" fillId="0" borderId="3" xfId="1" applyNumberFormat="1" applyFont="1" applyFill="1" applyBorder="1" applyAlignment="1" applyProtection="1">
      <alignment horizontal="center" vertical="center" wrapText="1"/>
    </xf>
    <xf numFmtId="49" fontId="4" fillId="0" borderId="3" xfId="2" applyNumberFormat="1" applyFont="1" applyFill="1" applyBorder="1" applyAlignment="1">
      <alignment horizontal="center" vertical="center" wrapText="1"/>
    </xf>
    <xf numFmtId="0" fontId="4" fillId="0" borderId="1" xfId="2" applyNumberFormat="1" applyFont="1" applyFill="1" applyBorder="1" applyAlignment="1">
      <alignment horizontal="center" vertical="center" wrapText="1"/>
    </xf>
    <xf numFmtId="176" fontId="4" fillId="7" borderId="3" xfId="2" applyNumberFormat="1" applyFont="1" applyFill="1" applyBorder="1" applyAlignment="1">
      <alignment horizontal="center" vertical="center" wrapText="1"/>
    </xf>
    <xf numFmtId="49" fontId="4" fillId="7" borderId="3" xfId="2" applyNumberFormat="1" applyFont="1" applyFill="1" applyBorder="1" applyAlignment="1">
      <alignment horizontal="center" vertical="center" wrapText="1"/>
    </xf>
    <xf numFmtId="0" fontId="1" fillId="0" borderId="3" xfId="1" applyNumberFormat="1" applyFont="1" applyFill="1" applyBorder="1" applyAlignment="1" applyProtection="1">
      <alignment horizontal="center" vertical="center" wrapText="1"/>
    </xf>
    <xf numFmtId="0" fontId="1" fillId="8" borderId="3" xfId="1" applyNumberFormat="1" applyFont="1" applyFill="1" applyBorder="1" applyAlignment="1" applyProtection="1">
      <alignment horizontal="center" vertical="center" wrapText="1"/>
    </xf>
    <xf numFmtId="0" fontId="5" fillId="9" borderId="3" xfId="2" applyNumberFormat="1" applyFont="1" applyFill="1" applyBorder="1" applyAlignment="1" applyProtection="1">
      <alignment horizontal="center" vertical="center" wrapText="1"/>
    </xf>
    <xf numFmtId="0" fontId="3" fillId="10" borderId="3" xfId="1" applyNumberFormat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10" borderId="3" xfId="1" applyNumberFormat="1" applyFont="1" applyFill="1" applyBorder="1" applyAlignment="1" applyProtection="1">
      <alignment horizontal="center" vertical="center" wrapText="1"/>
    </xf>
    <xf numFmtId="0" fontId="7" fillId="0" borderId="3" xfId="2" applyNumberFormat="1" applyFont="1" applyFill="1" applyBorder="1" applyAlignment="1" applyProtection="1">
      <alignment horizontal="center" vertical="center" wrapText="1"/>
    </xf>
    <xf numFmtId="0" fontId="7" fillId="8" borderId="3" xfId="2" applyNumberFormat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9" borderId="3" xfId="2" applyNumberFormat="1" applyFont="1" applyFill="1" applyBorder="1" applyAlignment="1" applyProtection="1">
      <alignment horizontal="center" vertical="center" wrapText="1"/>
    </xf>
    <xf numFmtId="0" fontId="8" fillId="0" borderId="3" xfId="2" applyNumberFormat="1" applyFont="1" applyFill="1" applyBorder="1" applyAlignment="1" applyProtection="1">
      <alignment horizontal="center" vertical="center" wrapText="1"/>
    </xf>
    <xf numFmtId="0" fontId="0" fillId="0" borderId="0" xfId="0" applyAlignment="1"/>
    <xf numFmtId="0" fontId="0" fillId="0" borderId="4" xfId="0" applyBorder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3" xfId="2" xr:uid="{00000000-0005-0000-0000-000032000000}"/>
    <cellStyle name="常规 3 4" xfId="3" xr:uid="{00000000-0005-0000-0000-000033000000}"/>
    <cellStyle name="常规 3 8" xfId="4" xr:uid="{00000000-0005-0000-0000-000034000000}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267335</xdr:colOff>
      <xdr:row>15</xdr:row>
      <xdr:rowOff>57150</xdr:rowOff>
    </xdr:from>
    <xdr:ext cx="640080" cy="599440"/>
    <xdr:pic>
      <xdr:nvPicPr>
        <xdr:cNvPr id="2" name="图片 1" descr="815RL0b7u+L._AC_SL1500_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35" y="11785600"/>
          <a:ext cx="640080" cy="599440"/>
        </a:xfrm>
        <a:prstGeom prst="rect">
          <a:avLst/>
        </a:prstGeom>
      </xdr:spPr>
    </xdr:pic>
    <xdr:clientData/>
  </xdr:oneCellAnchor>
  <xdr:twoCellAnchor editAs="oneCell">
    <xdr:from>
      <xdr:col>0</xdr:col>
      <xdr:colOff>77470</xdr:colOff>
      <xdr:row>10</xdr:row>
      <xdr:rowOff>46990</xdr:rowOff>
    </xdr:from>
    <xdr:to>
      <xdr:col>0</xdr:col>
      <xdr:colOff>926465</xdr:colOff>
      <xdr:row>10</xdr:row>
      <xdr:rowOff>948690</xdr:rowOff>
    </xdr:to>
    <xdr:pic>
      <xdr:nvPicPr>
        <xdr:cNvPr id="3" name="图片 2" descr="61ibJqB9bLL._AC_SL1500_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470" y="6809740"/>
          <a:ext cx="848995" cy="901700"/>
        </a:xfrm>
        <a:prstGeom prst="rect">
          <a:avLst/>
        </a:prstGeom>
      </xdr:spPr>
    </xdr:pic>
    <xdr:clientData/>
  </xdr:twoCellAnchor>
  <xdr:oneCellAnchor>
    <xdr:from>
      <xdr:col>0</xdr:col>
      <xdr:colOff>76835</xdr:colOff>
      <xdr:row>14</xdr:row>
      <xdr:rowOff>171450</xdr:rowOff>
    </xdr:from>
    <xdr:ext cx="959485" cy="382270"/>
    <xdr:pic>
      <xdr:nvPicPr>
        <xdr:cNvPr id="4" name="图片 3" descr="61IQ872parL._AC_SL1500_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35" y="11023600"/>
          <a:ext cx="959485" cy="382270"/>
        </a:xfrm>
        <a:prstGeom prst="rect">
          <a:avLst/>
        </a:prstGeom>
      </xdr:spPr>
    </xdr:pic>
    <xdr:clientData/>
  </xdr:oneCellAnchor>
  <xdr:twoCellAnchor editAs="oneCell">
    <xdr:from>
      <xdr:col>0</xdr:col>
      <xdr:colOff>161925</xdr:colOff>
      <xdr:row>13</xdr:row>
      <xdr:rowOff>114300</xdr:rowOff>
    </xdr:from>
    <xdr:to>
      <xdr:col>0</xdr:col>
      <xdr:colOff>1048385</xdr:colOff>
      <xdr:row>13</xdr:row>
      <xdr:rowOff>842010</xdr:rowOff>
    </xdr:to>
    <xdr:pic>
      <xdr:nvPicPr>
        <xdr:cNvPr id="5" name="图片 4" descr="51EFZRR5bfL._AC_SL1500_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925" y="9861550"/>
          <a:ext cx="886460" cy="727710"/>
        </a:xfrm>
        <a:prstGeom prst="rect">
          <a:avLst/>
        </a:prstGeom>
      </xdr:spPr>
    </xdr:pic>
    <xdr:clientData/>
  </xdr:twoCellAnchor>
  <xdr:oneCellAnchor>
    <xdr:from>
      <xdr:col>0</xdr:col>
      <xdr:colOff>86360</xdr:colOff>
      <xdr:row>12</xdr:row>
      <xdr:rowOff>57150</xdr:rowOff>
    </xdr:from>
    <xdr:ext cx="887730" cy="887730"/>
    <xdr:pic>
      <xdr:nvPicPr>
        <xdr:cNvPr id="9" name="图片 8" descr="61f1lcDm2UL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360" y="8801100"/>
          <a:ext cx="887730" cy="887730"/>
        </a:xfrm>
        <a:prstGeom prst="rect">
          <a:avLst/>
        </a:prstGeom>
      </xdr:spPr>
    </xdr:pic>
    <xdr:clientData/>
  </xdr:oneCellAnchor>
  <xdr:oneCellAnchor>
    <xdr:from>
      <xdr:col>0</xdr:col>
      <xdr:colOff>153670</xdr:colOff>
      <xdr:row>11</xdr:row>
      <xdr:rowOff>28575</xdr:rowOff>
    </xdr:from>
    <xdr:ext cx="797560" cy="899795"/>
    <xdr:pic>
      <xdr:nvPicPr>
        <xdr:cNvPr id="10" name="图片 9" descr="71nQBiyUZOL._AC_SL1500_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670" y="7896225"/>
          <a:ext cx="797560" cy="899795"/>
        </a:xfrm>
        <a:prstGeom prst="rect">
          <a:avLst/>
        </a:prstGeom>
      </xdr:spPr>
    </xdr:pic>
    <xdr:clientData/>
  </xdr:oneCellAnchor>
  <xdr:oneCellAnchor>
    <xdr:from>
      <xdr:col>0</xdr:col>
      <xdr:colOff>200660</xdr:colOff>
      <xdr:row>9</xdr:row>
      <xdr:rowOff>66675</xdr:rowOff>
    </xdr:from>
    <xdr:ext cx="788670" cy="889635"/>
    <xdr:pic>
      <xdr:nvPicPr>
        <xdr:cNvPr id="11" name="图片 10" descr="71nQBiyUZOL._AC_SL1500_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660" y="5826125"/>
          <a:ext cx="788670" cy="889635"/>
        </a:xfrm>
        <a:prstGeom prst="rect">
          <a:avLst/>
        </a:prstGeom>
      </xdr:spPr>
    </xdr:pic>
    <xdr:clientData/>
  </xdr:oneCellAnchor>
  <xdr:twoCellAnchor editAs="oneCell">
    <xdr:from>
      <xdr:col>0</xdr:col>
      <xdr:colOff>92075</xdr:colOff>
      <xdr:row>8</xdr:row>
      <xdr:rowOff>36195</xdr:rowOff>
    </xdr:from>
    <xdr:to>
      <xdr:col>0</xdr:col>
      <xdr:colOff>942975</xdr:colOff>
      <xdr:row>9</xdr:row>
      <xdr:rowOff>10160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075" y="4919345"/>
          <a:ext cx="850900" cy="850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29210</xdr:colOff>
      <xdr:row>7</xdr:row>
      <xdr:rowOff>53975</xdr:rowOff>
    </xdr:from>
    <xdr:to>
      <xdr:col>0</xdr:col>
      <xdr:colOff>1067435</xdr:colOff>
      <xdr:row>7</xdr:row>
      <xdr:rowOff>854075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10" y="3832225"/>
          <a:ext cx="1038225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99695</xdr:colOff>
      <xdr:row>6</xdr:row>
      <xdr:rowOff>51435</xdr:rowOff>
    </xdr:from>
    <xdr:to>
      <xdr:col>0</xdr:col>
      <xdr:colOff>1000760</xdr:colOff>
      <xdr:row>6</xdr:row>
      <xdr:rowOff>949325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695" y="2826385"/>
          <a:ext cx="901065" cy="897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76200</xdr:colOff>
      <xdr:row>5</xdr:row>
      <xdr:rowOff>66675</xdr:rowOff>
    </xdr:from>
    <xdr:to>
      <xdr:col>0</xdr:col>
      <xdr:colOff>1039495</xdr:colOff>
      <xdr:row>5</xdr:row>
      <xdr:rowOff>795655</xdr:rowOff>
    </xdr:to>
    <xdr:pic>
      <xdr:nvPicPr>
        <xdr:cNvPr id="15" name="图片 14" descr="95ecacbb8c9f347e8142d9771b18f5e3_origin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" y="1965325"/>
          <a:ext cx="963295" cy="728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2"/>
  <sheetViews>
    <sheetView tabSelected="1" zoomScale="110" zoomScaleNormal="110" workbookViewId="0">
      <pane ySplit="1" topLeftCell="A2" activePane="bottomLeft" state="frozen"/>
      <selection pane="bottomLeft" activeCell="G9" sqref="G9"/>
    </sheetView>
  </sheetViews>
  <sheetFormatPr baseColWidth="10" defaultColWidth="9" defaultRowHeight="14"/>
  <cols>
    <col min="1" max="1" width="15.1640625" customWidth="1"/>
    <col min="3" max="3" width="11.5" customWidth="1"/>
    <col min="4" max="4" width="10.83203125" customWidth="1"/>
    <col min="5" max="17" width="12.6640625" customWidth="1"/>
    <col min="18" max="43" width="12.6640625" style="1" customWidth="1"/>
    <col min="44" max="44" width="19.83203125" style="1" customWidth="1"/>
    <col min="45" max="45" width="40" customWidth="1"/>
  </cols>
  <sheetData>
    <row r="1" spans="1:44" ht="16">
      <c r="D1" s="9" t="s">
        <v>13</v>
      </c>
      <c r="E1" s="10">
        <v>21.4</v>
      </c>
      <c r="F1" s="10">
        <v>21.4</v>
      </c>
      <c r="G1" s="10">
        <v>21.4</v>
      </c>
      <c r="H1" s="10">
        <v>21.4</v>
      </c>
      <c r="I1" s="10">
        <v>21.4</v>
      </c>
      <c r="J1" s="10">
        <v>21.4</v>
      </c>
      <c r="K1" s="10">
        <v>21.4</v>
      </c>
      <c r="L1" s="10">
        <v>21.4</v>
      </c>
      <c r="M1" s="10">
        <v>21.4</v>
      </c>
      <c r="N1" s="10">
        <v>20.399999999999999</v>
      </c>
      <c r="O1" s="10">
        <v>20.399999999999999</v>
      </c>
      <c r="P1" s="10">
        <v>20.399999999999999</v>
      </c>
      <c r="Q1" s="10">
        <v>20.399999999999999</v>
      </c>
      <c r="R1" s="10">
        <v>20.399999999999999</v>
      </c>
      <c r="S1" s="10">
        <v>21.9</v>
      </c>
      <c r="T1" s="10">
        <v>21.9</v>
      </c>
      <c r="U1" s="10">
        <v>21.9</v>
      </c>
      <c r="V1" s="10">
        <v>21.9</v>
      </c>
      <c r="W1" s="10">
        <v>21.9</v>
      </c>
      <c r="X1" s="10">
        <v>8.5</v>
      </c>
      <c r="Y1" s="10">
        <v>8.5</v>
      </c>
      <c r="Z1" s="10">
        <v>8.5</v>
      </c>
      <c r="AA1" s="10">
        <v>8.5</v>
      </c>
      <c r="AB1" s="10">
        <v>8.5</v>
      </c>
      <c r="AC1" s="10">
        <v>9.5</v>
      </c>
      <c r="AD1" s="10">
        <v>9.5</v>
      </c>
      <c r="AE1" s="10">
        <v>9.5</v>
      </c>
      <c r="AF1" s="10">
        <v>9.5</v>
      </c>
      <c r="AG1" s="10">
        <v>9.5</v>
      </c>
      <c r="AH1" s="10">
        <v>21.5</v>
      </c>
      <c r="AI1" s="10">
        <v>21.5</v>
      </c>
      <c r="AJ1" s="10">
        <v>21.5</v>
      </c>
      <c r="AK1" s="10">
        <v>21.5</v>
      </c>
      <c r="AL1" s="10">
        <v>21.5</v>
      </c>
      <c r="AM1" s="10">
        <v>10.8</v>
      </c>
      <c r="AN1" s="10">
        <v>10.8</v>
      </c>
      <c r="AO1" s="10">
        <v>10.8</v>
      </c>
      <c r="AP1" s="10">
        <v>10.8</v>
      </c>
      <c r="AQ1" s="10">
        <v>10.8</v>
      </c>
      <c r="AR1" s="33" t="s">
        <v>14</v>
      </c>
    </row>
    <row r="2" spans="1:44" ht="16">
      <c r="D2" s="9" t="s">
        <v>15</v>
      </c>
      <c r="E2" s="10">
        <f>SUM(E6:E16)</f>
        <v>19</v>
      </c>
      <c r="F2" s="10">
        <f t="shared" ref="F2:AQ2" si="0">SUM(F6:F16)</f>
        <v>19</v>
      </c>
      <c r="G2" s="10">
        <f t="shared" si="0"/>
        <v>19</v>
      </c>
      <c r="H2" s="10">
        <f t="shared" si="0"/>
        <v>19</v>
      </c>
      <c r="I2" s="10">
        <f t="shared" si="0"/>
        <v>19</v>
      </c>
      <c r="J2" s="10">
        <f t="shared" si="0"/>
        <v>19</v>
      </c>
      <c r="K2" s="10">
        <f t="shared" si="0"/>
        <v>19</v>
      </c>
      <c r="L2" s="10">
        <f t="shared" si="0"/>
        <v>19</v>
      </c>
      <c r="M2" s="10">
        <f t="shared" si="0"/>
        <v>19</v>
      </c>
      <c r="N2" s="10">
        <f t="shared" si="0"/>
        <v>10</v>
      </c>
      <c r="O2" s="10">
        <f t="shared" si="0"/>
        <v>10</v>
      </c>
      <c r="P2" s="10">
        <f t="shared" si="0"/>
        <v>10</v>
      </c>
      <c r="Q2" s="10">
        <f t="shared" si="0"/>
        <v>10</v>
      </c>
      <c r="R2" s="10">
        <f t="shared" si="0"/>
        <v>10</v>
      </c>
      <c r="S2" s="10">
        <f t="shared" si="0"/>
        <v>15</v>
      </c>
      <c r="T2" s="10">
        <f t="shared" si="0"/>
        <v>15</v>
      </c>
      <c r="U2" s="10">
        <f t="shared" si="0"/>
        <v>15</v>
      </c>
      <c r="V2" s="10">
        <f t="shared" si="0"/>
        <v>15</v>
      </c>
      <c r="W2" s="10">
        <f t="shared" si="0"/>
        <v>15</v>
      </c>
      <c r="X2" s="10">
        <f t="shared" si="0"/>
        <v>96</v>
      </c>
      <c r="Y2" s="10">
        <f t="shared" si="0"/>
        <v>96</v>
      </c>
      <c r="Z2" s="10">
        <f t="shared" si="0"/>
        <v>96</v>
      </c>
      <c r="AA2" s="10">
        <f t="shared" si="0"/>
        <v>96</v>
      </c>
      <c r="AB2" s="10">
        <f t="shared" si="0"/>
        <v>96</v>
      </c>
      <c r="AC2" s="10">
        <f t="shared" si="0"/>
        <v>112</v>
      </c>
      <c r="AD2" s="10">
        <f t="shared" si="0"/>
        <v>112</v>
      </c>
      <c r="AE2" s="10">
        <f t="shared" si="0"/>
        <v>112</v>
      </c>
      <c r="AF2" s="10">
        <f t="shared" si="0"/>
        <v>112</v>
      </c>
      <c r="AG2" s="10">
        <f t="shared" si="0"/>
        <v>112</v>
      </c>
      <c r="AH2" s="10">
        <f t="shared" si="0"/>
        <v>18</v>
      </c>
      <c r="AI2" s="10">
        <f t="shared" si="0"/>
        <v>18</v>
      </c>
      <c r="AJ2" s="10">
        <f t="shared" si="0"/>
        <v>18</v>
      </c>
      <c r="AK2" s="10">
        <f t="shared" si="0"/>
        <v>18</v>
      </c>
      <c r="AL2" s="10">
        <f t="shared" si="0"/>
        <v>18</v>
      </c>
      <c r="AM2" s="10">
        <f t="shared" si="0"/>
        <v>68</v>
      </c>
      <c r="AN2" s="10">
        <f t="shared" si="0"/>
        <v>68</v>
      </c>
      <c r="AO2" s="10">
        <f t="shared" si="0"/>
        <v>68</v>
      </c>
      <c r="AP2" s="10">
        <f t="shared" si="0"/>
        <v>68</v>
      </c>
      <c r="AQ2" s="10">
        <f t="shared" si="0"/>
        <v>68</v>
      </c>
      <c r="AR2" s="34"/>
    </row>
    <row r="3" spans="1:44" ht="28" customHeight="1">
      <c r="D3" s="3" t="s">
        <v>0</v>
      </c>
      <c r="E3" s="4" t="s">
        <v>1</v>
      </c>
      <c r="F3" s="5" t="s">
        <v>2</v>
      </c>
      <c r="G3" s="6" t="s">
        <v>3</v>
      </c>
      <c r="H3" s="7" t="s">
        <v>4</v>
      </c>
      <c r="I3" s="8" t="s">
        <v>5</v>
      </c>
      <c r="J3" s="4" t="s">
        <v>1</v>
      </c>
      <c r="K3" s="6" t="s">
        <v>3</v>
      </c>
      <c r="L3" s="8" t="s">
        <v>5</v>
      </c>
      <c r="M3" s="5" t="s">
        <v>2</v>
      </c>
      <c r="N3" s="5" t="s">
        <v>2</v>
      </c>
      <c r="O3" s="4" t="s">
        <v>1</v>
      </c>
      <c r="P3" s="8" t="s">
        <v>5</v>
      </c>
      <c r="Q3" s="6" t="s">
        <v>3</v>
      </c>
      <c r="R3" s="7" t="s">
        <v>4</v>
      </c>
      <c r="S3" s="5" t="s">
        <v>2</v>
      </c>
      <c r="T3" s="6" t="s">
        <v>3</v>
      </c>
      <c r="U3" s="4" t="s">
        <v>1</v>
      </c>
      <c r="V3" s="7" t="s">
        <v>4</v>
      </c>
      <c r="W3" s="8" t="s">
        <v>5</v>
      </c>
      <c r="X3" s="6" t="s">
        <v>3</v>
      </c>
      <c r="Y3" s="4" t="s">
        <v>1</v>
      </c>
      <c r="Z3" s="8" t="s">
        <v>5</v>
      </c>
      <c r="AA3" s="7" t="s">
        <v>4</v>
      </c>
      <c r="AB3" s="5" t="s">
        <v>2</v>
      </c>
      <c r="AC3" s="6" t="s">
        <v>3</v>
      </c>
      <c r="AD3" s="5" t="s">
        <v>2</v>
      </c>
      <c r="AE3" s="4" t="s">
        <v>1</v>
      </c>
      <c r="AF3" s="7" t="s">
        <v>4</v>
      </c>
      <c r="AG3" s="8" t="s">
        <v>5</v>
      </c>
      <c r="AH3" s="7" t="s">
        <v>4</v>
      </c>
      <c r="AI3" s="5" t="s">
        <v>2</v>
      </c>
      <c r="AJ3" s="8" t="s">
        <v>5</v>
      </c>
      <c r="AK3" s="4" t="s">
        <v>1</v>
      </c>
      <c r="AL3" s="6" t="s">
        <v>3</v>
      </c>
      <c r="AM3" s="7" t="s">
        <v>4</v>
      </c>
      <c r="AN3" s="5" t="s">
        <v>2</v>
      </c>
      <c r="AO3" s="8" t="s">
        <v>5</v>
      </c>
      <c r="AP3" s="4" t="s">
        <v>1</v>
      </c>
      <c r="AQ3" s="6" t="s">
        <v>3</v>
      </c>
      <c r="AR3" s="2" t="s">
        <v>6</v>
      </c>
    </row>
    <row r="4" spans="1:44" ht="17">
      <c r="D4" s="3" t="s">
        <v>7</v>
      </c>
      <c r="E4" s="4" t="s">
        <v>8</v>
      </c>
      <c r="F4" s="5" t="s">
        <v>9</v>
      </c>
      <c r="G4" s="6" t="s">
        <v>10</v>
      </c>
      <c r="H4" s="7" t="s">
        <v>11</v>
      </c>
      <c r="I4" s="8" t="s">
        <v>12</v>
      </c>
      <c r="J4" s="4" t="s">
        <v>8</v>
      </c>
      <c r="K4" s="6" t="s">
        <v>10</v>
      </c>
      <c r="L4" s="8" t="s">
        <v>12</v>
      </c>
      <c r="M4" s="5" t="s">
        <v>9</v>
      </c>
      <c r="N4" s="5" t="s">
        <v>9</v>
      </c>
      <c r="O4" s="4" t="s">
        <v>8</v>
      </c>
      <c r="P4" s="8" t="s">
        <v>12</v>
      </c>
      <c r="Q4" s="6" t="s">
        <v>10</v>
      </c>
      <c r="R4" s="7" t="s">
        <v>11</v>
      </c>
      <c r="S4" s="5" t="s">
        <v>9</v>
      </c>
      <c r="T4" s="6" t="s">
        <v>10</v>
      </c>
      <c r="U4" s="4" t="s">
        <v>8</v>
      </c>
      <c r="V4" s="7" t="s">
        <v>11</v>
      </c>
      <c r="W4" s="8" t="s">
        <v>12</v>
      </c>
      <c r="X4" s="6" t="s">
        <v>10</v>
      </c>
      <c r="Y4" s="4" t="s">
        <v>8</v>
      </c>
      <c r="Z4" s="8" t="s">
        <v>12</v>
      </c>
      <c r="AA4" s="7" t="s">
        <v>11</v>
      </c>
      <c r="AB4" s="5" t="s">
        <v>9</v>
      </c>
      <c r="AC4" s="6" t="s">
        <v>10</v>
      </c>
      <c r="AD4" s="5" t="s">
        <v>9</v>
      </c>
      <c r="AE4" s="4" t="s">
        <v>8</v>
      </c>
      <c r="AF4" s="7" t="s">
        <v>11</v>
      </c>
      <c r="AG4" s="8" t="s">
        <v>12</v>
      </c>
      <c r="AH4" s="7" t="s">
        <v>11</v>
      </c>
      <c r="AI4" s="5" t="s">
        <v>9</v>
      </c>
      <c r="AJ4" s="8" t="s">
        <v>12</v>
      </c>
      <c r="AK4" s="4" t="s">
        <v>8</v>
      </c>
      <c r="AL4" s="6" t="s">
        <v>10</v>
      </c>
      <c r="AM4" s="7" t="s">
        <v>11</v>
      </c>
      <c r="AN4" s="5" t="s">
        <v>9</v>
      </c>
      <c r="AO4" s="8" t="s">
        <v>12</v>
      </c>
      <c r="AP4" s="4" t="s">
        <v>8</v>
      </c>
      <c r="AQ4" s="6" t="s">
        <v>10</v>
      </c>
      <c r="AR4" s="2" t="s">
        <v>6</v>
      </c>
    </row>
    <row r="5" spans="1:44" ht="35" customHeight="1">
      <c r="A5" s="11" t="s">
        <v>16</v>
      </c>
      <c r="B5" s="11" t="s">
        <v>17</v>
      </c>
      <c r="C5" s="12" t="s">
        <v>18</v>
      </c>
      <c r="D5" s="13" t="s">
        <v>19</v>
      </c>
      <c r="E5" s="14" t="s">
        <v>58</v>
      </c>
      <c r="F5" s="14" t="s">
        <v>59</v>
      </c>
      <c r="G5" s="14" t="s">
        <v>60</v>
      </c>
      <c r="H5" s="14" t="s">
        <v>61</v>
      </c>
      <c r="I5" s="14" t="s">
        <v>62</v>
      </c>
      <c r="J5" s="14" t="s">
        <v>63</v>
      </c>
      <c r="K5" s="14" t="s">
        <v>64</v>
      </c>
      <c r="L5" s="14" t="s">
        <v>65</v>
      </c>
      <c r="M5" s="14" t="s">
        <v>66</v>
      </c>
      <c r="N5" s="14" t="s">
        <v>67</v>
      </c>
      <c r="O5" s="14" t="s">
        <v>68</v>
      </c>
      <c r="P5" s="14" t="s">
        <v>69</v>
      </c>
      <c r="Q5" s="14" t="s">
        <v>70</v>
      </c>
      <c r="R5" s="14" t="s">
        <v>71</v>
      </c>
      <c r="S5" s="14" t="s">
        <v>72</v>
      </c>
      <c r="T5" s="14" t="s">
        <v>73</v>
      </c>
      <c r="U5" s="14" t="s">
        <v>74</v>
      </c>
      <c r="V5" s="14" t="s">
        <v>75</v>
      </c>
      <c r="W5" s="14" t="s">
        <v>76</v>
      </c>
      <c r="X5" s="14" t="s">
        <v>77</v>
      </c>
      <c r="Y5" s="14" t="s">
        <v>78</v>
      </c>
      <c r="Z5" s="14" t="s">
        <v>79</v>
      </c>
      <c r="AA5" s="14" t="s">
        <v>80</v>
      </c>
      <c r="AB5" s="14" t="s">
        <v>81</v>
      </c>
      <c r="AC5" s="14" t="s">
        <v>82</v>
      </c>
      <c r="AD5" s="14" t="s">
        <v>83</v>
      </c>
      <c r="AE5" s="14" t="s">
        <v>84</v>
      </c>
      <c r="AF5" s="14" t="s">
        <v>85</v>
      </c>
      <c r="AG5" s="14" t="s">
        <v>86</v>
      </c>
      <c r="AH5" s="14" t="s">
        <v>87</v>
      </c>
      <c r="AI5" s="14" t="s">
        <v>88</v>
      </c>
      <c r="AJ5" s="14" t="s">
        <v>89</v>
      </c>
      <c r="AK5" s="14" t="s">
        <v>90</v>
      </c>
      <c r="AL5" s="14" t="s">
        <v>91</v>
      </c>
      <c r="AM5" s="14" t="s">
        <v>92</v>
      </c>
      <c r="AN5" s="14" t="s">
        <v>93</v>
      </c>
      <c r="AO5" s="14" t="s">
        <v>94</v>
      </c>
      <c r="AP5" s="14" t="s">
        <v>95</v>
      </c>
      <c r="AQ5" s="14" t="s">
        <v>96</v>
      </c>
      <c r="AR5" s="34"/>
    </row>
    <row r="6" spans="1:44" ht="69" customHeight="1">
      <c r="A6" s="15"/>
      <c r="B6" s="16" t="s">
        <v>20</v>
      </c>
      <c r="C6" s="17" t="s">
        <v>21</v>
      </c>
      <c r="D6" s="18">
        <f t="shared" ref="D6:D11" si="1">SUM(E6:AQ6)</f>
        <v>196</v>
      </c>
      <c r="E6" s="19">
        <v>19</v>
      </c>
      <c r="F6" s="19">
        <v>19</v>
      </c>
      <c r="G6" s="19">
        <v>19</v>
      </c>
      <c r="H6" s="19">
        <v>19</v>
      </c>
      <c r="I6" s="19">
        <v>19</v>
      </c>
      <c r="J6" s="19">
        <v>19</v>
      </c>
      <c r="K6" s="19">
        <v>19</v>
      </c>
      <c r="L6" s="19">
        <v>19</v>
      </c>
      <c r="M6" s="19">
        <v>19</v>
      </c>
      <c r="N6" s="19"/>
      <c r="O6" s="19"/>
      <c r="P6" s="19"/>
      <c r="Q6" s="19"/>
      <c r="R6" s="19"/>
      <c r="S6" s="19">
        <v>5</v>
      </c>
      <c r="T6" s="19">
        <v>5</v>
      </c>
      <c r="U6" s="19">
        <v>5</v>
      </c>
      <c r="V6" s="19">
        <v>5</v>
      </c>
      <c r="W6" s="19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34"/>
    </row>
    <row r="7" spans="1:44" ht="79" customHeight="1">
      <c r="A7" s="21"/>
      <c r="B7" s="22" t="s">
        <v>22</v>
      </c>
      <c r="C7" s="17" t="s">
        <v>23</v>
      </c>
      <c r="D7" s="18">
        <f t="shared" si="1"/>
        <v>100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3"/>
      <c r="X7" s="23"/>
      <c r="Y7" s="23"/>
      <c r="Z7" s="23"/>
      <c r="AA7" s="23"/>
      <c r="AB7" s="19"/>
      <c r="AC7" s="19">
        <v>20</v>
      </c>
      <c r="AD7" s="19">
        <v>20</v>
      </c>
      <c r="AE7" s="19">
        <v>20</v>
      </c>
      <c r="AF7" s="19">
        <v>20</v>
      </c>
      <c r="AG7" s="19">
        <v>20</v>
      </c>
      <c r="AH7" s="19"/>
      <c r="AI7" s="19"/>
      <c r="AJ7" s="19"/>
      <c r="AK7" s="23"/>
      <c r="AL7" s="23"/>
      <c r="AM7" s="23"/>
      <c r="AN7" s="23"/>
      <c r="AO7" s="23"/>
      <c r="AP7" s="23"/>
      <c r="AQ7" s="23"/>
      <c r="AR7" s="34"/>
    </row>
    <row r="8" spans="1:44" ht="87" customHeight="1">
      <c r="A8" s="24"/>
      <c r="B8" s="22" t="s">
        <v>24</v>
      </c>
      <c r="C8" s="17" t="s">
        <v>25</v>
      </c>
      <c r="D8" s="18">
        <f t="shared" si="1"/>
        <v>200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19"/>
      <c r="AC8" s="19">
        <v>40</v>
      </c>
      <c r="AD8" s="19">
        <v>40</v>
      </c>
      <c r="AE8" s="19">
        <v>40</v>
      </c>
      <c r="AF8" s="19">
        <v>40</v>
      </c>
      <c r="AG8" s="19">
        <v>40</v>
      </c>
      <c r="AH8" s="19"/>
      <c r="AI8" s="19"/>
      <c r="AJ8" s="19"/>
      <c r="AK8" s="23"/>
      <c r="AL8" s="23"/>
      <c r="AM8" s="23"/>
      <c r="AN8" s="23"/>
      <c r="AO8" s="23"/>
      <c r="AP8" s="23"/>
      <c r="AQ8" s="23"/>
      <c r="AR8" s="34"/>
    </row>
    <row r="9" spans="1:44" ht="69" customHeight="1">
      <c r="A9" s="21"/>
      <c r="B9" s="22" t="s">
        <v>26</v>
      </c>
      <c r="C9" s="17" t="s">
        <v>27</v>
      </c>
      <c r="D9" s="18">
        <f t="shared" si="1"/>
        <v>260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19"/>
      <c r="X9" s="19"/>
      <c r="Y9" s="19"/>
      <c r="Z9" s="19"/>
      <c r="AA9" s="19"/>
      <c r="AB9" s="19"/>
      <c r="AC9" s="19">
        <v>52</v>
      </c>
      <c r="AD9" s="19">
        <v>52</v>
      </c>
      <c r="AE9" s="19">
        <v>52</v>
      </c>
      <c r="AF9" s="19">
        <v>52</v>
      </c>
      <c r="AG9" s="19">
        <v>52</v>
      </c>
      <c r="AH9" s="19"/>
      <c r="AI9" s="19"/>
      <c r="AJ9" s="19"/>
      <c r="AK9" s="23"/>
      <c r="AL9" s="23"/>
      <c r="AM9" s="23"/>
      <c r="AN9" s="23"/>
      <c r="AO9" s="23"/>
      <c r="AP9" s="23"/>
      <c r="AQ9" s="23"/>
      <c r="AR9" s="34"/>
    </row>
    <row r="10" spans="1:44" ht="79" customHeight="1">
      <c r="A10" s="21"/>
      <c r="B10" s="22" t="s">
        <v>28</v>
      </c>
      <c r="C10" s="17" t="s">
        <v>29</v>
      </c>
      <c r="D10" s="18">
        <f t="shared" si="1"/>
        <v>160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19"/>
      <c r="X10" s="19">
        <v>32</v>
      </c>
      <c r="Y10" s="19">
        <v>32</v>
      </c>
      <c r="Z10" s="19">
        <v>32</v>
      </c>
      <c r="AA10" s="19">
        <v>32</v>
      </c>
      <c r="AB10" s="19">
        <v>32</v>
      </c>
      <c r="AC10" s="19"/>
      <c r="AD10" s="19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34"/>
    </row>
    <row r="11" spans="1:44" ht="87" customHeight="1">
      <c r="A11" s="21"/>
      <c r="B11" s="25" t="s">
        <v>30</v>
      </c>
      <c r="C11" s="17" t="s">
        <v>31</v>
      </c>
      <c r="D11" s="18">
        <f t="shared" si="1"/>
        <v>110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19">
        <v>18</v>
      </c>
      <c r="AI11" s="19">
        <v>18</v>
      </c>
      <c r="AJ11" s="19">
        <v>18</v>
      </c>
      <c r="AK11" s="19">
        <v>18</v>
      </c>
      <c r="AL11" s="19">
        <v>18</v>
      </c>
      <c r="AM11" s="19">
        <v>4</v>
      </c>
      <c r="AN11" s="19">
        <v>4</v>
      </c>
      <c r="AO11" s="19">
        <v>4</v>
      </c>
      <c r="AP11" s="19">
        <v>4</v>
      </c>
      <c r="AQ11" s="19">
        <v>4</v>
      </c>
      <c r="AR11" s="34"/>
    </row>
    <row r="12" spans="1:44" ht="69" customHeight="1">
      <c r="A12" s="21"/>
      <c r="B12" s="22" t="s">
        <v>32</v>
      </c>
      <c r="C12" s="17" t="s">
        <v>33</v>
      </c>
      <c r="D12" s="18">
        <f>SUM(E12:AQ12)</f>
        <v>160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19">
        <v>32</v>
      </c>
      <c r="Y12" s="19">
        <v>32</v>
      </c>
      <c r="Z12" s="19">
        <v>32</v>
      </c>
      <c r="AA12" s="19">
        <v>32</v>
      </c>
      <c r="AB12" s="19">
        <v>32</v>
      </c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34"/>
    </row>
    <row r="13" spans="1:44" ht="79" customHeight="1">
      <c r="A13" s="26"/>
      <c r="B13" s="16" t="s">
        <v>34</v>
      </c>
      <c r="C13" s="17" t="s">
        <v>35</v>
      </c>
      <c r="D13" s="18">
        <f>SUM(E13:AQ13)</f>
        <v>50</v>
      </c>
      <c r="E13" s="23"/>
      <c r="F13" s="23"/>
      <c r="G13" s="23"/>
      <c r="H13" s="23"/>
      <c r="I13" s="23"/>
      <c r="J13" s="23"/>
      <c r="K13" s="23"/>
      <c r="L13" s="23"/>
      <c r="M13" s="23"/>
      <c r="N13" s="19">
        <v>10</v>
      </c>
      <c r="O13" s="19">
        <v>10</v>
      </c>
      <c r="P13" s="19">
        <v>10</v>
      </c>
      <c r="Q13" s="19">
        <v>10</v>
      </c>
      <c r="R13" s="19">
        <v>10</v>
      </c>
      <c r="S13" s="19"/>
      <c r="T13" s="19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34"/>
    </row>
    <row r="14" spans="1:44" ht="87" customHeight="1">
      <c r="A14" s="21"/>
      <c r="B14" s="22" t="s">
        <v>36</v>
      </c>
      <c r="C14" s="17" t="s">
        <v>37</v>
      </c>
      <c r="D14" s="18">
        <f>SUM(E14:AQ14)</f>
        <v>320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19">
        <v>64</v>
      </c>
      <c r="AN14" s="19">
        <v>64</v>
      </c>
      <c r="AO14" s="19">
        <v>64</v>
      </c>
      <c r="AP14" s="19">
        <v>64</v>
      </c>
      <c r="AQ14" s="19">
        <v>64</v>
      </c>
      <c r="AR14" s="34"/>
    </row>
    <row r="15" spans="1:44" ht="69" customHeight="1">
      <c r="A15" s="21"/>
      <c r="B15" s="22" t="s">
        <v>38</v>
      </c>
      <c r="C15" s="17" t="s">
        <v>39</v>
      </c>
      <c r="D15" s="18">
        <f>SUM(E15:AQ15)</f>
        <v>160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19">
        <v>32</v>
      </c>
      <c r="Y15" s="19">
        <v>32</v>
      </c>
      <c r="Z15" s="19">
        <v>32</v>
      </c>
      <c r="AA15" s="19">
        <v>32</v>
      </c>
      <c r="AB15" s="19">
        <v>32</v>
      </c>
      <c r="AC15" s="19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34"/>
    </row>
    <row r="16" spans="1:44" ht="79" customHeight="1">
      <c r="A16" s="21"/>
      <c r="B16" s="22" t="s">
        <v>40</v>
      </c>
      <c r="C16" s="17" t="s">
        <v>41</v>
      </c>
      <c r="D16" s="18">
        <f>SUM(E16:AQ16)</f>
        <v>50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19">
        <v>10</v>
      </c>
      <c r="T16" s="19">
        <v>10</v>
      </c>
      <c r="U16" s="19">
        <v>10</v>
      </c>
      <c r="V16" s="19">
        <v>10</v>
      </c>
      <c r="W16" s="19">
        <v>10</v>
      </c>
      <c r="X16" s="19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35"/>
    </row>
    <row r="17" spans="1:45" ht="33" customHeight="1">
      <c r="A17" s="27"/>
      <c r="D17" s="28" t="s">
        <v>42</v>
      </c>
      <c r="E17" s="36" t="s">
        <v>57</v>
      </c>
      <c r="F17" s="24" t="s">
        <v>44</v>
      </c>
      <c r="G17" s="24" t="s">
        <v>45</v>
      </c>
      <c r="H17" s="24" t="s">
        <v>46</v>
      </c>
      <c r="I17" s="24" t="s">
        <v>45</v>
      </c>
      <c r="J17" s="24" t="s">
        <v>43</v>
      </c>
      <c r="K17" s="24" t="s">
        <v>45</v>
      </c>
      <c r="L17" s="24" t="s">
        <v>45</v>
      </c>
      <c r="M17" s="24" t="s">
        <v>44</v>
      </c>
      <c r="N17" s="24" t="s">
        <v>44</v>
      </c>
      <c r="O17" s="24" t="s">
        <v>43</v>
      </c>
      <c r="P17" s="24" t="s">
        <v>45</v>
      </c>
      <c r="Q17" s="24" t="s">
        <v>45</v>
      </c>
      <c r="R17" s="24" t="s">
        <v>46</v>
      </c>
      <c r="S17" s="24" t="s">
        <v>44</v>
      </c>
      <c r="T17" s="24" t="s">
        <v>45</v>
      </c>
      <c r="U17" s="24" t="s">
        <v>43</v>
      </c>
      <c r="V17" s="24" t="s">
        <v>46</v>
      </c>
      <c r="W17" s="24" t="s">
        <v>45</v>
      </c>
      <c r="X17" s="24" t="s">
        <v>45</v>
      </c>
      <c r="Y17" s="24" t="s">
        <v>43</v>
      </c>
      <c r="Z17" s="24" t="s">
        <v>45</v>
      </c>
      <c r="AA17" s="24" t="s">
        <v>46</v>
      </c>
      <c r="AB17" s="24" t="s">
        <v>44</v>
      </c>
      <c r="AC17" s="24" t="s">
        <v>45</v>
      </c>
      <c r="AD17" s="24" t="s">
        <v>44</v>
      </c>
      <c r="AE17" s="24" t="s">
        <v>43</v>
      </c>
      <c r="AF17" s="24" t="s">
        <v>46</v>
      </c>
      <c r="AG17" s="24" t="s">
        <v>45</v>
      </c>
      <c r="AH17" s="24" t="s">
        <v>46</v>
      </c>
      <c r="AI17" s="24" t="s">
        <v>44</v>
      </c>
      <c r="AJ17" s="24" t="s">
        <v>45</v>
      </c>
      <c r="AK17" s="24" t="s">
        <v>43</v>
      </c>
      <c r="AL17" s="24" t="s">
        <v>45</v>
      </c>
      <c r="AM17" s="24" t="s">
        <v>46</v>
      </c>
      <c r="AN17" s="24" t="s">
        <v>44</v>
      </c>
      <c r="AO17" s="24" t="s">
        <v>45</v>
      </c>
      <c r="AP17" s="24" t="s">
        <v>43</v>
      </c>
      <c r="AQ17" s="24" t="s">
        <v>45</v>
      </c>
      <c r="AR17" s="29" t="s">
        <v>47</v>
      </c>
      <c r="AS17" t="s">
        <v>48</v>
      </c>
    </row>
    <row r="18" spans="1:45" ht="29" customHeight="1">
      <c r="A18" s="27"/>
      <c r="D18" s="3" t="s">
        <v>49</v>
      </c>
      <c r="E18" s="24">
        <v>11.7</v>
      </c>
      <c r="F18" s="24">
        <v>12</v>
      </c>
      <c r="G18" s="24">
        <v>12.2</v>
      </c>
      <c r="H18" s="24">
        <v>12</v>
      </c>
      <c r="I18" s="24">
        <v>13.2</v>
      </c>
      <c r="J18" s="24">
        <v>11.7</v>
      </c>
      <c r="K18" s="24">
        <v>12.2</v>
      </c>
      <c r="L18" s="24">
        <v>13.2</v>
      </c>
      <c r="M18" s="24">
        <v>12</v>
      </c>
      <c r="N18" s="24">
        <v>12</v>
      </c>
      <c r="O18" s="24">
        <v>11.7</v>
      </c>
      <c r="P18" s="24">
        <v>13.2</v>
      </c>
      <c r="Q18" s="24">
        <v>12.2</v>
      </c>
      <c r="R18" s="24">
        <v>12</v>
      </c>
      <c r="S18" s="24">
        <v>12</v>
      </c>
      <c r="T18" s="24">
        <v>12.2</v>
      </c>
      <c r="U18" s="24">
        <v>11.7</v>
      </c>
      <c r="V18" s="24">
        <v>12</v>
      </c>
      <c r="W18" s="24">
        <v>13.2</v>
      </c>
      <c r="X18" s="24">
        <v>12.2</v>
      </c>
      <c r="Y18" s="24">
        <v>11.7</v>
      </c>
      <c r="Z18" s="24">
        <v>13.2</v>
      </c>
      <c r="AA18" s="24">
        <v>12</v>
      </c>
      <c r="AB18" s="24">
        <v>12</v>
      </c>
      <c r="AC18" s="24">
        <v>12.2</v>
      </c>
      <c r="AD18" s="24">
        <v>12</v>
      </c>
      <c r="AE18" s="24">
        <v>11.7</v>
      </c>
      <c r="AF18" s="24">
        <v>12</v>
      </c>
      <c r="AG18" s="24">
        <v>13.2</v>
      </c>
      <c r="AH18" s="24">
        <v>12</v>
      </c>
      <c r="AI18" s="24">
        <v>12</v>
      </c>
      <c r="AJ18" s="24">
        <v>13.2</v>
      </c>
      <c r="AK18" s="24">
        <v>11.7</v>
      </c>
      <c r="AL18" s="24">
        <v>12.2</v>
      </c>
      <c r="AM18" s="24">
        <v>12</v>
      </c>
      <c r="AN18" s="24">
        <v>12</v>
      </c>
      <c r="AO18" s="24">
        <v>13.2</v>
      </c>
      <c r="AP18" s="24">
        <v>11.7</v>
      </c>
      <c r="AQ18" s="24">
        <v>12.2</v>
      </c>
      <c r="AR18" s="2" t="s">
        <v>50</v>
      </c>
    </row>
    <row r="19" spans="1:45" ht="29" customHeight="1">
      <c r="A19" s="27"/>
      <c r="D19" s="3" t="s">
        <v>51</v>
      </c>
      <c r="E19" s="30">
        <f t="shared" ref="E19:AQ19" si="2">E18*E1</f>
        <v>250.37999999999997</v>
      </c>
      <c r="F19" s="30">
        <f t="shared" si="2"/>
        <v>256.79999999999995</v>
      </c>
      <c r="G19" s="30">
        <f t="shared" si="2"/>
        <v>261.08</v>
      </c>
      <c r="H19" s="30">
        <f t="shared" si="2"/>
        <v>256.79999999999995</v>
      </c>
      <c r="I19" s="30">
        <f t="shared" si="2"/>
        <v>282.47999999999996</v>
      </c>
      <c r="J19" s="30">
        <f t="shared" si="2"/>
        <v>250.37999999999997</v>
      </c>
      <c r="K19" s="30">
        <f t="shared" si="2"/>
        <v>261.08</v>
      </c>
      <c r="L19" s="30">
        <f t="shared" si="2"/>
        <v>282.47999999999996</v>
      </c>
      <c r="M19" s="30">
        <f t="shared" si="2"/>
        <v>256.79999999999995</v>
      </c>
      <c r="N19" s="30">
        <f t="shared" si="2"/>
        <v>244.79999999999998</v>
      </c>
      <c r="O19" s="30">
        <f t="shared" si="2"/>
        <v>238.67999999999998</v>
      </c>
      <c r="P19" s="30">
        <f t="shared" si="2"/>
        <v>269.27999999999997</v>
      </c>
      <c r="Q19" s="30">
        <f t="shared" si="2"/>
        <v>248.87999999999997</v>
      </c>
      <c r="R19" s="30">
        <f t="shared" si="2"/>
        <v>244.79999999999998</v>
      </c>
      <c r="S19" s="30">
        <f t="shared" si="2"/>
        <v>262.79999999999995</v>
      </c>
      <c r="T19" s="30">
        <f t="shared" si="2"/>
        <v>267.17999999999995</v>
      </c>
      <c r="U19" s="30">
        <f t="shared" si="2"/>
        <v>256.22999999999996</v>
      </c>
      <c r="V19" s="30">
        <f t="shared" si="2"/>
        <v>262.79999999999995</v>
      </c>
      <c r="W19" s="30">
        <f t="shared" si="2"/>
        <v>289.08</v>
      </c>
      <c r="X19" s="30">
        <f t="shared" si="2"/>
        <v>103.69999999999999</v>
      </c>
      <c r="Y19" s="30">
        <f t="shared" si="2"/>
        <v>99.449999999999989</v>
      </c>
      <c r="Z19" s="30">
        <f t="shared" si="2"/>
        <v>112.19999999999999</v>
      </c>
      <c r="AA19" s="30">
        <f t="shared" si="2"/>
        <v>102</v>
      </c>
      <c r="AB19" s="30">
        <f t="shared" si="2"/>
        <v>102</v>
      </c>
      <c r="AC19" s="30">
        <f t="shared" si="2"/>
        <v>115.89999999999999</v>
      </c>
      <c r="AD19" s="30">
        <f t="shared" si="2"/>
        <v>114</v>
      </c>
      <c r="AE19" s="30">
        <f t="shared" si="2"/>
        <v>111.14999999999999</v>
      </c>
      <c r="AF19" s="30">
        <f t="shared" si="2"/>
        <v>114</v>
      </c>
      <c r="AG19" s="30">
        <f t="shared" si="2"/>
        <v>125.39999999999999</v>
      </c>
      <c r="AH19" s="30">
        <f t="shared" si="2"/>
        <v>258</v>
      </c>
      <c r="AI19" s="30">
        <f t="shared" si="2"/>
        <v>258</v>
      </c>
      <c r="AJ19" s="30">
        <f t="shared" si="2"/>
        <v>283.8</v>
      </c>
      <c r="AK19" s="30">
        <f t="shared" si="2"/>
        <v>251.54999999999998</v>
      </c>
      <c r="AL19" s="30">
        <f t="shared" si="2"/>
        <v>262.3</v>
      </c>
      <c r="AM19" s="30">
        <f t="shared" si="2"/>
        <v>129.60000000000002</v>
      </c>
      <c r="AN19" s="30">
        <f t="shared" si="2"/>
        <v>129.60000000000002</v>
      </c>
      <c r="AO19" s="30">
        <f t="shared" si="2"/>
        <v>142.56</v>
      </c>
      <c r="AP19" s="30">
        <f t="shared" si="2"/>
        <v>126.36</v>
      </c>
      <c r="AQ19" s="30">
        <f t="shared" si="2"/>
        <v>131.76</v>
      </c>
      <c r="AR19" s="2" t="s">
        <v>52</v>
      </c>
    </row>
    <row r="20" spans="1:45" ht="28" customHeight="1">
      <c r="A20" s="31"/>
      <c r="D20" s="3" t="s">
        <v>53</v>
      </c>
      <c r="E20" s="37">
        <v>0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2" t="s">
        <v>54</v>
      </c>
      <c r="AS20" s="1" t="s">
        <v>55</v>
      </c>
    </row>
    <row r="21" spans="1:45" ht="28" customHeight="1">
      <c r="A21" s="27"/>
      <c r="D21" s="32" t="s">
        <v>56</v>
      </c>
      <c r="E21" s="39">
        <f>SUM(E19:AQ19)+E20*7.2</f>
        <v>8016.14</v>
      </c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2" t="s">
        <v>52</v>
      </c>
    </row>
    <row r="22" spans="1:45" ht="28" customHeight="1">
      <c r="A22" s="27"/>
    </row>
  </sheetData>
  <mergeCells count="2">
    <mergeCell ref="E20:AQ20"/>
    <mergeCell ref="E21:AQ21"/>
  </mergeCells>
  <phoneticPr fontId="14" type="noConversion"/>
  <conditionalFormatting sqref="E14:R16">
    <cfRule type="cellIs" dxfId="11" priority="13" operator="greaterThan">
      <formula>0.1</formula>
    </cfRule>
  </conditionalFormatting>
  <conditionalFormatting sqref="E7:V7">
    <cfRule type="cellIs" dxfId="10" priority="11" operator="greaterThan">
      <formula>0.1</formula>
    </cfRule>
  </conditionalFormatting>
  <conditionalFormatting sqref="E6:W6">
    <cfRule type="cellIs" dxfId="9" priority="9" operator="greaterThan">
      <formula>0.1</formula>
    </cfRule>
  </conditionalFormatting>
  <conditionalFormatting sqref="N11:T11">
    <cfRule type="cellIs" dxfId="8" priority="12" operator="greaterThan">
      <formula>0.1</formula>
    </cfRule>
  </conditionalFormatting>
  <conditionalFormatting sqref="N13:T13">
    <cfRule type="cellIs" dxfId="7" priority="10" operator="greaterThan">
      <formula>0.1</formula>
    </cfRule>
  </conditionalFormatting>
  <conditionalFormatting sqref="S16:X16">
    <cfRule type="cellIs" dxfId="6" priority="8" operator="greaterThan">
      <formula>0.1</formula>
    </cfRule>
  </conditionalFormatting>
  <conditionalFormatting sqref="W9:AA9 W10:AD10">
    <cfRule type="cellIs" dxfId="5" priority="7" operator="greaterThan">
      <formula>0.1</formula>
    </cfRule>
  </conditionalFormatting>
  <conditionalFormatting sqref="X12:AB12">
    <cfRule type="cellIs" dxfId="4" priority="6" operator="greaterThan">
      <formula>0.1</formula>
    </cfRule>
  </conditionalFormatting>
  <conditionalFormatting sqref="X15:AC15">
    <cfRule type="cellIs" dxfId="3" priority="5" operator="greaterThan">
      <formula>0.1</formula>
    </cfRule>
  </conditionalFormatting>
  <conditionalFormatting sqref="AB7:AJ9">
    <cfRule type="cellIs" dxfId="2" priority="4" operator="greaterThan">
      <formula>0.1</formula>
    </cfRule>
  </conditionalFormatting>
  <conditionalFormatting sqref="AH11:AQ11">
    <cfRule type="cellIs" dxfId="1" priority="2" operator="greaterThan">
      <formula>0.1</formula>
    </cfRule>
  </conditionalFormatting>
  <conditionalFormatting sqref="AM14:AQ14">
    <cfRule type="cellIs" dxfId="0" priority="1" operator="greaterThan">
      <formula>0.1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优化货件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陈皆亮</cp:lastModifiedBy>
  <dcterms:created xsi:type="dcterms:W3CDTF">2025-04-25T05:44:00Z</dcterms:created>
  <dcterms:modified xsi:type="dcterms:W3CDTF">2026-07-02T19:51:27Z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D4898CFF5D814A59B23420064412C7CB_11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