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<sst xmlns="http://schemas.openxmlformats.org/spreadsheetml/2006/main" count="65" uniqueCount="28">
  <si>
    <t>Oefening1</t>
  </si>
  <si>
    <t>Totale vaste kosten:</t>
  </si>
  <si>
    <t>Verkoopprijs:</t>
  </si>
  <si>
    <t>Variabele kost per eenheid:</t>
  </si>
  <si>
    <t>BEP:</t>
  </si>
  <si>
    <t>Oefening2</t>
  </si>
  <si>
    <t>A</t>
  </si>
  <si>
    <t>B</t>
  </si>
  <si>
    <t>Verkochte stuks:</t>
  </si>
  <si>
    <t>Verlies:</t>
  </si>
  <si>
    <t>C</t>
  </si>
  <si>
    <t>Oefening3</t>
  </si>
  <si>
    <t>Winst</t>
  </si>
  <si>
    <t>25000 netto winst</t>
  </si>
  <si>
    <t>BEP met 25000 euro winst:</t>
  </si>
  <si>
    <t>Oefening4</t>
  </si>
  <si>
    <t>Product A</t>
  </si>
  <si>
    <t>GK</t>
  </si>
  <si>
    <t>LK</t>
  </si>
  <si>
    <t>IPK</t>
  </si>
  <si>
    <t>VK</t>
  </si>
  <si>
    <t>Totale kosten</t>
  </si>
  <si>
    <t>Kostprijs</t>
  </si>
  <si>
    <t>Winst per stuk</t>
  </si>
  <si>
    <t>1 Winst</t>
  </si>
  <si>
    <t>2 Winst</t>
  </si>
  <si>
    <t>Product B</t>
  </si>
  <si>
    <t>Product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</si>
</sst>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</row>
    <row r="2">
      <c r="A2" s="2" t="s">
        <v>1</v>
      </c>
      <c r="B2" s="2">
        <v>1.65E9</v>
      </c>
    </row>
    <row r="3">
      <c r="A3" s="2" t="s">
        <v>2</v>
      </c>
      <c r="B3" s="2">
        <v>5000000.0</v>
      </c>
    </row>
    <row r="4">
      <c r="A4" s="2" t="s">
        <v>3</v>
      </c>
      <c r="B4" s="2">
        <v>3000000.0</v>
      </c>
    </row>
    <row r="5">
      <c r="A5" s="2" t="s">
        <v>4</v>
      </c>
      <c r="B5">
        <f>B2/(B3-B4)</f>
        <v>825</v>
      </c>
    </row>
    <row r="7">
      <c r="A7" s="1" t="s">
        <v>5</v>
      </c>
    </row>
    <row r="8">
      <c r="A8" s="3" t="s">
        <v>6</v>
      </c>
    </row>
    <row r="9">
      <c r="A9" s="2" t="s">
        <v>1</v>
      </c>
      <c r="B9" s="2">
        <f>150000+50000+100000+37500</f>
        <v>337500</v>
      </c>
    </row>
    <row r="10">
      <c r="A10" s="2" t="s">
        <v>2</v>
      </c>
      <c r="B10" s="2">
        <v>75.0</v>
      </c>
    </row>
    <row r="11">
      <c r="A11" s="2" t="s">
        <v>3</v>
      </c>
      <c r="B11">
        <f>49+3.75</f>
        <v>52.75</v>
      </c>
    </row>
    <row r="12">
      <c r="A12" s="2" t="s">
        <v>4</v>
      </c>
      <c r="B12">
        <f>B9/(B10-B11)</f>
        <v>15168.53933</v>
      </c>
      <c r="C12" s="2">
        <v>15169.0</v>
      </c>
    </row>
    <row r="14">
      <c r="A14" s="3" t="s">
        <v>7</v>
      </c>
    </row>
    <row r="15">
      <c r="A15" s="2" t="s">
        <v>4</v>
      </c>
      <c r="B15">
        <f>B12</f>
        <v>15168.53933</v>
      </c>
    </row>
    <row r="16">
      <c r="A16" s="2" t="s">
        <v>8</v>
      </c>
      <c r="B16" s="2">
        <v>10000.0</v>
      </c>
    </row>
    <row r="17">
      <c r="A17" s="2" t="s">
        <v>9</v>
      </c>
      <c r="B17">
        <f>B9-(B16*(B10-B11))</f>
        <v>115000</v>
      </c>
    </row>
    <row r="19">
      <c r="A19" s="3" t="s">
        <v>10</v>
      </c>
    </row>
    <row r="20">
      <c r="A20" s="2" t="s">
        <v>1</v>
      </c>
      <c r="B20" s="2">
        <f>150000+50000+100000+37500</f>
        <v>337500</v>
      </c>
    </row>
    <row r="21">
      <c r="A21" s="2" t="s">
        <v>2</v>
      </c>
      <c r="B21" s="2">
        <v>75.0</v>
      </c>
    </row>
    <row r="22">
      <c r="A22" s="2" t="s">
        <v>3</v>
      </c>
      <c r="B22">
        <f>49+3.75+0.75</f>
        <v>53.5</v>
      </c>
    </row>
    <row r="23">
      <c r="A23" s="2" t="s">
        <v>4</v>
      </c>
      <c r="B23">
        <f>B20/(B21-B22)</f>
        <v>15697.67442</v>
      </c>
      <c r="C23" s="2">
        <v>15698.0</v>
      </c>
    </row>
    <row r="25">
      <c r="A25" s="1" t="s">
        <v>11</v>
      </c>
    </row>
    <row r="26">
      <c r="A26" s="3" t="s">
        <v>6</v>
      </c>
    </row>
    <row r="27">
      <c r="A27" s="2" t="s">
        <v>1</v>
      </c>
      <c r="B27" s="2">
        <f>23000+8000+1900+5600</f>
        <v>38500</v>
      </c>
    </row>
    <row r="28">
      <c r="A28" s="2" t="s">
        <v>2</v>
      </c>
      <c r="B28" s="2">
        <v>900.0</v>
      </c>
    </row>
    <row r="29">
      <c r="A29" s="2" t="s">
        <v>3</v>
      </c>
      <c r="B29">
        <f>175+250+125+50</f>
        <v>600</v>
      </c>
    </row>
    <row r="30">
      <c r="A30" s="2" t="s">
        <v>4</v>
      </c>
      <c r="B30">
        <f>B27/(B28-B29)</f>
        <v>128.3333333</v>
      </c>
      <c r="C30" s="2">
        <v>129.0</v>
      </c>
    </row>
    <row r="32">
      <c r="A32" s="3" t="s">
        <v>7</v>
      </c>
    </row>
    <row r="33">
      <c r="A33" s="2" t="s">
        <v>4</v>
      </c>
      <c r="B33">
        <f>B30</f>
        <v>128.3333333</v>
      </c>
      <c r="C33" s="2">
        <v>129.0</v>
      </c>
    </row>
    <row r="34">
      <c r="A34" s="2" t="s">
        <v>8</v>
      </c>
      <c r="B34" s="2">
        <v>150.0</v>
      </c>
    </row>
    <row r="35">
      <c r="A35" s="2" t="s">
        <v>12</v>
      </c>
      <c r="B35">
        <f>-(B27-(B34*(B28-B29)))</f>
        <v>6500</v>
      </c>
    </row>
    <row r="37">
      <c r="A37" s="3" t="s">
        <v>10</v>
      </c>
    </row>
    <row r="38">
      <c r="A38" s="2" t="s">
        <v>1</v>
      </c>
      <c r="B38" s="2">
        <f>B27+B39</f>
        <v>80166.66667</v>
      </c>
      <c r="C38" s="2"/>
    </row>
    <row r="39">
      <c r="A39" s="2" t="s">
        <v>13</v>
      </c>
      <c r="B39" s="2">
        <v>41666.66667</v>
      </c>
    </row>
    <row r="40">
      <c r="A40" s="2" t="s">
        <v>2</v>
      </c>
      <c r="B40" s="2">
        <f t="shared" ref="B40:B41" si="1">B28</f>
        <v>900</v>
      </c>
    </row>
    <row r="41">
      <c r="A41" s="2" t="s">
        <v>3</v>
      </c>
      <c r="B41">
        <f t="shared" si="1"/>
        <v>600</v>
      </c>
    </row>
    <row r="42">
      <c r="A42" s="2" t="s">
        <v>14</v>
      </c>
      <c r="B42">
        <f>B38/(B40-B41)</f>
        <v>267.2222222</v>
      </c>
      <c r="C42" s="2">
        <v>268.0</v>
      </c>
    </row>
    <row r="44">
      <c r="A44" s="1" t="s">
        <v>15</v>
      </c>
    </row>
    <row r="45">
      <c r="A45" s="3" t="s">
        <v>16</v>
      </c>
    </row>
    <row r="46">
      <c r="A46" s="2" t="s">
        <v>17</v>
      </c>
      <c r="B46" s="2">
        <v>14.0</v>
      </c>
      <c r="C46" s="2">
        <v>85.0</v>
      </c>
      <c r="D46">
        <f t="shared" ref="D46:D47" si="2">B46*C46</f>
        <v>1190</v>
      </c>
    </row>
    <row r="47">
      <c r="A47" s="2" t="s">
        <v>18</v>
      </c>
      <c r="B47" s="2">
        <v>5.0</v>
      </c>
      <c r="C47" s="2">
        <v>30.0</v>
      </c>
      <c r="D47">
        <f t="shared" si="2"/>
        <v>150</v>
      </c>
    </row>
    <row r="48">
      <c r="A48" s="2" t="s">
        <v>19</v>
      </c>
      <c r="D48" s="2">
        <v>801.5</v>
      </c>
    </row>
    <row r="49">
      <c r="A49" s="2" t="s">
        <v>20</v>
      </c>
      <c r="D49" s="2">
        <v>453.0</v>
      </c>
    </row>
    <row r="50">
      <c r="A50" s="2" t="s">
        <v>21</v>
      </c>
      <c r="D50" s="2">
        <v>2594.5</v>
      </c>
    </row>
    <row r="51">
      <c r="A51" s="2" t="s">
        <v>22</v>
      </c>
      <c r="B51">
        <f>D50/65</f>
        <v>39.91538462</v>
      </c>
    </row>
    <row r="52">
      <c r="A52" s="2" t="s">
        <v>23</v>
      </c>
      <c r="B52" s="2">
        <f>75-B51</f>
        <v>35.08461538</v>
      </c>
    </row>
    <row r="53">
      <c r="A53" s="2" t="s">
        <v>24</v>
      </c>
      <c r="B53">
        <f>B52*65</f>
        <v>2280.5</v>
      </c>
    </row>
    <row r="54">
      <c r="A54" s="2" t="s">
        <v>25</v>
      </c>
      <c r="B54">
        <f>75*65-D50</f>
        <v>2280.5</v>
      </c>
    </row>
    <row r="55">
      <c r="A55" s="3" t="s">
        <v>26</v>
      </c>
    </row>
    <row r="56">
      <c r="A56" s="2" t="s">
        <v>17</v>
      </c>
      <c r="B56" s="2">
        <v>11.0</v>
      </c>
      <c r="C56" s="2">
        <v>70.0</v>
      </c>
      <c r="D56">
        <f t="shared" ref="D56:D59" si="3">B56*C56</f>
        <v>770</v>
      </c>
    </row>
    <row r="57">
      <c r="A57" s="2" t="s">
        <v>18</v>
      </c>
      <c r="B57" s="2">
        <v>8.0</v>
      </c>
      <c r="C57" s="2">
        <v>30.0</v>
      </c>
      <c r="D57">
        <f t="shared" si="3"/>
        <v>240</v>
      </c>
    </row>
    <row r="58">
      <c r="A58" s="2" t="s">
        <v>19</v>
      </c>
      <c r="D58">
        <f t="shared" si="3"/>
        <v>0</v>
      </c>
    </row>
    <row r="59">
      <c r="A59" s="2" t="s">
        <v>20</v>
      </c>
      <c r="D59">
        <f t="shared" si="3"/>
        <v>0</v>
      </c>
    </row>
    <row r="60">
      <c r="A60" s="2" t="s">
        <v>21</v>
      </c>
    </row>
    <row r="61">
      <c r="A61" s="2" t="s">
        <v>23</v>
      </c>
      <c r="B61" s="2">
        <f>80-43.16</f>
        <v>36.84</v>
      </c>
    </row>
    <row r="62">
      <c r="A62" s="2" t="s">
        <v>24</v>
      </c>
      <c r="B62">
        <f>B61*48</f>
        <v>1768.32</v>
      </c>
    </row>
    <row r="63">
      <c r="A63" s="2" t="s">
        <v>25</v>
      </c>
      <c r="B63">
        <f>80*48-2072</f>
        <v>1768</v>
      </c>
    </row>
    <row r="64">
      <c r="A64" s="3" t="s">
        <v>27</v>
      </c>
    </row>
    <row r="65">
      <c r="A65" s="4" t="s">
        <v>17</v>
      </c>
      <c r="B65" s="2">
        <v>16.0</v>
      </c>
      <c r="C65" s="2">
        <v>95.0</v>
      </c>
      <c r="D65">
        <f t="shared" ref="D65:D68" si="4">B65*C65</f>
        <v>1520</v>
      </c>
    </row>
    <row r="66">
      <c r="A66" s="4" t="s">
        <v>18</v>
      </c>
      <c r="B66" s="2">
        <v>9.0</v>
      </c>
      <c r="C66" s="2">
        <v>30.0</v>
      </c>
      <c r="D66">
        <f t="shared" si="4"/>
        <v>270</v>
      </c>
    </row>
    <row r="67">
      <c r="A67" s="4" t="s">
        <v>19</v>
      </c>
      <c r="D67">
        <f t="shared" si="4"/>
        <v>0</v>
      </c>
    </row>
    <row r="68">
      <c r="A68" s="4" t="s">
        <v>20</v>
      </c>
      <c r="D68">
        <f t="shared" si="4"/>
        <v>0</v>
      </c>
    </row>
    <row r="69">
      <c r="A69" s="4" t="s">
        <v>21</v>
      </c>
      <c r="B69" s="2">
        <v>3273.5</v>
      </c>
    </row>
    <row r="70">
      <c r="A70" s="2" t="s">
        <v>23</v>
      </c>
      <c r="B70" s="2">
        <f>B69/96</f>
        <v>34.09895833</v>
      </c>
      <c r="C70" s="2">
        <f>70-B70</f>
        <v>35.90104167</v>
      </c>
    </row>
    <row r="71">
      <c r="A71" s="2" t="s">
        <v>24</v>
      </c>
      <c r="B71" s="2">
        <f>35.9*96</f>
        <v>3446.4</v>
      </c>
    </row>
    <row r="72">
      <c r="A72" s="2" t="s">
        <v>25</v>
      </c>
      <c r="B72">
        <f>70*96-3273.5</f>
        <v>3446.5</v>
      </c>
    </row>
  </sheetData>
  <mergeCells count="13">
    <mergeCell ref="A14:E14"/>
    <mergeCell ref="A19:E19"/>
    <mergeCell ref="A25:E25"/>
    <mergeCell ref="A26:E26"/>
    <mergeCell ref="A7:E7"/>
    <mergeCell ref="A1:E1"/>
    <mergeCell ref="A37:E37"/>
    <mergeCell ref="A44:E44"/>
    <mergeCell ref="A45:E45"/>
    <mergeCell ref="A55:E55"/>
    <mergeCell ref="A64:E64"/>
    <mergeCell ref="A8:E8"/>
    <mergeCell ref="A32:E32"/>
  </mergeCells>
  <drawing r:id="rId1"/>
</worksheet>
</file>