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9">
      <text>
        <t xml:space="preserve">=(3330,32*1,08*0,3606)+(4120*0,3045)
	-wp ld</t>
      </text>
    </comment>
  </commentList>
</comments>
</file>

<file path=xl/sharedStrings.xml><?xml version="1.0" encoding="utf-8"?>
<sst xmlns="http://schemas.openxmlformats.org/spreadsheetml/2006/main" count="45" uniqueCount="26">
  <si>
    <t>Oefening 1</t>
  </si>
  <si>
    <t>Arbeider</t>
  </si>
  <si>
    <t>Bediende</t>
  </si>
  <si>
    <t>Werkgever</t>
  </si>
  <si>
    <t>Bruto loon</t>
  </si>
  <si>
    <t>Bruto wedde</t>
  </si>
  <si>
    <t>RSZ arbeider</t>
  </si>
  <si>
    <t>RSZ</t>
  </si>
  <si>
    <t>RSZ bediende</t>
  </si>
  <si>
    <t>Belastbaar loon</t>
  </si>
  <si>
    <t>Belastbare wedde</t>
  </si>
  <si>
    <t>RSZ totaal</t>
  </si>
  <si>
    <t>BV</t>
  </si>
  <si>
    <t>Netto loon</t>
  </si>
  <si>
    <t>Netto wedde</t>
  </si>
  <si>
    <t>Oefening 2</t>
  </si>
  <si>
    <t>Arbeiders</t>
  </si>
  <si>
    <t>Bedienden</t>
  </si>
  <si>
    <t>RSZ arbeiders</t>
  </si>
  <si>
    <t>RSZ bedienden</t>
  </si>
  <si>
    <t>zouden hetzelfde moeten zijn</t>
  </si>
  <si>
    <t>RSZ totaal/maand</t>
  </si>
  <si>
    <t>RSZ vierde kwartaal</t>
  </si>
  <si>
    <t>Oefening 3</t>
  </si>
  <si>
    <t>Arbeider 1</t>
  </si>
  <si>
    <t>Arbeider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</si>
</sst>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3" numFmtId="0" xfId="0" applyFill="1" applyFont="1"/>
    <xf borderId="0" fillId="0" fontId="1" numFmtId="2" xfId="0" applyFont="1" applyNumberFormat="1"/>
    <xf borderId="0" fillId="0" fontId="1" numFmtId="0" xfId="0" applyAlignment="1" applyFont="1">
      <alignment horizontal="left" readingOrder="0"/>
    </xf>
    <xf borderId="0" fillId="0" fontId="1" numFmtId="2" xfId="0" applyAlignment="1" applyFont="1" applyNumberFormat="1">
      <alignment horizontal="righ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3" max="3" width="2.43"/>
    <col customWidth="1" min="4" max="4" width="16.43"/>
    <col customWidth="1" min="5" max="5" width="17.29"/>
  </cols>
  <sheetData>
    <row r="1">
      <c r="A1" s="1" t="s">
        <v>0</v>
      </c>
    </row>
    <row r="2">
      <c r="A2" s="2" t="s">
        <v>1</v>
      </c>
      <c r="C2" s="2"/>
      <c r="D2" s="2" t="s">
        <v>2</v>
      </c>
      <c r="G2" s="2" t="s">
        <v>3</v>
      </c>
    </row>
    <row r="3">
      <c r="A3" s="3" t="s">
        <v>4</v>
      </c>
      <c r="B3" s="3">
        <f>21.91*38*4</f>
        <v>3330.32</v>
      </c>
      <c r="C3" s="3"/>
      <c r="D3" s="3" t="s">
        <v>5</v>
      </c>
      <c r="E3" s="3">
        <v>4120.0</v>
      </c>
      <c r="G3" s="3" t="s">
        <v>6</v>
      </c>
      <c r="H3" s="4">
        <f>B3*0.3606</f>
        <v>1200.913392</v>
      </c>
    </row>
    <row r="4">
      <c r="A4" s="3" t="s">
        <v>7</v>
      </c>
      <c r="B4" s="5">
        <f>0.1307*(B3*1.08)</f>
        <v>470.0946499</v>
      </c>
      <c r="C4" s="3"/>
      <c r="D4" s="3" t="s">
        <v>7</v>
      </c>
      <c r="E4" s="5">
        <f>0.1307*E3</f>
        <v>538.484</v>
      </c>
      <c r="G4" s="3" t="s">
        <v>8</v>
      </c>
      <c r="H4" s="4">
        <f>E3*0.3606</f>
        <v>1485.672</v>
      </c>
    </row>
    <row r="5">
      <c r="A5" s="3" t="s">
        <v>9</v>
      </c>
      <c r="B5" s="5">
        <f>B3-B4</f>
        <v>2860.22535</v>
      </c>
      <c r="C5" s="3"/>
      <c r="D5" s="3" t="s">
        <v>10</v>
      </c>
      <c r="E5" s="5">
        <f>E3-E4</f>
        <v>3581.516</v>
      </c>
      <c r="G5" s="3" t="s">
        <v>11</v>
      </c>
      <c r="H5">
        <f>H3+H4</f>
        <v>2686.585392</v>
      </c>
    </row>
    <row r="6">
      <c r="A6" s="3" t="s">
        <v>12</v>
      </c>
      <c r="B6">
        <f>826.02-35</f>
        <v>791.02</v>
      </c>
      <c r="C6" s="3"/>
      <c r="D6" s="3" t="s">
        <v>12</v>
      </c>
      <c r="E6" s="3">
        <f>1171.6-25</f>
        <v>1146.6</v>
      </c>
    </row>
    <row r="7">
      <c r="A7" s="6" t="s">
        <v>13</v>
      </c>
      <c r="B7" s="7">
        <f>B5-B6</f>
        <v>2069.20535</v>
      </c>
      <c r="C7" s="6"/>
      <c r="D7" s="6" t="s">
        <v>14</v>
      </c>
      <c r="E7" s="5">
        <f>E5-E6</f>
        <v>2434.916</v>
      </c>
      <c r="F7" s="8"/>
    </row>
    <row r="8">
      <c r="A8" s="6"/>
      <c r="B8" s="9"/>
      <c r="C8" s="6"/>
      <c r="D8" s="6"/>
      <c r="F8" s="8"/>
    </row>
    <row r="9">
      <c r="A9" s="1" t="s">
        <v>15</v>
      </c>
    </row>
    <row r="10">
      <c r="A10" s="2" t="s">
        <v>16</v>
      </c>
      <c r="C10" s="2"/>
      <c r="D10" s="2" t="s">
        <v>17</v>
      </c>
      <c r="G10" s="2" t="s">
        <v>3</v>
      </c>
    </row>
    <row r="11">
      <c r="A11" s="3" t="s">
        <v>4</v>
      </c>
      <c r="B11" s="3">
        <v>35780.0</v>
      </c>
      <c r="C11" s="3"/>
      <c r="D11" s="3" t="s">
        <v>5</v>
      </c>
      <c r="E11" s="3">
        <v>8970.0</v>
      </c>
      <c r="G11" s="3" t="s">
        <v>18</v>
      </c>
      <c r="H11">
        <f>B11*0.3775</f>
        <v>13506.95</v>
      </c>
    </row>
    <row r="12">
      <c r="A12" s="3" t="s">
        <v>7</v>
      </c>
      <c r="B12" s="5">
        <f>0.1307*(B11*1.08)</f>
        <v>5050.56168</v>
      </c>
      <c r="C12" s="3"/>
      <c r="D12" s="3" t="s">
        <v>7</v>
      </c>
      <c r="E12" s="5">
        <f>0.1307*E11</f>
        <v>1172.379</v>
      </c>
      <c r="G12" s="3" t="s">
        <v>19</v>
      </c>
      <c r="H12">
        <f>E11*0.3045</f>
        <v>2731.365</v>
      </c>
    </row>
    <row r="13">
      <c r="C13" s="3"/>
      <c r="G13" s="3" t="s">
        <v>11</v>
      </c>
      <c r="H13" s="10">
        <f>H11+H12</f>
        <v>16238.315</v>
      </c>
      <c r="I13" s="10">
        <f>14587.51+2882.96</f>
        <v>17470.47</v>
      </c>
      <c r="J13" s="11" t="s">
        <v>20</v>
      </c>
    </row>
    <row r="14">
      <c r="A14" s="3" t="s">
        <v>21</v>
      </c>
      <c r="B14" s="5">
        <f>B12+E12+I13</f>
        <v>23693.41068</v>
      </c>
    </row>
    <row r="15">
      <c r="A15" s="3" t="s">
        <v>22</v>
      </c>
      <c r="B15" s="12">
        <f>B14*3</f>
        <v>71080.23204</v>
      </c>
    </row>
    <row r="16">
      <c r="A16" s="1" t="s">
        <v>23</v>
      </c>
    </row>
    <row r="17">
      <c r="A17" s="2" t="s">
        <v>24</v>
      </c>
      <c r="C17" s="2"/>
      <c r="D17" s="2" t="s">
        <v>25</v>
      </c>
      <c r="G17" s="2"/>
    </row>
    <row r="18">
      <c r="A18" s="3" t="s">
        <v>4</v>
      </c>
      <c r="B18" s="3">
        <v>3425.0</v>
      </c>
      <c r="C18" s="3"/>
      <c r="D18" s="3" t="s">
        <v>4</v>
      </c>
      <c r="E18" s="3">
        <v>3519.0</v>
      </c>
    </row>
    <row r="19">
      <c r="A19" s="3" t="s">
        <v>7</v>
      </c>
      <c r="B19" s="5">
        <f>0.1307*(1.08*B18)</f>
        <v>483.4593</v>
      </c>
      <c r="C19" s="3"/>
      <c r="D19" s="3" t="s">
        <v>7</v>
      </c>
      <c r="E19" s="5">
        <f>0.1307*(1.08*E18)</f>
        <v>496.727964</v>
      </c>
    </row>
    <row r="20">
      <c r="A20" s="3" t="s">
        <v>9</v>
      </c>
      <c r="B20" s="5">
        <f>B18-B19</f>
        <v>2941.5407</v>
      </c>
      <c r="C20" s="3"/>
      <c r="D20" s="3" t="s">
        <v>9</v>
      </c>
      <c r="E20" s="5">
        <f>E18-E19</f>
        <v>3022.272036</v>
      </c>
    </row>
    <row r="21">
      <c r="A21" s="3" t="s">
        <v>12</v>
      </c>
      <c r="B21" s="3">
        <f>868.26-95</f>
        <v>773.26</v>
      </c>
      <c r="C21" s="3"/>
      <c r="D21" s="3" t="s">
        <v>12</v>
      </c>
      <c r="E21">
        <f>595.93-454</f>
        <v>141.93</v>
      </c>
    </row>
    <row r="22">
      <c r="A22" s="6" t="s">
        <v>13</v>
      </c>
      <c r="B22" s="5">
        <f>B20-B21</f>
        <v>2168.2807</v>
      </c>
      <c r="C22" s="6"/>
      <c r="D22" s="6" t="s">
        <v>13</v>
      </c>
      <c r="E22" s="5">
        <f>E20-E21</f>
        <v>2880.342036</v>
      </c>
    </row>
    <row r="24">
      <c r="A24" s="3" t="s">
        <v>21</v>
      </c>
      <c r="B24" s="5">
        <f>B19+E19</f>
        <v>980.187264</v>
      </c>
    </row>
    <row r="26">
      <c r="E26" s="3"/>
    </row>
  </sheetData>
  <mergeCells count="12">
    <mergeCell ref="D2:E2"/>
    <mergeCell ref="G2:H2"/>
    <mergeCell ref="G17:H17"/>
    <mergeCell ref="A16:H16"/>
    <mergeCell ref="A10:B10"/>
    <mergeCell ref="G10:H10"/>
    <mergeCell ref="D10:E10"/>
    <mergeCell ref="A17:B17"/>
    <mergeCell ref="D17:E17"/>
    <mergeCell ref="A2:B2"/>
    <mergeCell ref="A1:H1"/>
    <mergeCell ref="A9:H9"/>
  </mergeCells>
  <drawing r:id="rId2"/>
  <legacyDrawing r:id="rId3"/>
</worksheet>
</file>