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700247\Downloads\"/>
    </mc:Choice>
  </mc:AlternateContent>
  <xr:revisionPtr revIDLastSave="0" documentId="8_{A895280C-B0E8-4772-AEF6-5A96D911A390}" xr6:coauthVersionLast="38" xr6:coauthVersionMax="38" xr10:uidLastSave="{00000000-0000-0000-0000-000000000000}"/>
  <bookViews>
    <workbookView xWindow="480" yWindow="60" windowWidth="11355" windowHeight="9210" xr2:uid="{00000000-000D-0000-FFFF-FFFF00000000}"/>
  </bookViews>
  <sheets>
    <sheet name="Blad1" sheetId="1" r:id="rId1"/>
    <sheet name="Blad2" sheetId="2" r:id="rId2"/>
    <sheet name="Blad3" sheetId="3" r:id="rId3"/>
  </sheets>
  <calcPr calcId="179021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B29" i="1"/>
  <c r="B33" i="1"/>
  <c r="B35" i="1"/>
  <c r="B41" i="1"/>
  <c r="B49" i="1"/>
  <c r="C33" i="1"/>
  <c r="C35" i="1"/>
  <c r="C41" i="1"/>
  <c r="C49" i="1"/>
  <c r="D33" i="1"/>
  <c r="D35" i="1"/>
  <c r="D41" i="1"/>
  <c r="D49" i="1"/>
  <c r="E33" i="1"/>
  <c r="E35" i="1"/>
  <c r="E41" i="1"/>
  <c r="E49" i="1"/>
  <c r="F33" i="1"/>
  <c r="F35" i="1"/>
  <c r="F41" i="1"/>
  <c r="F49" i="1"/>
  <c r="B48" i="1"/>
  <c r="B44" i="1"/>
  <c r="B45" i="1"/>
  <c r="C44" i="1"/>
  <c r="B47" i="1"/>
  <c r="C47" i="1"/>
  <c r="F22" i="1"/>
  <c r="E22" i="1"/>
  <c r="D22" i="1"/>
  <c r="C22" i="1"/>
  <c r="B22" i="1"/>
  <c r="C25" i="1"/>
  <c r="B25" i="1"/>
  <c r="A49" i="1"/>
  <c r="B19" i="1"/>
  <c r="A44" i="1"/>
  <c r="B40" i="1"/>
  <c r="C40" i="1"/>
  <c r="C45" i="1"/>
  <c r="D25" i="1"/>
  <c r="D40" i="1"/>
  <c r="D44" i="1"/>
  <c r="D45" i="1"/>
  <c r="E25" i="1"/>
  <c r="E40" i="1"/>
  <c r="E44" i="1"/>
  <c r="F40" i="1"/>
  <c r="F25" i="1"/>
  <c r="F44" i="1"/>
  <c r="E45" i="1"/>
  <c r="F45" i="1"/>
</calcChain>
</file>

<file path=xl/sharedStrings.xml><?xml version="1.0" encoding="utf-8"?>
<sst xmlns="http://schemas.openxmlformats.org/spreadsheetml/2006/main" count="34" uniqueCount="30">
  <si>
    <t>PROJECTCALCULATIEFORMULIER</t>
  </si>
  <si>
    <t>EENMALIGE KOSTEN</t>
  </si>
  <si>
    <t>TOTAAL EENMALIGE KOSTEN</t>
  </si>
  <si>
    <t>EXPLOITATIE OUDE SYSTEEM</t>
  </si>
  <si>
    <t>TOTALE WERKINGSKOSTEN OS</t>
  </si>
  <si>
    <t>EXPLOITATIE NIEUWE SYSTEEM</t>
  </si>
  <si>
    <t>TOTALE WERKINGKOSTEN  NS</t>
  </si>
  <si>
    <t>TOTALE  BESPARINGEN</t>
  </si>
  <si>
    <t>ANDERE  OPBRENGSTEN</t>
  </si>
  <si>
    <t>TOTAAL  ANDERE OPBRENGSTEN</t>
  </si>
  <si>
    <t>TOTAAL  OPBRENGSTEN</t>
  </si>
  <si>
    <t>Actualiseren van de opbrengsten</t>
  </si>
  <si>
    <t>Gecum. NCW</t>
  </si>
  <si>
    <t>definitiestudie en basisontwerp</t>
  </si>
  <si>
    <t>gegevensinvoer</t>
  </si>
  <si>
    <t>salarissen</t>
  </si>
  <si>
    <t>eindejaarsverwerking</t>
  </si>
  <si>
    <t>personeelsadministratie</t>
  </si>
  <si>
    <t>bestandsontwerp</t>
  </si>
  <si>
    <t>formulierenontwerp</t>
  </si>
  <si>
    <t>opleidingskosten</t>
  </si>
  <si>
    <t>bestandscreatie</t>
  </si>
  <si>
    <t>Terminal</t>
  </si>
  <si>
    <t>Modem</t>
  </si>
  <si>
    <t>Onderhoudskosten</t>
  </si>
  <si>
    <t>Arbeid &amp; Materiaal</t>
  </si>
  <si>
    <t>Administratiekosten</t>
  </si>
  <si>
    <t>TvT</t>
  </si>
  <si>
    <t>IR</t>
  </si>
  <si>
    <t>1j292d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</si>
</sst>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15" fontId="3" fillId="3" borderId="0" xfId="0" applyNumberFormat="1" applyFont="1" applyFill="1"/>
    <xf numFmtId="0" fontId="4" fillId="2" borderId="0" xfId="1"/>
    <xf numFmtId="0" fontId="4" fillId="2" borderId="0" xfId="1" applyAlignment="1">
      <alignment horizontal="center"/>
    </xf>
    <xf numFmtId="9" fontId="0" fillId="0" borderId="0" xfId="0" applyNumberFormat="1"/>
    <xf numFmtId="0" fontId="0" fillId="0" borderId="0" xfId="0" applyNumberFormat="1"/>
  </cellXfs>
  <cellStyles count="2">
    <cellStyle name="Neutraal" xfId="1" builtinId="2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zoomScale="130" zoomScaleNormal="130" workbookViewId="0">
      <pane ySplit="1" topLeftCell="A28" activePane="bottomLeft" state="frozen"/>
      <selection pane="bottomLeft" activeCell="D48" sqref="D48"/>
    </sheetView>
  </sheetViews>
  <sheetFormatPr defaultRowHeight="12.75" x14ac:dyDescent="0.2"/>
  <cols>
    <col min="1" max="1" width="33.7109375" style="3" customWidth="1"/>
    <col min="2" max="6" width="12.7109375" style="3" customWidth="1"/>
    <col min="7" max="7" width="9.140625" style="3"/>
    <col min="8" max="8" width="16.42578125" style="3" bestFit="1" customWidth="1"/>
    <col min="9" max="9" width="10.140625" style="3" bestFit="1" customWidth="1"/>
    <col min="10" max="16384" width="9.140625" style="3"/>
  </cols>
  <sheetData>
    <row r="1" spans="1:6" ht="18" customHeight="1" x14ac:dyDescent="0.25">
      <c r="A1" s="5" t="s">
        <v>0</v>
      </c>
      <c r="B1" s="6">
        <v>2018</v>
      </c>
      <c r="C1" s="6">
        <v>2019</v>
      </c>
      <c r="D1" s="6">
        <v>2020</v>
      </c>
      <c r="E1" s="6">
        <v>2021</v>
      </c>
      <c r="F1" s="6">
        <v>2022</v>
      </c>
    </row>
    <row r="2" spans="1:6" ht="18" customHeight="1" x14ac:dyDescent="0.2">
      <c r="A2" s="1" t="s">
        <v>1</v>
      </c>
      <c r="B2"/>
      <c r="C2"/>
      <c r="D2"/>
      <c r="E2"/>
      <c r="F2"/>
    </row>
    <row r="3" spans="1:6" ht="18" customHeight="1" x14ac:dyDescent="0.2">
      <c r="A3" s="2" t="s">
        <v>13</v>
      </c>
      <c r="B3">
        <v>7000</v>
      </c>
      <c r="C3"/>
      <c r="D3"/>
      <c r="E3"/>
      <c r="F3"/>
    </row>
    <row r="4" spans="1:6" ht="18" customHeight="1" x14ac:dyDescent="0.2">
      <c r="A4" s="2" t="s">
        <v>14</v>
      </c>
      <c r="B4">
        <v>625</v>
      </c>
      <c r="C4"/>
      <c r="D4"/>
      <c r="E4"/>
      <c r="F4"/>
    </row>
    <row r="5" spans="1:6" ht="18" customHeight="1" x14ac:dyDescent="0.2">
      <c r="A5" s="2" t="s">
        <v>15</v>
      </c>
      <c r="B5">
        <v>4000</v>
      </c>
      <c r="C5"/>
      <c r="D5"/>
      <c r="E5"/>
      <c r="F5"/>
    </row>
    <row r="6" spans="1:6" ht="18" customHeight="1" x14ac:dyDescent="0.2">
      <c r="A6" s="2" t="s">
        <v>16</v>
      </c>
      <c r="B6">
        <v>625</v>
      </c>
      <c r="C6"/>
      <c r="D6"/>
      <c r="E6"/>
      <c r="F6"/>
    </row>
    <row r="7" spans="1:6" ht="18" customHeight="1" x14ac:dyDescent="0.2">
      <c r="A7" s="2" t="s">
        <v>17</v>
      </c>
      <c r="B7">
        <v>1000</v>
      </c>
      <c r="C7"/>
      <c r="D7"/>
      <c r="E7"/>
      <c r="F7"/>
    </row>
    <row r="8" spans="1:6" ht="18" customHeight="1" x14ac:dyDescent="0.2">
      <c r="A8" s="2" t="s">
        <v>18</v>
      </c>
      <c r="B8">
        <v>500</v>
      </c>
      <c r="C8"/>
      <c r="D8"/>
      <c r="E8"/>
      <c r="F8"/>
    </row>
    <row r="9" spans="1:6" ht="18" customHeight="1" x14ac:dyDescent="0.2">
      <c r="A9" s="2" t="s">
        <v>19</v>
      </c>
      <c r="B9">
        <v>750</v>
      </c>
      <c r="C9"/>
      <c r="D9"/>
      <c r="E9"/>
      <c r="F9"/>
    </row>
    <row r="10" spans="1:6" ht="18" customHeight="1" x14ac:dyDescent="0.2">
      <c r="A10" s="2" t="s">
        <v>14</v>
      </c>
      <c r="B10">
        <v>500</v>
      </c>
      <c r="C10"/>
      <c r="D10"/>
      <c r="E10"/>
      <c r="F10"/>
    </row>
    <row r="11" spans="1:6" ht="18" customHeight="1" x14ac:dyDescent="0.2">
      <c r="A11" s="2" t="s">
        <v>15</v>
      </c>
      <c r="B11">
        <v>4000</v>
      </c>
      <c r="C11"/>
      <c r="D11"/>
      <c r="E11"/>
      <c r="F11"/>
    </row>
    <row r="12" spans="1:6" ht="18" customHeight="1" x14ac:dyDescent="0.2">
      <c r="A12" s="2" t="s">
        <v>16</v>
      </c>
      <c r="B12">
        <v>625</v>
      </c>
      <c r="C12"/>
      <c r="D12"/>
      <c r="E12"/>
      <c r="F12"/>
    </row>
    <row r="13" spans="1:6" ht="18" customHeight="1" x14ac:dyDescent="0.2">
      <c r="A13" s="2" t="s">
        <v>17</v>
      </c>
      <c r="B13">
        <v>1000</v>
      </c>
      <c r="C13"/>
      <c r="D13"/>
      <c r="E13"/>
      <c r="F13"/>
    </row>
    <row r="14" spans="1:6" ht="18" customHeight="1" x14ac:dyDescent="0.2">
      <c r="A14" s="2" t="s">
        <v>20</v>
      </c>
      <c r="B14">
        <v>1000</v>
      </c>
      <c r="C14"/>
      <c r="D14"/>
      <c r="E14"/>
      <c r="F14"/>
    </row>
    <row r="15" spans="1:6" ht="18" customHeight="1" x14ac:dyDescent="0.2">
      <c r="A15" s="2" t="s">
        <v>21</v>
      </c>
      <c r="B15">
        <v>750</v>
      </c>
      <c r="C15"/>
      <c r="D15"/>
      <c r="E15"/>
      <c r="F15"/>
    </row>
    <row r="16" spans="1:6" ht="18" customHeight="1" x14ac:dyDescent="0.2">
      <c r="A16" s="2" t="s">
        <v>22</v>
      </c>
      <c r="B16">
        <v>750</v>
      </c>
      <c r="C16"/>
      <c r="D16"/>
      <c r="E16"/>
      <c r="F16"/>
    </row>
    <row r="17" spans="1:6" ht="18" customHeight="1" x14ac:dyDescent="0.2">
      <c r="A17" s="2" t="s">
        <v>23</v>
      </c>
      <c r="B17">
        <v>312</v>
      </c>
      <c r="C17"/>
      <c r="D17"/>
      <c r="E17"/>
      <c r="F17"/>
    </row>
    <row r="18" spans="1:6" ht="18" customHeight="1" x14ac:dyDescent="0.2">
      <c r="A18" s="1">
        <v>0.08</v>
      </c>
      <c r="B18"/>
      <c r="C18"/>
      <c r="D18"/>
      <c r="E18"/>
      <c r="F18"/>
    </row>
    <row r="19" spans="1:6" ht="18" customHeight="1" x14ac:dyDescent="0.2">
      <c r="A19" s="1" t="s">
        <v>2</v>
      </c>
      <c r="B19">
        <f>SUM(B3:B18)</f>
        <v>23437</v>
      </c>
      <c r="C19"/>
      <c r="D19"/>
      <c r="E19"/>
      <c r="F19"/>
    </row>
    <row r="20" spans="1:6" ht="18" customHeight="1" x14ac:dyDescent="0.2"/>
    <row r="21" spans="1:6" ht="18" customHeight="1" x14ac:dyDescent="0.2">
      <c r="A21" s="1" t="s">
        <v>3</v>
      </c>
      <c r="B21"/>
      <c r="C21"/>
      <c r="D21"/>
      <c r="E21"/>
      <c r="F21"/>
    </row>
    <row r="22" spans="1:6" ht="18" customHeight="1" x14ac:dyDescent="0.2">
      <c r="A22" s="1" t="s">
        <v>26</v>
      </c>
      <c r="B22">
        <f>100*3*52</f>
        <v>15600</v>
      </c>
      <c r="C22">
        <f>100*3*52</f>
        <v>15600</v>
      </c>
      <c r="D22">
        <f>100*3*52</f>
        <v>15600</v>
      </c>
      <c r="E22">
        <f>100*3*52</f>
        <v>15600</v>
      </c>
      <c r="F22">
        <f>100*3*52</f>
        <v>15600</v>
      </c>
    </row>
    <row r="23" spans="1:6" ht="18" customHeight="1" x14ac:dyDescent="0.2">
      <c r="A23" s="2"/>
      <c r="B23"/>
      <c r="C23"/>
      <c r="D23"/>
      <c r="E23"/>
      <c r="F23"/>
    </row>
    <row r="24" spans="1:6" ht="18" customHeight="1" x14ac:dyDescent="0.2">
      <c r="A24"/>
      <c r="B24"/>
      <c r="C24"/>
      <c r="D24"/>
      <c r="E24"/>
      <c r="F24"/>
    </row>
    <row r="25" spans="1:6" ht="18" customHeight="1" x14ac:dyDescent="0.2">
      <c r="A25" s="1" t="s">
        <v>4</v>
      </c>
      <c r="B25">
        <f>SUM(B22:B24)</f>
        <v>15600</v>
      </c>
      <c r="C25">
        <f>SUM(C22:C24)</f>
        <v>15600</v>
      </c>
      <c r="D25">
        <f>SUM(D22:D24)</f>
        <v>15600</v>
      </c>
      <c r="E25">
        <f>SUM(E22:E24)</f>
        <v>15600</v>
      </c>
      <c r="F25">
        <f>SUM(F22:F24)</f>
        <v>15600</v>
      </c>
    </row>
    <row r="26" spans="1:6" ht="18" customHeight="1" x14ac:dyDescent="0.2"/>
    <row r="27" spans="1:6" ht="18" customHeight="1" x14ac:dyDescent="0.2">
      <c r="A27" s="1" t="s">
        <v>5</v>
      </c>
      <c r="B27"/>
      <c r="C27"/>
      <c r="D27"/>
      <c r="E27"/>
      <c r="F27"/>
    </row>
    <row r="28" spans="1:6" ht="18" customHeight="1" x14ac:dyDescent="0.2">
      <c r="A28" s="2" t="s">
        <v>24</v>
      </c>
      <c r="B28">
        <v>1250</v>
      </c>
      <c r="C28">
        <v>1250</v>
      </c>
      <c r="D28">
        <v>1250</v>
      </c>
      <c r="E28">
        <v>1250</v>
      </c>
      <c r="F28">
        <v>1250</v>
      </c>
    </row>
    <row r="29" spans="1:6" ht="18" customHeight="1" x14ac:dyDescent="0.2">
      <c r="A29" s="2" t="s">
        <v>25</v>
      </c>
      <c r="B29">
        <f>75*12</f>
        <v>900</v>
      </c>
      <c r="C29">
        <f>75*12</f>
        <v>900</v>
      </c>
      <c r="D29">
        <f>75*12</f>
        <v>900</v>
      </c>
      <c r="E29">
        <f>75*12</f>
        <v>900</v>
      </c>
      <c r="F29">
        <f>75*12</f>
        <v>900</v>
      </c>
    </row>
    <row r="30" spans="1:6" ht="18" customHeight="1" x14ac:dyDescent="0.2">
      <c r="A30" s="2"/>
      <c r="B30"/>
      <c r="C30"/>
      <c r="D30"/>
      <c r="E30"/>
      <c r="F30"/>
    </row>
    <row r="31" spans="1:6" ht="18" customHeight="1" x14ac:dyDescent="0.2">
      <c r="A31" s="2"/>
      <c r="B31"/>
      <c r="C31"/>
      <c r="D31"/>
      <c r="E31"/>
      <c r="F31"/>
    </row>
    <row r="32" spans="1:6" ht="18" customHeight="1" x14ac:dyDescent="0.2">
      <c r="A32" s="2"/>
      <c r="B32"/>
      <c r="C32"/>
      <c r="D32"/>
      <c r="E32"/>
      <c r="F32"/>
    </row>
    <row r="33" spans="1:6" ht="18" customHeight="1" x14ac:dyDescent="0.2">
      <c r="A33" s="1" t="s">
        <v>6</v>
      </c>
      <c r="B33">
        <f>SUM(B28:B32)</f>
        <v>2150</v>
      </c>
      <c r="C33">
        <f>SUM(C28:C32)</f>
        <v>2150</v>
      </c>
      <c r="D33">
        <f>SUM(D28:D32)</f>
        <v>2150</v>
      </c>
      <c r="E33">
        <f>SUM(E28:E32)</f>
        <v>2150</v>
      </c>
      <c r="F33">
        <f>SUM(F28:F32)</f>
        <v>2150</v>
      </c>
    </row>
    <row r="34" spans="1:6" ht="18" customHeight="1" x14ac:dyDescent="0.2"/>
    <row r="35" spans="1:6" ht="18" customHeight="1" x14ac:dyDescent="0.2">
      <c r="A35" s="1" t="s">
        <v>7</v>
      </c>
      <c r="B35">
        <f>B25-B33</f>
        <v>13450</v>
      </c>
      <c r="C35">
        <f>C25-C33</f>
        <v>13450</v>
      </c>
      <c r="D35">
        <f>D25-D33</f>
        <v>13450</v>
      </c>
      <c r="E35">
        <f>E25-E33</f>
        <v>13450</v>
      </c>
      <c r="F35">
        <f>F25-F33</f>
        <v>13450</v>
      </c>
    </row>
    <row r="36" spans="1:6" ht="18" customHeight="1" x14ac:dyDescent="0.2"/>
    <row r="37" spans="1:6" ht="18" customHeight="1" x14ac:dyDescent="0.2">
      <c r="A37" s="1" t="s">
        <v>8</v>
      </c>
      <c r="B37"/>
      <c r="C37"/>
      <c r="D37"/>
      <c r="E37"/>
      <c r="F37"/>
    </row>
    <row r="38" spans="1:6" ht="18" customHeight="1" x14ac:dyDescent="0.2">
      <c r="A38" s="2"/>
      <c r="B38"/>
      <c r="C38"/>
      <c r="D38"/>
      <c r="E38"/>
      <c r="F38"/>
    </row>
    <row r="39" spans="1:6" ht="18" customHeight="1" x14ac:dyDescent="0.2">
      <c r="A39" s="2"/>
      <c r="B39"/>
      <c r="C39"/>
      <c r="D39"/>
      <c r="E39"/>
      <c r="F39"/>
    </row>
    <row r="40" spans="1:6" ht="18" customHeight="1" x14ac:dyDescent="0.2">
      <c r="A40" s="1" t="s">
        <v>9</v>
      </c>
      <c r="B40">
        <f>SUM(B38:B39)</f>
        <v>0</v>
      </c>
      <c r="C40">
        <f>SUM(C38:C39)</f>
        <v>0</v>
      </c>
      <c r="D40">
        <f>SUM(D38:D39)</f>
        <v>0</v>
      </c>
      <c r="E40">
        <f>SUM(E38:E39)</f>
        <v>0</v>
      </c>
      <c r="F40">
        <f>SUM(F38:F39)</f>
        <v>0</v>
      </c>
    </row>
    <row r="41" spans="1:6" ht="18" customHeight="1" x14ac:dyDescent="0.2">
      <c r="A41" s="1" t="s">
        <v>10</v>
      </c>
      <c r="B41">
        <f>B35+B40</f>
        <v>13450</v>
      </c>
      <c r="C41">
        <f>C35+C40</f>
        <v>13450</v>
      </c>
      <c r="D41">
        <f>D35+D40</f>
        <v>13450</v>
      </c>
      <c r="E41">
        <f>E35+E40</f>
        <v>13450</v>
      </c>
      <c r="F41">
        <f>F35+F40</f>
        <v>13450</v>
      </c>
    </row>
    <row r="42" spans="1:6" ht="18" customHeight="1" x14ac:dyDescent="0.2"/>
    <row r="43" spans="1:6" ht="18" customHeight="1" x14ac:dyDescent="0.2">
      <c r="A43" s="1" t="s">
        <v>11</v>
      </c>
      <c r="B43"/>
      <c r="C43"/>
      <c r="D43"/>
      <c r="E43"/>
      <c r="F43"/>
    </row>
    <row r="44" spans="1:6" ht="18" customHeight="1" x14ac:dyDescent="0.2">
      <c r="A44" s="1">
        <f>-B19</f>
        <v>-23437</v>
      </c>
      <c r="B44">
        <f>B41/(1+$A$18)^0</f>
        <v>13450</v>
      </c>
      <c r="C44">
        <f>C41/(1+$A$18)^1</f>
        <v>12453.703703703703</v>
      </c>
      <c r="D44">
        <f>D41/(1+$A$18)^2</f>
        <v>11531.207133058984</v>
      </c>
      <c r="E44">
        <f>E41/(1+$A$18)^3</f>
        <v>10677.04364172128</v>
      </c>
      <c r="F44">
        <f>F41/(1+$A$18)^4</f>
        <v>9886.1515201122966</v>
      </c>
    </row>
    <row r="45" spans="1:6" ht="18" customHeight="1" x14ac:dyDescent="0.2">
      <c r="A45" s="1" t="s">
        <v>12</v>
      </c>
      <c r="B45">
        <f>A44+B44</f>
        <v>-9987</v>
      </c>
      <c r="C45">
        <f>B45+C44</f>
        <v>2466.7037037037026</v>
      </c>
      <c r="D45">
        <f>C45+D44</f>
        <v>13997.910836762687</v>
      </c>
      <c r="E45">
        <f>D45+E44</f>
        <v>24674.954478483967</v>
      </c>
      <c r="F45">
        <f>E45+F44</f>
        <v>34561.105998596264</v>
      </c>
    </row>
    <row r="46" spans="1:6" x14ac:dyDescent="0.2">
      <c r="A46"/>
      <c r="B46"/>
      <c r="C46"/>
      <c r="D46"/>
      <c r="E46"/>
      <c r="F46"/>
    </row>
    <row r="47" spans="1:6" x14ac:dyDescent="0.2">
      <c r="A47" t="s">
        <v>27</v>
      </c>
      <c r="B47">
        <f>-B45/C44</f>
        <v>0.8019301115241636</v>
      </c>
      <c r="C47">
        <f>B47*365</f>
        <v>292.70449070631969</v>
      </c>
      <c r="D47" t="s">
        <v>29</v>
      </c>
      <c r="E47"/>
      <c r="F47"/>
    </row>
    <row r="48" spans="1:6" x14ac:dyDescent="0.2">
      <c r="A48" s="1" t="s">
        <v>28</v>
      </c>
      <c r="B48" s="7">
        <f>IRR(A49:F49)</f>
        <v>0.49773260215388371</v>
      </c>
      <c r="C48"/>
      <c r="D48"/>
      <c r="E48"/>
      <c r="F48"/>
    </row>
    <row r="49" spans="1:8" x14ac:dyDescent="0.2">
      <c r="A49" s="8">
        <f>A44</f>
        <v>-23437</v>
      </c>
      <c r="B49">
        <f>B41</f>
        <v>13450</v>
      </c>
      <c r="C49">
        <f>C41</f>
        <v>13450</v>
      </c>
      <c r="D49">
        <f>D41</f>
        <v>13450</v>
      </c>
      <c r="E49">
        <f>E41</f>
        <v>13450</v>
      </c>
      <c r="F49">
        <f>F41</f>
        <v>13450</v>
      </c>
    </row>
    <row r="50" spans="1:8" ht="15" x14ac:dyDescent="0.25">
      <c r="A50" s="2"/>
      <c r="B50"/>
      <c r="C50"/>
      <c r="D50" s="2"/>
      <c r="E50"/>
      <c r="F50"/>
      <c r="H50" s="4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PHL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PHL</dc:creator>
  <cp:lastModifiedBy>Veulemans Joachim</cp:lastModifiedBy>
  <dcterms:created xsi:type="dcterms:W3CDTF">2004-11-17T07:52:36Z</dcterms:created>
  <dcterms:modified xsi:type="dcterms:W3CDTF">2018-11-14T13:01:11Z</dcterms:modified>
</cp:coreProperties>
</file>