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700247\Dropbox\Workspaces\Buss Flow Adv\"/>
    </mc:Choice>
  </mc:AlternateContent>
  <xr:revisionPtr revIDLastSave="0" documentId="8_{7B1F7996-F6DD-4B4D-A9C4-210E081BC185}" xr6:coauthVersionLast="38" xr6:coauthVersionMax="38" xr10:uidLastSave="{00000000-0000-0000-0000-000000000000}"/>
  <bookViews>
    <workbookView xWindow="0" yWindow="0" windowWidth="21570" windowHeight="7980" xr2:uid="{00000000-000D-0000-FFFF-FFFF00000000}"/>
  </bookViews>
  <sheets>
    <sheet name="Blad1" sheetId="1" r:id="rId1"/>
    <sheet name="Blad2" sheetId="2" r:id="rId2"/>
    <sheet name="Blad3" sheetId="3" r:id="rId3"/>
  </sheets>
  <calcPr calcId="179021" concurrentCalc="0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7" i="1" l="1"/>
  <c r="B35" i="1"/>
  <c r="B34" i="1"/>
  <c r="D34" i="1"/>
  <c r="B6" i="1"/>
  <c r="B20" i="1"/>
  <c r="B12" i="1"/>
  <c r="B22" i="1"/>
  <c r="B27" i="1"/>
  <c r="B28" i="1"/>
  <c r="B31" i="1"/>
  <c r="C20" i="1"/>
  <c r="C12" i="1"/>
  <c r="C22" i="1"/>
  <c r="C27" i="1"/>
  <c r="C28" i="1"/>
  <c r="C31" i="1"/>
  <c r="D20" i="1"/>
  <c r="D12" i="1"/>
  <c r="D22" i="1"/>
  <c r="D27" i="1"/>
  <c r="D28" i="1"/>
  <c r="D31" i="1"/>
  <c r="E20" i="1"/>
  <c r="E12" i="1"/>
  <c r="E22" i="1"/>
  <c r="E27" i="1"/>
  <c r="E28" i="1"/>
  <c r="E31" i="1"/>
  <c r="F27" i="1"/>
  <c r="F20" i="1"/>
  <c r="F12" i="1"/>
  <c r="F22" i="1"/>
  <c r="F28" i="1"/>
  <c r="F31" i="1"/>
  <c r="A31" i="1"/>
  <c r="B32" i="1"/>
  <c r="C32" i="1"/>
  <c r="D32" i="1"/>
  <c r="E32" i="1"/>
  <c r="F32" i="1"/>
</calcChain>
</file>

<file path=xl/sharedStrings.xml><?xml version="1.0" encoding="utf-8"?>
<sst xmlns="http://schemas.openxmlformats.org/spreadsheetml/2006/main" count="27" uniqueCount="26">
  <si>
    <t>PROJECTCALCULATIEFORMULIER</t>
  </si>
  <si>
    <t>EENMALIGE KOSTEN</t>
  </si>
  <si>
    <t>TOTAAL EENMALIGE KOSTEN</t>
  </si>
  <si>
    <t>EXPLOITATIE OUDE SYSTEEM</t>
  </si>
  <si>
    <t>TOTALE WERKINGSKOSTEN OS</t>
  </si>
  <si>
    <t>EXPLOITATIE NIEUWE SYSTEEM</t>
  </si>
  <si>
    <t>TOTALE WERKINGKOSTEN  NS</t>
  </si>
  <si>
    <t>TOTALE  BESPARINGEN</t>
  </si>
  <si>
    <t>ANDERE  OPBRENGSTEN</t>
  </si>
  <si>
    <t>TOTAAL  ANDERE OPBRENGSTEN</t>
  </si>
  <si>
    <t>TOTAAL  OPBRENGSTEN</t>
  </si>
  <si>
    <t>Actualiseren van de opbrengsten</t>
  </si>
  <si>
    <t>Gecum. NCW</t>
  </si>
  <si>
    <t>Kosten systeemontwikkeling</t>
  </si>
  <si>
    <t>Apparatuur</t>
  </si>
  <si>
    <t>Personeelskost</t>
  </si>
  <si>
    <t>Overuren</t>
  </si>
  <si>
    <t>SW licenties</t>
  </si>
  <si>
    <t>Onderhoud SW/HW</t>
  </si>
  <si>
    <t>Helpdesk</t>
  </si>
  <si>
    <t>Personeelskosten</t>
  </si>
  <si>
    <t>Lagere voorraadkosten</t>
  </si>
  <si>
    <t>Rente debiteuren</t>
  </si>
  <si>
    <t>TVT</t>
  </si>
  <si>
    <t>IR &gt; =IR(waarden)</t>
  </si>
  <si>
    <t>2 jaar, 128 dagen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</si>
</sst>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color rgb="FF222222"/>
      <name val="Arial"/>
      <family val="2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15" fontId="3" fillId="3" borderId="0" xfId="0" applyNumberFormat="1" applyFont="1" applyFill="1"/>
    <xf numFmtId="0" fontId="4" fillId="2" borderId="0" xfId="1"/>
    <xf numFmtId="0" fontId="4" fillId="2" borderId="0" xfId="1" applyAlignment="1">
      <alignment horizontal="center"/>
    </xf>
    <xf numFmtId="9" fontId="0" fillId="0" borderId="0" xfId="0" applyNumberFormat="1"/>
    <xf numFmtId="9" fontId="1" fillId="0" borderId="0" xfId="0" applyNumberFormat="1" applyFont="1"/>
    <xf numFmtId="14" fontId="0" fillId="0" borderId="0" xfId="0" applyNumberFormat="1"/>
  </cellXfs>
  <cellStyles count="2">
    <cellStyle name="Neutraal" xfId="1" builtinId="2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zoomScale="130" zoomScaleNormal="130" workbookViewId="0">
      <pane ySplit="1" topLeftCell="A14" activePane="bottomLeft" state="frozen"/>
      <selection pane="bottomLeft" activeCell="C36" sqref="C36"/>
    </sheetView>
  </sheetViews>
  <sheetFormatPr defaultRowHeight="12.75" x14ac:dyDescent="0.2"/>
  <cols>
    <col min="1" max="1" width="33.7109375" style="3" customWidth="1"/>
    <col min="2" max="6" width="12.7109375" style="3" customWidth="1"/>
    <col min="7" max="7" width="9.140625" style="3"/>
    <col min="8" max="8" width="16.42578125" style="3" bestFit="1" customWidth="1"/>
    <col min="9" max="9" width="10.140625" style="3" bestFit="1" customWidth="1"/>
    <col min="10" max="16384" width="9.140625" style="3"/>
  </cols>
  <sheetData>
    <row r="1" spans="1:6" ht="18" customHeight="1" x14ac:dyDescent="0.25">
      <c r="A1" s="5" t="s">
        <v>0</v>
      </c>
      <c r="B1" s="6">
        <v>2018</v>
      </c>
      <c r="C1" s="6">
        <v>2019</v>
      </c>
      <c r="D1" s="6">
        <v>2020</v>
      </c>
      <c r="E1" s="6">
        <v>2021</v>
      </c>
      <c r="F1" s="6">
        <v>2022</v>
      </c>
    </row>
    <row r="2" spans="1:6" ht="18" customHeight="1" x14ac:dyDescent="0.2">
      <c r="A2" s="1" t="s">
        <v>1</v>
      </c>
      <c r="B2"/>
      <c r="C2"/>
      <c r="D2"/>
      <c r="E2"/>
      <c r="F2"/>
    </row>
    <row r="3" spans="1:6" ht="18" customHeight="1" x14ac:dyDescent="0.2">
      <c r="A3" s="2" t="s">
        <v>13</v>
      </c>
      <c r="B3">
        <v>6250</v>
      </c>
      <c r="C3"/>
      <c r="D3"/>
      <c r="E3"/>
      <c r="F3"/>
    </row>
    <row r="4" spans="1:6" ht="18" customHeight="1" x14ac:dyDescent="0.2">
      <c r="A4" s="2" t="s">
        <v>14</v>
      </c>
      <c r="B4">
        <v>7750</v>
      </c>
      <c r="C4"/>
      <c r="D4"/>
      <c r="E4"/>
      <c r="F4"/>
    </row>
    <row r="5" spans="1:6" ht="18" customHeight="1" x14ac:dyDescent="0.2">
      <c r="A5" s="8">
        <v>0.08</v>
      </c>
      <c r="B5"/>
      <c r="C5"/>
      <c r="D5"/>
      <c r="E5"/>
      <c r="F5"/>
    </row>
    <row r="6" spans="1:6" ht="18" customHeight="1" x14ac:dyDescent="0.2">
      <c r="A6" s="1" t="s">
        <v>2</v>
      </c>
      <c r="B6">
        <f>SUM(B3:B4)</f>
        <v>14000</v>
      </c>
      <c r="C6"/>
      <c r="D6"/>
      <c r="E6"/>
      <c r="F6"/>
    </row>
    <row r="7" spans="1:6" ht="18" customHeight="1" x14ac:dyDescent="0.2"/>
    <row r="8" spans="1:6" ht="18" customHeight="1" x14ac:dyDescent="0.2">
      <c r="A8" s="1" t="s">
        <v>3</v>
      </c>
      <c r="B8"/>
      <c r="C8"/>
      <c r="D8"/>
      <c r="E8"/>
      <c r="F8"/>
    </row>
    <row r="9" spans="1:6" ht="18" customHeight="1" x14ac:dyDescent="0.2">
      <c r="A9" s="2" t="s">
        <v>15</v>
      </c>
      <c r="B9">
        <v>13750</v>
      </c>
      <c r="C9">
        <v>13750</v>
      </c>
      <c r="D9">
        <v>13750</v>
      </c>
      <c r="E9">
        <v>13750</v>
      </c>
      <c r="F9">
        <v>13750</v>
      </c>
    </row>
    <row r="10" spans="1:6" ht="18" customHeight="1" x14ac:dyDescent="0.2">
      <c r="A10" s="2" t="s">
        <v>16</v>
      </c>
      <c r="B10">
        <v>100</v>
      </c>
      <c r="C10">
        <v>100</v>
      </c>
      <c r="D10">
        <v>100</v>
      </c>
      <c r="E10">
        <v>100</v>
      </c>
      <c r="F10">
        <v>100</v>
      </c>
    </row>
    <row r="11" spans="1:6" ht="18" customHeight="1" x14ac:dyDescent="0.2">
      <c r="A11"/>
      <c r="B11"/>
      <c r="C11"/>
      <c r="D11"/>
      <c r="E11"/>
      <c r="F11"/>
    </row>
    <row r="12" spans="1:6" ht="18" customHeight="1" x14ac:dyDescent="0.2">
      <c r="A12" s="1" t="s">
        <v>4</v>
      </c>
      <c r="B12">
        <f>SUM(B9:B11)</f>
        <v>13850</v>
      </c>
      <c r="C12">
        <f>SUM(C9:C11)</f>
        <v>13850</v>
      </c>
      <c r="D12">
        <f>SUM(D9:D11)</f>
        <v>13850</v>
      </c>
      <c r="E12">
        <f>SUM(E9:E11)</f>
        <v>13850</v>
      </c>
      <c r="F12">
        <f>SUM(F9:F11)</f>
        <v>13850</v>
      </c>
    </row>
    <row r="13" spans="1:6" ht="18" customHeight="1" x14ac:dyDescent="0.2"/>
    <row r="14" spans="1:6" ht="18" customHeight="1" x14ac:dyDescent="0.2">
      <c r="A14" s="1" t="s">
        <v>5</v>
      </c>
      <c r="B14"/>
      <c r="C14"/>
      <c r="D14"/>
      <c r="E14"/>
      <c r="F14"/>
    </row>
    <row r="15" spans="1:6" ht="18" customHeight="1" x14ac:dyDescent="0.2">
      <c r="A15" s="2" t="s">
        <v>17</v>
      </c>
      <c r="B15">
        <v>575</v>
      </c>
      <c r="C15">
        <v>575</v>
      </c>
      <c r="D15">
        <v>575</v>
      </c>
      <c r="E15">
        <v>575</v>
      </c>
      <c r="F15">
        <v>575</v>
      </c>
    </row>
    <row r="16" spans="1:6" ht="18" customHeight="1" x14ac:dyDescent="0.2">
      <c r="A16" s="2" t="s">
        <v>18</v>
      </c>
      <c r="B16">
        <v>356</v>
      </c>
      <c r="C16">
        <v>356</v>
      </c>
      <c r="D16">
        <v>356</v>
      </c>
      <c r="E16">
        <v>356</v>
      </c>
      <c r="F16">
        <v>356</v>
      </c>
    </row>
    <row r="17" spans="1:6" ht="18" customHeight="1" x14ac:dyDescent="0.2">
      <c r="A17" s="2" t="s">
        <v>19</v>
      </c>
      <c r="B17">
        <v>275</v>
      </c>
      <c r="C17">
        <v>275</v>
      </c>
      <c r="D17">
        <v>275</v>
      </c>
      <c r="E17">
        <v>275</v>
      </c>
      <c r="F17">
        <v>275</v>
      </c>
    </row>
    <row r="18" spans="1:6" ht="18" customHeight="1" x14ac:dyDescent="0.2">
      <c r="A18" s="2" t="s">
        <v>20</v>
      </c>
      <c r="B18">
        <v>7500</v>
      </c>
      <c r="C18">
        <v>6250</v>
      </c>
      <c r="D18">
        <v>5500</v>
      </c>
      <c r="E18">
        <v>5500</v>
      </c>
      <c r="F18">
        <v>5500</v>
      </c>
    </row>
    <row r="19" spans="1:6" ht="18" customHeight="1" x14ac:dyDescent="0.2">
      <c r="A19" s="2" t="s">
        <v>16</v>
      </c>
      <c r="B19">
        <v>100</v>
      </c>
      <c r="C19">
        <v>60</v>
      </c>
      <c r="D19">
        <v>35</v>
      </c>
      <c r="E19">
        <v>20</v>
      </c>
      <c r="F19">
        <v>20</v>
      </c>
    </row>
    <row r="20" spans="1:6" ht="18" customHeight="1" x14ac:dyDescent="0.2">
      <c r="A20" s="1" t="s">
        <v>6</v>
      </c>
      <c r="B20">
        <f>SUM(B15:B19)</f>
        <v>8806</v>
      </c>
      <c r="C20">
        <f>SUM(C15:C19)</f>
        <v>7516</v>
      </c>
      <c r="D20">
        <f>SUM(D15:D19)</f>
        <v>6741</v>
      </c>
      <c r="E20">
        <f>SUM(E15:E19)</f>
        <v>6726</v>
      </c>
      <c r="F20">
        <f>SUM(F15:F19)</f>
        <v>6726</v>
      </c>
    </row>
    <row r="21" spans="1:6" ht="18" customHeight="1" x14ac:dyDescent="0.2"/>
    <row r="22" spans="1:6" ht="18" customHeight="1" x14ac:dyDescent="0.2">
      <c r="A22" s="1" t="s">
        <v>7</v>
      </c>
      <c r="B22">
        <f>B12-B20</f>
        <v>5044</v>
      </c>
      <c r="C22">
        <f>C12-C20</f>
        <v>6334</v>
      </c>
      <c r="D22">
        <f>D12-D20</f>
        <v>7109</v>
      </c>
      <c r="E22">
        <f>E12-E20</f>
        <v>7124</v>
      </c>
      <c r="F22">
        <f>F12-F20</f>
        <v>7124</v>
      </c>
    </row>
    <row r="23" spans="1:6" ht="18" customHeight="1" x14ac:dyDescent="0.2"/>
    <row r="24" spans="1:6" ht="18" customHeight="1" x14ac:dyDescent="0.2">
      <c r="A24" s="1" t="s">
        <v>8</v>
      </c>
      <c r="B24"/>
      <c r="C24"/>
      <c r="D24"/>
      <c r="E24"/>
      <c r="F24"/>
    </row>
    <row r="25" spans="1:6" ht="18" customHeight="1" x14ac:dyDescent="0.2">
      <c r="A25" t="s">
        <v>21</v>
      </c>
      <c r="B25">
        <v>15</v>
      </c>
      <c r="C25">
        <v>25</v>
      </c>
      <c r="D25">
        <v>30</v>
      </c>
      <c r="E25">
        <v>30</v>
      </c>
      <c r="F25">
        <v>30</v>
      </c>
    </row>
    <row r="26" spans="1:6" ht="18" customHeight="1" x14ac:dyDescent="0.2">
      <c r="A26" t="s">
        <v>22</v>
      </c>
      <c r="B26">
        <v>15</v>
      </c>
      <c r="C26">
        <v>30</v>
      </c>
      <c r="D26">
        <v>50</v>
      </c>
      <c r="E26">
        <v>50</v>
      </c>
      <c r="F26">
        <v>50</v>
      </c>
    </row>
    <row r="27" spans="1:6" ht="18" customHeight="1" x14ac:dyDescent="0.2">
      <c r="A27" s="1" t="s">
        <v>9</v>
      </c>
      <c r="B27">
        <f>SUM(B25:B26)</f>
        <v>30</v>
      </c>
      <c r="C27">
        <f>SUM(C25:C26)</f>
        <v>55</v>
      </c>
      <c r="D27">
        <f>SUM(D25:D26)</f>
        <v>80</v>
      </c>
      <c r="E27">
        <f>SUM(E25:E26)</f>
        <v>80</v>
      </c>
      <c r="F27">
        <f>SUM(F25:F26)</f>
        <v>80</v>
      </c>
    </row>
    <row r="28" spans="1:6" ht="18" customHeight="1" x14ac:dyDescent="0.2">
      <c r="A28" s="1" t="s">
        <v>10</v>
      </c>
      <c r="B28">
        <f>B22+B27</f>
        <v>5074</v>
      </c>
      <c r="C28">
        <f>C22+C27</f>
        <v>6389</v>
      </c>
      <c r="D28">
        <f>D22+D27</f>
        <v>7189</v>
      </c>
      <c r="E28">
        <f>E22+E27</f>
        <v>7204</v>
      </c>
      <c r="F28">
        <f>F22+F27</f>
        <v>7204</v>
      </c>
    </row>
    <row r="29" spans="1:6" ht="18" customHeight="1" x14ac:dyDescent="0.2"/>
    <row r="30" spans="1:6" ht="18" customHeight="1" x14ac:dyDescent="0.2">
      <c r="A30" s="1" t="s">
        <v>11</v>
      </c>
      <c r="B30"/>
      <c r="C30"/>
      <c r="D30"/>
      <c r="E30"/>
      <c r="F30"/>
    </row>
    <row r="31" spans="1:6" ht="18" customHeight="1" x14ac:dyDescent="0.2">
      <c r="A31" s="1">
        <f>-B6</f>
        <v>-14000</v>
      </c>
      <c r="B31">
        <f>B28/(1+$A$5)^0</f>
        <v>5074</v>
      </c>
      <c r="C31">
        <f>C28/(1+$A$5)^1</f>
        <v>5915.74074074074</v>
      </c>
      <c r="D31">
        <f>D28/(1+$A$5)^2</f>
        <v>6163.4087791495194</v>
      </c>
      <c r="E31">
        <f>E28/(1+$A$5)^3</f>
        <v>5718.7674643093014</v>
      </c>
      <c r="F31">
        <f>F28/(1+$A$5)^4</f>
        <v>5295.1550595456492</v>
      </c>
    </row>
    <row r="32" spans="1:6" ht="18" customHeight="1" x14ac:dyDescent="0.2">
      <c r="A32" s="1" t="s">
        <v>12</v>
      </c>
      <c r="B32">
        <f>A31+B31</f>
        <v>-8926</v>
      </c>
      <c r="C32">
        <f>B32+C31</f>
        <v>-3010.25925925926</v>
      </c>
      <c r="D32">
        <f>C32+D31</f>
        <v>3153.1495198902594</v>
      </c>
      <c r="E32">
        <f>D32+E31</f>
        <v>8871.9169841995608</v>
      </c>
      <c r="F32">
        <f>E32+F31</f>
        <v>14167.072043745211</v>
      </c>
    </row>
    <row r="33" spans="1:8" x14ac:dyDescent="0.2">
      <c r="A33"/>
      <c r="B33"/>
      <c r="C33"/>
      <c r="D33"/>
      <c r="E33"/>
      <c r="F33"/>
    </row>
    <row r="34" spans="1:8" x14ac:dyDescent="0.2">
      <c r="A34" t="s">
        <v>23</v>
      </c>
      <c r="B34">
        <f>-C32/D31</f>
        <v>0.4884081791626097</v>
      </c>
      <c r="C34">
        <v>365</v>
      </c>
      <c r="D34">
        <f>B34*C34</f>
        <v>178.26898539435254</v>
      </c>
      <c r="E34" t="s">
        <v>25</v>
      </c>
      <c r="F34" s="9">
        <v>44009</v>
      </c>
    </row>
    <row r="35" spans="1:8" x14ac:dyDescent="0.2">
      <c r="A35" t="s">
        <v>24</v>
      </c>
      <c r="B35" s="7">
        <f>IRR(A37:F37)</f>
        <v>0.34857069770794946</v>
      </c>
      <c r="C35"/>
      <c r="D35"/>
      <c r="E35"/>
      <c r="F35"/>
    </row>
    <row r="36" spans="1:8" x14ac:dyDescent="0.2">
      <c r="A36" s="7"/>
      <c r="B36"/>
      <c r="C36"/>
      <c r="D36"/>
      <c r="E36"/>
      <c r="F36"/>
    </row>
    <row r="37" spans="1:8" ht="15" x14ac:dyDescent="0.25">
      <c r="A37" s="1">
        <f>A31</f>
        <v>-14000</v>
      </c>
      <c r="B37">
        <v>5074</v>
      </c>
      <c r="C37">
        <v>6389</v>
      </c>
      <c r="D37" s="2">
        <v>7189</v>
      </c>
      <c r="E37">
        <v>7204</v>
      </c>
      <c r="F37">
        <v>7204</v>
      </c>
      <c r="H37" s="4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PHL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PHL</dc:creator>
  <cp:lastModifiedBy>Veulemans Joachim</cp:lastModifiedBy>
  <dcterms:created xsi:type="dcterms:W3CDTF">2004-11-17T07:52:36Z</dcterms:created>
  <dcterms:modified xsi:type="dcterms:W3CDTF">2018-11-07T14:04:35Z</dcterms:modified>
</cp:coreProperties>
</file>