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<sst xmlns="http://schemas.openxmlformats.org/spreadsheetml/2006/main" count="68" uniqueCount="45">
  <si>
    <t>Q1)</t>
  </si>
  <si>
    <t>Calculate the monthly payment for a loan of ₹200,000 at an annual interest rate of 6% to be repaid over 5 years.</t>
  </si>
  <si>
    <t>ANNUAL INTEREST RATE</t>
  </si>
  <si>
    <t>MONTHLY PAYMENTS</t>
  </si>
  <si>
    <t>TENURE(in years)</t>
  </si>
  <si>
    <t>TOTAL COST</t>
  </si>
  <si>
    <t>PRINCIPLE AMOUNT</t>
  </si>
  <si>
    <t>NUMBER OF PAYMENTS</t>
  </si>
  <si>
    <t>Q2)</t>
  </si>
  <si>
    <t>Determine the future value of an investment where ₹5,000 is invested annually at an interest rate of 8% for 10 years.</t>
  </si>
  <si>
    <t>FUTURE VALUE</t>
  </si>
  <si>
    <t>ANNUAL INVESTMENT</t>
  </si>
  <si>
    <t>Q3)</t>
  </si>
  <si>
    <t>Find the present value of a future sum of ₹50,000 to be received after 3 years, discounted at an interest rate of 5% per year.</t>
  </si>
  <si>
    <t>PRSENT VALUE</t>
  </si>
  <si>
    <t>FUTURE SUM AFTER 3 YEARS</t>
  </si>
  <si>
    <t>Q4)</t>
  </si>
  <si>
    <t>Calculate the net present value (NPV) of a project with the following cash flows: -₹10,000 in year 1, ₹3,000 in year 2, ₹6,000 in year 3, ₹8,000 in year 4, and ₹12,000 in
year 5, discounted at an annual rate of 7%.</t>
  </si>
  <si>
    <t xml:space="preserve">YEAR </t>
  </si>
  <si>
    <t>CASHFLOWS</t>
  </si>
  <si>
    <t xml:space="preserve">NET PRESENT VALUE </t>
  </si>
  <si>
    <t>Q5)</t>
  </si>
  <si>
    <t>Determine the internal rate of return (IRR) for the same project described in question 4.</t>
  </si>
  <si>
    <t>INTERNAL RATE OF RETURN</t>
  </si>
  <si>
    <t>Q6)</t>
  </si>
  <si>
    <t>Find the total payment required to pay off a loan of ₹150,000 with an annual interest rate of 10% over a period of 8 years, assuming monthly payments.</t>
  </si>
  <si>
    <t xml:space="preserve">MONTHLY PAYMENTS </t>
  </si>
  <si>
    <t>TOTAL COST OF PAYMENT</t>
  </si>
  <si>
    <t>NO OF PAYMENTS</t>
  </si>
  <si>
    <t>LOAN AMOUNT VALUE(in present)</t>
  </si>
  <si>
    <t>Q7)</t>
  </si>
  <si>
    <t>Calculate the future value of an annuity where ₹2,500 is deposited monthly into an account with an annual interest rate of 6% for 15 years.</t>
  </si>
  <si>
    <t xml:space="preserve">ANNUAL INTEREST RATE </t>
  </si>
  <si>
    <t>MONTHLY DEPOSITS</t>
  </si>
  <si>
    <t>Q8)</t>
  </si>
  <si>
    <t>Determine the number of periods required to reach a future value of ₹1,000,000 when ₹10,000 is invested annually at an interest rate of 12%.</t>
  </si>
  <si>
    <t>ANNUAL DEPOSITS</t>
  </si>
  <si>
    <t xml:space="preserve">FUTURVE VALUE </t>
  </si>
  <si>
    <t xml:space="preserve">NO OF PERIODS </t>
  </si>
  <si>
    <t>Q9)</t>
  </si>
  <si>
    <t>Find the monthly payment required to pay off a loan of ₹300,000 with an annual interest rate of 9% over a period of 5 years.</t>
  </si>
  <si>
    <t>LOAN AMOUNT VALUE</t>
  </si>
  <si>
    <t>Q10)</t>
  </si>
  <si>
    <t>Calculate the amount of money that needs to be invested today to accumulate ₹50,000 in 10 years at an annual interest rate of 7%.</t>
  </si>
  <si>
    <t>PRESENT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</si>
</sst>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₹]#,##0.00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0" fillId="0" fontId="1" numFmtId="165" xfId="0" applyFont="1" applyNumberFormat="1"/>
    <xf borderId="1" fillId="4" fontId="1" numFmtId="0" xfId="0" applyAlignment="1" applyBorder="1" applyFill="1" applyFont="1">
      <alignment readingOrder="0"/>
    </xf>
    <xf borderId="1" fillId="4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1" fillId="5" fontId="1" numFmtId="0" xfId="0" applyAlignment="1" applyBorder="1" applyFill="1" applyFont="1">
      <alignment readingOrder="0"/>
    </xf>
    <xf borderId="1" fillId="5" fontId="1" numFmtId="164" xfId="0" applyBorder="1" applyFont="1" applyNumberFormat="1"/>
    <xf borderId="1" fillId="6" fontId="1" numFmtId="0" xfId="0" applyAlignment="1" applyBorder="1" applyFill="1" applyFont="1">
      <alignment readingOrder="0"/>
    </xf>
    <xf borderId="1" fillId="6" fontId="1" numFmtId="164" xfId="0" applyBorder="1" applyFont="1" applyNumberFormat="1"/>
    <xf borderId="1" fillId="7" fontId="1" numFmtId="0" xfId="0" applyAlignment="1" applyBorder="1" applyFill="1" applyFont="1">
      <alignment readingOrder="0"/>
    </xf>
    <xf borderId="1" fillId="7" fontId="1" numFmtId="10" xfId="0" applyBorder="1" applyFont="1" applyNumberFormat="1"/>
    <xf borderId="1" fillId="8" fontId="1" numFmtId="0" xfId="0" applyAlignment="1" applyBorder="1" applyFill="1" applyFont="1">
      <alignment readingOrder="0"/>
    </xf>
    <xf borderId="1" fillId="8" fontId="1" numFmtId="164" xfId="0" applyBorder="1" applyFont="1" applyNumberFormat="1"/>
    <xf borderId="1" fillId="9" fontId="1" numFmtId="0" xfId="0" applyAlignment="1" applyBorder="1" applyFill="1" applyFont="1">
      <alignment readingOrder="0"/>
    </xf>
    <xf borderId="1" fillId="9" fontId="1" numFmtId="164" xfId="0" applyBorder="1" applyFont="1" applyNumberFormat="1"/>
    <xf borderId="1" fillId="10" fontId="1" numFmtId="0" xfId="0" applyAlignment="1" applyBorder="1" applyFill="1" applyFont="1">
      <alignment readingOrder="0"/>
    </xf>
    <xf borderId="1" fillId="10" fontId="1" numFmtId="2" xfId="0" applyBorder="1" applyFont="1" applyNumberFormat="1"/>
    <xf borderId="1" fillId="11" fontId="1" numFmtId="0" xfId="0" applyAlignment="1" applyBorder="1" applyFill="1" applyFont="1">
      <alignment readingOrder="0"/>
    </xf>
    <xf borderId="1" fillId="11" fontId="1" numFmtId="164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6.25"/>
    <col customWidth="1" min="4" max="4" width="21.0"/>
    <col customWidth="1" min="5" max="5" width="27.13"/>
    <col customWidth="1" min="6" max="6" width="22.0"/>
  </cols>
  <sheetData>
    <row r="1">
      <c r="A1" s="1" t="s">
        <v>0</v>
      </c>
      <c r="B1" s="2" t="s">
        <v>1</v>
      </c>
    </row>
    <row r="2">
      <c r="B2" s="3" t="s">
        <v>2</v>
      </c>
      <c r="C2" s="4">
        <v>0.06</v>
      </c>
      <c r="E2" s="5" t="s">
        <v>3</v>
      </c>
      <c r="F2" s="6">
        <f>-PMT(C2/12,C5,C4)</f>
        <v>3866.560306</v>
      </c>
    </row>
    <row r="3">
      <c r="B3" s="3" t="s">
        <v>4</v>
      </c>
      <c r="C3" s="3">
        <v>5.0</v>
      </c>
      <c r="E3" s="5" t="s">
        <v>5</v>
      </c>
      <c r="F3" s="6">
        <f>F2*C5</f>
        <v>231993.6184</v>
      </c>
    </row>
    <row r="4">
      <c r="B4" s="3" t="s">
        <v>6</v>
      </c>
      <c r="C4" s="7">
        <v>200000.0</v>
      </c>
    </row>
    <row r="5">
      <c r="B5" s="3" t="s">
        <v>7</v>
      </c>
      <c r="C5" s="3">
        <v>60.0</v>
      </c>
      <c r="F5" s="8"/>
    </row>
    <row r="7">
      <c r="A7" s="1" t="s">
        <v>8</v>
      </c>
      <c r="B7" s="2" t="s">
        <v>9</v>
      </c>
    </row>
    <row r="8">
      <c r="B8" s="3" t="s">
        <v>2</v>
      </c>
      <c r="C8" s="4">
        <v>0.08</v>
      </c>
      <c r="E8" s="9" t="s">
        <v>10</v>
      </c>
      <c r="F8" s="10">
        <f>-FV(C8,C9,C10)</f>
        <v>72432.81233</v>
      </c>
    </row>
    <row r="9">
      <c r="B9" s="3" t="s">
        <v>4</v>
      </c>
      <c r="C9" s="3">
        <v>10.0</v>
      </c>
    </row>
    <row r="10">
      <c r="B10" s="3" t="s">
        <v>11</v>
      </c>
      <c r="C10" s="11">
        <v>5000.0</v>
      </c>
    </row>
    <row r="11">
      <c r="B11" s="3" t="s">
        <v>7</v>
      </c>
      <c r="C11" s="3">
        <v>10.0</v>
      </c>
    </row>
    <row r="13">
      <c r="A13" s="1" t="s">
        <v>12</v>
      </c>
      <c r="B13" s="2" t="s">
        <v>13</v>
      </c>
    </row>
    <row r="14">
      <c r="B14" s="3" t="s">
        <v>2</v>
      </c>
      <c r="C14" s="4">
        <v>0.05</v>
      </c>
      <c r="E14" s="12" t="s">
        <v>14</v>
      </c>
      <c r="F14" s="13">
        <f>-PV(C14,C15,0,50000)</f>
        <v>43191.87993</v>
      </c>
    </row>
    <row r="15">
      <c r="B15" s="3" t="s">
        <v>4</v>
      </c>
      <c r="C15" s="3">
        <v>3.0</v>
      </c>
    </row>
    <row r="16">
      <c r="B16" s="3" t="s">
        <v>15</v>
      </c>
      <c r="C16" s="11">
        <v>50000.0</v>
      </c>
    </row>
    <row r="18">
      <c r="A18" s="1" t="s">
        <v>16</v>
      </c>
      <c r="B18" s="2" t="s">
        <v>17</v>
      </c>
    </row>
    <row r="19">
      <c r="B19" s="3" t="s">
        <v>18</v>
      </c>
      <c r="C19" s="3" t="s">
        <v>19</v>
      </c>
      <c r="E19" s="14" t="s">
        <v>20</v>
      </c>
      <c r="F19" s="15">
        <f t="array" ref="F19">NPV(C26,C21:C24)+C20</f>
        <v>13729.49625</v>
      </c>
    </row>
    <row r="20">
      <c r="B20" s="3">
        <v>1.0</v>
      </c>
      <c r="C20" s="11">
        <v>-10000.0</v>
      </c>
    </row>
    <row r="21">
      <c r="B21" s="3">
        <v>2.0</v>
      </c>
      <c r="C21" s="11">
        <v>3000.0</v>
      </c>
    </row>
    <row r="22">
      <c r="B22" s="3">
        <v>3.0</v>
      </c>
      <c r="C22" s="11">
        <v>6000.0</v>
      </c>
    </row>
    <row r="23">
      <c r="B23" s="3">
        <v>4.0</v>
      </c>
      <c r="C23" s="11">
        <v>8000.0</v>
      </c>
    </row>
    <row r="24">
      <c r="B24" s="3">
        <v>5.0</v>
      </c>
      <c r="C24" s="11">
        <v>12000.0</v>
      </c>
    </row>
    <row r="26">
      <c r="B26" s="3" t="s">
        <v>2</v>
      </c>
      <c r="C26" s="4">
        <v>0.07</v>
      </c>
    </row>
    <row r="27">
      <c r="B27" s="1"/>
    </row>
    <row r="28">
      <c r="A28" s="1" t="s">
        <v>21</v>
      </c>
      <c r="B28" s="2" t="s">
        <v>22</v>
      </c>
    </row>
    <row r="29">
      <c r="B29" s="3" t="s">
        <v>18</v>
      </c>
      <c r="C29" s="3" t="s">
        <v>19</v>
      </c>
      <c r="E29" s="16" t="s">
        <v>23</v>
      </c>
      <c r="F29" s="17">
        <f>IRR(C30:C34)</f>
        <v>0.4645940947</v>
      </c>
    </row>
    <row r="30">
      <c r="B30" s="3">
        <v>1.0</v>
      </c>
      <c r="C30" s="11">
        <v>-10000.0</v>
      </c>
    </row>
    <row r="31">
      <c r="B31" s="3">
        <v>2.0</v>
      </c>
      <c r="C31" s="11">
        <v>3000.0</v>
      </c>
    </row>
    <row r="32">
      <c r="B32" s="3">
        <v>3.0</v>
      </c>
      <c r="C32" s="11">
        <v>6000.0</v>
      </c>
    </row>
    <row r="33">
      <c r="B33" s="3">
        <v>4.0</v>
      </c>
      <c r="C33" s="11">
        <v>8000.0</v>
      </c>
    </row>
    <row r="34">
      <c r="B34" s="3">
        <v>5.0</v>
      </c>
      <c r="C34" s="11">
        <v>12000.0</v>
      </c>
    </row>
    <row r="36">
      <c r="B36" s="3" t="s">
        <v>2</v>
      </c>
      <c r="C36" s="4">
        <v>0.07</v>
      </c>
    </row>
    <row r="38">
      <c r="A38" s="1" t="s">
        <v>24</v>
      </c>
      <c r="B38" s="2" t="s">
        <v>25</v>
      </c>
    </row>
    <row r="39">
      <c r="B39" s="3" t="s">
        <v>2</v>
      </c>
      <c r="C39" s="4">
        <v>0.1</v>
      </c>
      <c r="E39" s="18" t="s">
        <v>26</v>
      </c>
      <c r="F39" s="19">
        <f>-PMT(C39/12,C41,C42)</f>
        <v>2276.124615</v>
      </c>
    </row>
    <row r="40">
      <c r="B40" s="3" t="s">
        <v>4</v>
      </c>
      <c r="C40" s="3">
        <v>8.0</v>
      </c>
      <c r="E40" s="18" t="s">
        <v>27</v>
      </c>
      <c r="F40" s="19">
        <f>F39*C41</f>
        <v>218507.963</v>
      </c>
    </row>
    <row r="41">
      <c r="B41" s="3" t="s">
        <v>28</v>
      </c>
      <c r="C41" s="3">
        <v>96.0</v>
      </c>
    </row>
    <row r="42">
      <c r="B42" s="3" t="s">
        <v>29</v>
      </c>
      <c r="C42" s="11">
        <v>150000.0</v>
      </c>
    </row>
    <row r="44">
      <c r="A44" s="1" t="s">
        <v>30</v>
      </c>
      <c r="B44" s="2" t="s">
        <v>31</v>
      </c>
    </row>
    <row r="45">
      <c r="B45" s="3" t="s">
        <v>32</v>
      </c>
      <c r="C45" s="4">
        <v>0.06</v>
      </c>
      <c r="E45" s="20" t="s">
        <v>10</v>
      </c>
      <c r="F45" s="21">
        <f>-FV(C45/12,C47,C48)</f>
        <v>727046.7811</v>
      </c>
    </row>
    <row r="46">
      <c r="B46" s="3" t="s">
        <v>4</v>
      </c>
      <c r="C46" s="3">
        <v>15.0</v>
      </c>
    </row>
    <row r="47">
      <c r="B47" s="3" t="s">
        <v>28</v>
      </c>
      <c r="C47" s="3">
        <v>180.0</v>
      </c>
    </row>
    <row r="48">
      <c r="B48" s="3" t="s">
        <v>33</v>
      </c>
      <c r="C48" s="11">
        <v>2500.0</v>
      </c>
    </row>
    <row r="50">
      <c r="A50" s="1" t="s">
        <v>34</v>
      </c>
      <c r="B50" s="2" t="s">
        <v>35</v>
      </c>
    </row>
    <row r="51">
      <c r="B51" s="3" t="s">
        <v>2</v>
      </c>
      <c r="C51" s="4">
        <v>0.12</v>
      </c>
    </row>
    <row r="52">
      <c r="B52" s="3" t="s">
        <v>36</v>
      </c>
      <c r="C52" s="11">
        <v>10000.0</v>
      </c>
    </row>
    <row r="53">
      <c r="B53" s="3" t="s">
        <v>37</v>
      </c>
      <c r="C53" s="11">
        <v>1000000.0</v>
      </c>
    </row>
    <row r="54">
      <c r="B54" s="22" t="s">
        <v>38</v>
      </c>
      <c r="C54" s="23">
        <f>-NPER(C51,C52,C53)</f>
        <v>22.63283431</v>
      </c>
    </row>
    <row r="56">
      <c r="A56" s="1" t="s">
        <v>39</v>
      </c>
      <c r="B56" s="2" t="s">
        <v>40</v>
      </c>
    </row>
    <row r="57">
      <c r="B57" s="3" t="s">
        <v>41</v>
      </c>
      <c r="C57" s="11">
        <v>300000.0</v>
      </c>
      <c r="E57" s="24" t="s">
        <v>26</v>
      </c>
      <c r="F57" s="25">
        <f>-PMT(C58/12,C60,C57)</f>
        <v>6227.506568</v>
      </c>
    </row>
    <row r="58">
      <c r="B58" s="3" t="s">
        <v>32</v>
      </c>
      <c r="C58" s="4">
        <v>0.09</v>
      </c>
    </row>
    <row r="59">
      <c r="B59" s="3" t="s">
        <v>4</v>
      </c>
      <c r="C59" s="3">
        <v>5.0</v>
      </c>
    </row>
    <row r="60">
      <c r="B60" s="3" t="s">
        <v>28</v>
      </c>
      <c r="C60" s="3">
        <v>60.0</v>
      </c>
    </row>
    <row r="62">
      <c r="A62" s="1" t="s">
        <v>42</v>
      </c>
      <c r="B62" s="2" t="s">
        <v>43</v>
      </c>
    </row>
    <row r="63">
      <c r="B63" s="3" t="s">
        <v>32</v>
      </c>
      <c r="C63" s="4">
        <v>0.07</v>
      </c>
      <c r="E63" s="3" t="s">
        <v>44</v>
      </c>
      <c r="F63" s="26">
        <f>-PV(C63,C64,0,C66)</f>
        <v>25417.46461</v>
      </c>
    </row>
    <row r="64">
      <c r="B64" s="3" t="s">
        <v>4</v>
      </c>
      <c r="C64" s="3">
        <v>10.0</v>
      </c>
    </row>
    <row r="65">
      <c r="B65" s="3" t="s">
        <v>28</v>
      </c>
      <c r="C65" s="3">
        <v>120.0</v>
      </c>
    </row>
    <row r="66">
      <c r="B66" s="3" t="s">
        <v>10</v>
      </c>
      <c r="C66" s="11">
        <v>50000.0</v>
      </c>
    </row>
  </sheetData>
  <mergeCells count="10">
    <mergeCell ref="B50:F50"/>
    <mergeCell ref="B56:F56"/>
    <mergeCell ref="B62:F62"/>
    <mergeCell ref="B1:F1"/>
    <mergeCell ref="B7:F7"/>
    <mergeCell ref="B13:F13"/>
    <mergeCell ref="B18:F18"/>
    <mergeCell ref="B28:F28"/>
    <mergeCell ref="B38:F38"/>
    <mergeCell ref="B44:F44"/>
  </mergeCells>
  <drawing r:id="rId1"/>
</worksheet>
</file>