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6">
      <text>
        <t xml:space="preserve">total monthly payment for the loan amount of 300,000.
</t>
      </text>
    </comment>
    <comment authorId="0" ref="B62">
      <text>
        <t xml:space="preserve">PRINCIPAL portion of the monthly payments of the following years
	-ASHOK CHANDRA</t>
      </text>
    </comment>
    <comment authorId="0" ref="B61">
      <text>
        <t xml:space="preserve">INTEREST portion for the following monthly payments
	-ASHOK CHANDRA</t>
      </text>
    </comment>
    <comment authorId="0" ref="E48">
      <text>
        <t xml:space="preserve">interest portion of the monthly payment for the 60th month.
	-ASHOK CHANDRA</t>
      </text>
    </comment>
    <comment authorId="0" ref="E47">
      <text>
        <t xml:space="preserve">principal portion of the monthly payment for the 36th month.
	-ASHOK CHANDRA</t>
      </text>
    </comment>
    <comment authorId="0" ref="E41">
      <text>
        <t xml:space="preserve">straight line depreciation charged on the asset
	-ASHOK CHANDRA</t>
      </text>
    </comment>
    <comment authorId="0" ref="B42">
      <text>
        <t xml:space="preserve">scrap value of the asset
	-ASHOK CHANDRA</t>
      </text>
    </comment>
    <comment authorId="0" ref="B37">
      <text>
        <t xml:space="preserve">nominal annual interest rate compounded monthly
	-ASHOK CHANDRA</t>
      </text>
    </comment>
    <comment authorId="0" ref="B32">
      <text>
        <t xml:space="preserve">effective annual interest rate compounded quarterly
	-ASHOK CHANDRA</t>
      </text>
    </comment>
    <comment authorId="0" ref="E20">
      <text>
        <t xml:space="preserve">equated monthly installments for the loan amount 2 lakhs
	-ASHOK CHANDRA</t>
      </text>
    </comment>
    <comment authorId="0" ref="E26">
      <text>
        <t xml:space="preserve">compound annual growth rate for the investment 10,000 inr
	-ASHOK CHANDRA</t>
      </text>
    </comment>
    <comment authorId="0" ref="F27">
      <text>
        <t xml:space="preserve">Manual verification of CAGR VALUE by using traditional formula
	-ASHOK CHANDRA</t>
      </text>
    </comment>
    <comment authorId="0" ref="E14">
      <text>
        <t xml:space="preserve">INTEREST PORTION OF THE MONTHLY PAYMENT TO BE PAID  FOR THE 6TH MONTH
	-ASHOK CHANDRA</t>
      </text>
    </comment>
    <comment authorId="0" ref="E8">
      <text>
        <t xml:space="preserve">principal portion of the amount to be paid for first 12 months of the loan's maturity period
	-ASHOK CHANDRA</t>
      </text>
    </comment>
    <comment authorId="0" ref="E2">
      <text>
        <t xml:space="preserve">MONTHLY PAYMENTS TO BE MADE
	-ASHOK CHANDRA</t>
      </text>
    </comment>
  </commentList>
</comments>
</file>

<file path=xl/sharedStrings.xml><?xml version="1.0" encoding="utf-8"?>
<sst xmlns="http://schemas.openxmlformats.org/spreadsheetml/2006/main" count="80" uniqueCount="58">
  <si>
    <t>Q1)</t>
  </si>
  <si>
    <t>Calculate the monthly payment for a loan of ₹150,000 with an annual interest rate of 8% to be repaid over 3 years.</t>
  </si>
  <si>
    <t>ANNUAL INTEREST RATE</t>
  </si>
  <si>
    <t xml:space="preserve">MONTHLY PAYMENT </t>
  </si>
  <si>
    <t>LOAN AMOUNT</t>
  </si>
  <si>
    <t>INTEREST PORTION</t>
  </si>
  <si>
    <t>TIME PERIOD(in years)</t>
  </si>
  <si>
    <t>PRINCIPAL PORTION</t>
  </si>
  <si>
    <t>NO OF PAYMENTS</t>
  </si>
  <si>
    <t>Q2)</t>
  </si>
  <si>
    <t>Determine the principal portion of the payment for the 12th month of the loan described in question 1.</t>
  </si>
  <si>
    <t>PRINCIPAL AMOUNT</t>
  </si>
  <si>
    <t xml:space="preserve">NO OF PAYMENTS </t>
  </si>
  <si>
    <t>Q3)</t>
  </si>
  <si>
    <t>Calculate the interest portion of the payment for the 6th month of the same loan described in question 1</t>
  </si>
  <si>
    <t xml:space="preserve">INTEREST AMOUNT </t>
  </si>
  <si>
    <t>Q4)</t>
  </si>
  <si>
    <t>Calculate the EMI for a loan of ₹200,000 with an annual interest rate of 10% to be repaid over 5 years.</t>
  </si>
  <si>
    <t>EMI</t>
  </si>
  <si>
    <t>Q5)</t>
  </si>
  <si>
    <t>Calculate the CAGR for an investment that grows from ₹10,000 to ₹15,000 over 4 years.</t>
  </si>
  <si>
    <t>CAGR VALUE</t>
  </si>
  <si>
    <t>FUTURE VALUE</t>
  </si>
  <si>
    <t>Q6)</t>
  </si>
  <si>
    <t>Determine the effective annual interest rate for a nominal annual interest rate of 6% compounded quarterly.</t>
  </si>
  <si>
    <t>nominal annual interest rate</t>
  </si>
  <si>
    <t>EFFECT VALUE</t>
  </si>
  <si>
    <t>compounded per year(qrtly)</t>
  </si>
  <si>
    <t>Q7)</t>
  </si>
  <si>
    <t>Calculate the nominal annual interest rate for an effective annual interest rate of 9.5% compounded monthly</t>
  </si>
  <si>
    <t>effective annual interest rate</t>
  </si>
  <si>
    <t>NOMINAL VALUE</t>
  </si>
  <si>
    <t>compounded per year(monthly)</t>
  </si>
  <si>
    <t>Q8)</t>
  </si>
  <si>
    <t>Calculate the straight-line depreciation expense for an asset with an initial cost of ₹50,000, a salvage value of ₹10,000, and a useful life of 5 years.</t>
  </si>
  <si>
    <t>INITIAL COST OF THE ASSET</t>
  </si>
  <si>
    <t xml:space="preserve">STL DEPRECIATION </t>
  </si>
  <si>
    <t>SALVAGE VALUE</t>
  </si>
  <si>
    <t>LIFE OF ASSET(in years)</t>
  </si>
  <si>
    <t>Q9)</t>
  </si>
  <si>
    <t>Given a loan of ₹300,000 with an annual interest rate of 7% to be repaid over 10 years,
calculate the total monthly payment, the principal portion of the payment for the 36th month, and the interest portion of the payment for the 60th month.</t>
  </si>
  <si>
    <t>TOTAL MONTLY PAYMENT</t>
  </si>
  <si>
    <t xml:space="preserve">PRINCIPAL PORTION </t>
  </si>
  <si>
    <t xml:space="preserve">LOAN AMOUNT </t>
  </si>
  <si>
    <t>NO OF PAYMENTS(total)</t>
  </si>
  <si>
    <t>YEAR(for 36th month)</t>
  </si>
  <si>
    <t>YEAR( for 60th month)</t>
  </si>
  <si>
    <t>Q10)</t>
  </si>
  <si>
    <t>Design a financial model that calculates the monthly payment for a mortgage loan based on user inputs for loan amount, interest rate, and duration. Include separate cells to
display the principal and interest portions of each payment using PPMT and IPMT functions.</t>
  </si>
  <si>
    <t>PARTICULARS\AMOUNT</t>
  </si>
  <si>
    <t>YEAR 1</t>
  </si>
  <si>
    <t>YEAR 2</t>
  </si>
  <si>
    <t>YEAR 3</t>
  </si>
  <si>
    <t>YEAR 4</t>
  </si>
  <si>
    <t>YEAR 5</t>
  </si>
  <si>
    <t>MONTHLY PAYMENT</t>
  </si>
  <si>
    <t>INTEREST  PORTION</t>
  </si>
  <si>
    <t>PRINCIPAL  PORTION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</si>
</sst>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3">
    <font>
      <sz val="10.0"/>
      <color rgb="FF000000"/>
      <name val="Arial"/>
      <scheme val="minor"/>
    </font>
    <font>
      <color theme="1"/>
      <name val="Arial"/>
      <scheme val="minor"/>
    </font>
    <font>
      <b/>
      <color theme="1"/>
      <name val="Arial"/>
      <scheme val="minor"/>
    </font>
  </fonts>
  <fills count="15">
    <fill>
      <patternFill patternType="none"/>
    </fill>
    <fill>
      <patternFill patternType="lightGray"/>
    </fill>
    <fill>
      <patternFill patternType="solid">
        <fgColor rgb="FFFFD966"/>
        <bgColor rgb="FFFFD966"/>
      </patternFill>
    </fill>
    <fill>
      <patternFill patternType="solid">
        <fgColor rgb="FFF4CCCC"/>
        <bgColor rgb="FFF4CCCC"/>
      </patternFill>
    </fill>
    <fill>
      <patternFill patternType="solid">
        <fgColor rgb="FF00FF00"/>
        <bgColor rgb="FF00FF00"/>
      </patternFill>
    </fill>
    <fill>
      <patternFill patternType="solid">
        <fgColor rgb="FFE06666"/>
        <bgColor rgb="FFE06666"/>
      </patternFill>
    </fill>
    <fill>
      <patternFill patternType="solid">
        <fgColor rgb="FFD5A6BD"/>
        <bgColor rgb="FFD5A6BD"/>
      </patternFill>
    </fill>
    <fill>
      <patternFill patternType="solid">
        <fgColor rgb="FF00FFFF"/>
        <bgColor rgb="FF00FFFF"/>
      </patternFill>
    </fill>
    <fill>
      <patternFill patternType="solid">
        <fgColor rgb="FFC9DAF8"/>
        <bgColor rgb="FFC9DAF8"/>
      </patternFill>
    </fill>
    <fill>
      <patternFill patternType="solid">
        <fgColor rgb="FFFFFF00"/>
        <bgColor rgb="FFFFFF00"/>
      </patternFill>
    </fill>
    <fill>
      <patternFill patternType="solid">
        <fgColor rgb="FF9FC5E8"/>
        <bgColor rgb="FF9FC5E8"/>
      </patternFill>
    </fill>
    <fill>
      <patternFill patternType="solid">
        <fgColor rgb="FFB6D7A8"/>
        <bgColor rgb="FFB6D7A8"/>
      </patternFill>
    </fill>
    <fill>
      <patternFill patternType="solid">
        <fgColor rgb="FFFCE5CD"/>
        <bgColor rgb="FFFCE5CD"/>
      </patternFill>
    </fill>
    <fill>
      <patternFill patternType="solid">
        <fgColor rgb="FFEA9999"/>
        <bgColor rgb="FFEA9999"/>
      </patternFill>
    </fill>
    <fill>
      <patternFill patternType="solid">
        <fgColor rgb="FFFF9900"/>
        <bgColor rgb="FFFF9900"/>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1" fillId="0" fontId="1" numFmtId="0" xfId="0" applyAlignment="1" applyBorder="1" applyFont="1">
      <alignment readingOrder="0"/>
    </xf>
    <xf borderId="1" fillId="0" fontId="1" numFmtId="9" xfId="0" applyAlignment="1" applyBorder="1" applyFont="1" applyNumberFormat="1">
      <alignment readingOrder="0"/>
    </xf>
    <xf borderId="1" fillId="3" fontId="1" numFmtId="0" xfId="0" applyAlignment="1" applyBorder="1" applyFill="1" applyFont="1">
      <alignment readingOrder="0"/>
    </xf>
    <xf borderId="1" fillId="3" fontId="1" numFmtId="164" xfId="0" applyBorder="1" applyFont="1" applyNumberFormat="1"/>
    <xf borderId="1" fillId="0" fontId="1" numFmtId="164" xfId="0" applyAlignment="1" applyBorder="1" applyFont="1" applyNumberFormat="1">
      <alignment readingOrder="0"/>
    </xf>
    <xf borderId="0" fillId="0" fontId="1" numFmtId="164" xfId="0" applyFont="1" applyNumberFormat="1"/>
    <xf borderId="1" fillId="4" fontId="1" numFmtId="0" xfId="0" applyAlignment="1" applyBorder="1" applyFill="1" applyFont="1">
      <alignment readingOrder="0"/>
    </xf>
    <xf borderId="1" fillId="4" fontId="1" numFmtId="164" xfId="0" applyBorder="1" applyFont="1" applyNumberFormat="1"/>
    <xf borderId="1" fillId="5" fontId="1" numFmtId="0" xfId="0" applyAlignment="1" applyBorder="1" applyFill="1" applyFont="1">
      <alignment readingOrder="0"/>
    </xf>
    <xf borderId="1" fillId="5" fontId="1" numFmtId="164" xfId="0" applyBorder="1" applyFont="1" applyNumberFormat="1"/>
    <xf borderId="1" fillId="6" fontId="1" numFmtId="0" xfId="0" applyAlignment="1" applyBorder="1" applyFill="1" applyFont="1">
      <alignment readingOrder="0"/>
    </xf>
    <xf borderId="1" fillId="6" fontId="1" numFmtId="164" xfId="0" applyBorder="1" applyFont="1" applyNumberFormat="1"/>
    <xf borderId="0" fillId="0" fontId="2" numFmtId="0" xfId="0" applyFont="1"/>
    <xf borderId="1" fillId="7" fontId="1" numFmtId="0" xfId="0" applyAlignment="1" applyBorder="1" applyFill="1" applyFont="1">
      <alignment readingOrder="0"/>
    </xf>
    <xf borderId="1" fillId="7" fontId="1" numFmtId="10" xfId="0" applyBorder="1" applyFont="1" applyNumberFormat="1"/>
    <xf borderId="0" fillId="0" fontId="1" numFmtId="10" xfId="0" applyFont="1" applyNumberFormat="1"/>
    <xf borderId="1" fillId="8" fontId="1" numFmtId="0" xfId="0" applyAlignment="1" applyBorder="1" applyFill="1" applyFont="1">
      <alignment readingOrder="0"/>
    </xf>
    <xf borderId="1" fillId="8" fontId="1" numFmtId="10" xfId="0" applyBorder="1" applyFont="1" applyNumberFormat="1"/>
    <xf borderId="1" fillId="0" fontId="1" numFmtId="10" xfId="0" applyAlignment="1" applyBorder="1" applyFont="1" applyNumberFormat="1">
      <alignment readingOrder="0"/>
    </xf>
    <xf borderId="1" fillId="9" fontId="1" numFmtId="0" xfId="0" applyAlignment="1" applyBorder="1" applyFill="1" applyFont="1">
      <alignment readingOrder="0"/>
    </xf>
    <xf borderId="1" fillId="9" fontId="1" numFmtId="10" xfId="0" applyBorder="1" applyFont="1" applyNumberFormat="1"/>
    <xf borderId="1" fillId="10" fontId="1" numFmtId="0" xfId="0" applyAlignment="1" applyBorder="1" applyFill="1" applyFont="1">
      <alignment readingOrder="0"/>
    </xf>
    <xf borderId="1" fillId="10" fontId="1" numFmtId="164" xfId="0" applyBorder="1" applyFont="1" applyNumberFormat="1"/>
    <xf borderId="1" fillId="11" fontId="1" numFmtId="0" xfId="0" applyAlignment="1" applyBorder="1" applyFill="1" applyFont="1">
      <alignment readingOrder="0"/>
    </xf>
    <xf borderId="1" fillId="11" fontId="1" numFmtId="164" xfId="0" applyBorder="1" applyFont="1" applyNumberFormat="1"/>
    <xf borderId="1" fillId="0" fontId="1" numFmtId="0" xfId="0" applyAlignment="1" applyBorder="1" applyFont="1">
      <alignment readingOrder="0" shrinkToFit="0" wrapText="1"/>
    </xf>
    <xf borderId="2" fillId="4" fontId="1" numFmtId="0" xfId="0" applyAlignment="1" applyBorder="1" applyFont="1">
      <alignment readingOrder="0"/>
    </xf>
    <xf borderId="3" fillId="3" fontId="1" numFmtId="0" xfId="0" applyAlignment="1" applyBorder="1" applyFont="1">
      <alignment readingOrder="0"/>
    </xf>
    <xf borderId="4" fillId="12" fontId="1" numFmtId="164" xfId="0" applyBorder="1" applyFill="1" applyFont="1" applyNumberFormat="1"/>
    <xf borderId="4" fillId="7" fontId="1" numFmtId="164" xfId="0" applyBorder="1" applyFont="1" applyNumberFormat="1"/>
    <xf borderId="4" fillId="9" fontId="1" numFmtId="164" xfId="0" applyBorder="1" applyFont="1" applyNumberFormat="1"/>
    <xf borderId="4" fillId="13" fontId="1" numFmtId="164" xfId="0" applyBorder="1" applyFill="1" applyFont="1" applyNumberFormat="1"/>
    <xf borderId="5" fillId="14" fontId="1" numFmtId="164" xfId="0" applyBorder="1" applyFill="1" applyFont="1" applyNumberFormat="1"/>
    <xf borderId="6" fillId="3" fontId="1" numFmtId="0" xfId="0" applyAlignment="1" applyBorder="1" applyFont="1">
      <alignment readingOrder="0"/>
    </xf>
    <xf borderId="0" fillId="12" fontId="1" numFmtId="164" xfId="0" applyFont="1" applyNumberFormat="1"/>
    <xf borderId="0" fillId="7" fontId="1" numFmtId="164" xfId="0" applyFont="1" applyNumberFormat="1"/>
    <xf borderId="0" fillId="9" fontId="1" numFmtId="164" xfId="0" applyFont="1" applyNumberFormat="1"/>
    <xf borderId="0" fillId="13" fontId="1" numFmtId="164" xfId="0" applyFont="1" applyNumberFormat="1"/>
    <xf borderId="7" fillId="14" fontId="1" numFmtId="164" xfId="0" applyBorder="1" applyFont="1" applyNumberFormat="1"/>
    <xf borderId="8" fillId="3" fontId="1" numFmtId="0" xfId="0" applyAlignment="1" applyBorder="1" applyFont="1">
      <alignment readingOrder="0"/>
    </xf>
    <xf borderId="9" fillId="12" fontId="1" numFmtId="164" xfId="0" applyBorder="1" applyFont="1" applyNumberFormat="1"/>
    <xf borderId="9" fillId="7" fontId="1" numFmtId="164" xfId="0" applyBorder="1" applyFont="1" applyNumberFormat="1"/>
    <xf borderId="9" fillId="9" fontId="1" numFmtId="164" xfId="0" applyBorder="1" applyFont="1" applyNumberFormat="1"/>
    <xf borderId="9" fillId="13" fontId="1" numFmtId="164" xfId="0" applyBorder="1" applyFont="1" applyNumberFormat="1"/>
    <xf borderId="10" fillId="14"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63"/>
    <col customWidth="1" min="3" max="3" width="16.88"/>
    <col customWidth="1" min="4" max="4" width="16.13"/>
    <col customWidth="1" min="5" max="5" width="24.0"/>
    <col customWidth="1" min="6" max="6" width="17.75"/>
    <col customWidth="1" min="8" max="8" width="18.5"/>
    <col customWidth="1" min="9" max="9" width="8.38"/>
    <col customWidth="1" min="10" max="10" width="8.25"/>
    <col customWidth="1" min="11" max="11" width="7.75"/>
  </cols>
  <sheetData>
    <row r="1">
      <c r="A1" s="1" t="s">
        <v>0</v>
      </c>
      <c r="B1" s="2" t="s">
        <v>1</v>
      </c>
      <c r="I1" s="1"/>
      <c r="J1" s="1"/>
      <c r="K1" s="1"/>
    </row>
    <row r="2">
      <c r="B2" s="3" t="s">
        <v>2</v>
      </c>
      <c r="C2" s="4">
        <v>0.08</v>
      </c>
      <c r="E2" s="5" t="s">
        <v>3</v>
      </c>
      <c r="F2" s="6">
        <f>PMT(C2/12,C5,C3)</f>
        <v>-4700.454819</v>
      </c>
    </row>
    <row r="3">
      <c r="B3" s="3" t="s">
        <v>4</v>
      </c>
      <c r="C3" s="7">
        <v>150000.0</v>
      </c>
      <c r="E3" s="1" t="s">
        <v>5</v>
      </c>
      <c r="F3" s="8">
        <f>IPMT(C2/12,C4,C5,C3)</f>
        <v>-950.4961378</v>
      </c>
    </row>
    <row r="4">
      <c r="B4" s="3" t="s">
        <v>6</v>
      </c>
      <c r="C4" s="3">
        <v>3.0</v>
      </c>
      <c r="E4" s="1" t="s">
        <v>7</v>
      </c>
      <c r="F4" s="8">
        <f>PPMT(C2/12,C4,C5,C3)</f>
        <v>-3749.958681</v>
      </c>
    </row>
    <row r="5">
      <c r="B5" s="3" t="s">
        <v>8</v>
      </c>
      <c r="C5" s="3">
        <v>36.0</v>
      </c>
    </row>
    <row r="7">
      <c r="A7" s="1" t="s">
        <v>9</v>
      </c>
      <c r="B7" s="2" t="s">
        <v>10</v>
      </c>
    </row>
    <row r="8">
      <c r="B8" s="3" t="s">
        <v>2</v>
      </c>
      <c r="C8" s="4">
        <v>0.08</v>
      </c>
      <c r="E8" s="9" t="s">
        <v>11</v>
      </c>
      <c r="F8" s="10">
        <f>PPMT(C8/12,C10,C11,C9)</f>
        <v>-3700.454819</v>
      </c>
    </row>
    <row r="9">
      <c r="B9" s="3" t="s">
        <v>4</v>
      </c>
      <c r="C9" s="7">
        <v>150000.0</v>
      </c>
      <c r="F9" s="8"/>
    </row>
    <row r="10">
      <c r="B10" s="3" t="s">
        <v>6</v>
      </c>
      <c r="C10" s="3">
        <v>1.0</v>
      </c>
      <c r="F10" s="8"/>
    </row>
    <row r="11">
      <c r="B11" s="3" t="s">
        <v>12</v>
      </c>
      <c r="C11" s="3">
        <v>36.0</v>
      </c>
    </row>
    <row r="13">
      <c r="A13" s="1" t="s">
        <v>13</v>
      </c>
      <c r="B13" s="2" t="s">
        <v>14</v>
      </c>
    </row>
    <row r="14">
      <c r="B14" s="3" t="s">
        <v>2</v>
      </c>
      <c r="C14" s="4">
        <v>0.08</v>
      </c>
      <c r="E14" s="11" t="s">
        <v>15</v>
      </c>
      <c r="F14" s="12">
        <f>IPMT(C14/12,C16,C17,C15)</f>
        <v>-1000</v>
      </c>
    </row>
    <row r="15">
      <c r="B15" s="3" t="s">
        <v>4</v>
      </c>
      <c r="C15" s="7">
        <v>150000.0</v>
      </c>
      <c r="F15" s="8"/>
    </row>
    <row r="16">
      <c r="B16" s="3" t="s">
        <v>6</v>
      </c>
      <c r="C16" s="3">
        <v>1.0</v>
      </c>
      <c r="F16" s="8"/>
    </row>
    <row r="17">
      <c r="B17" s="3" t="s">
        <v>12</v>
      </c>
      <c r="C17" s="3">
        <v>6.0</v>
      </c>
    </row>
    <row r="19">
      <c r="A19" s="1" t="s">
        <v>16</v>
      </c>
      <c r="B19" s="2" t="s">
        <v>17</v>
      </c>
    </row>
    <row r="20">
      <c r="B20" s="3" t="s">
        <v>2</v>
      </c>
      <c r="C20" s="4">
        <v>0.1</v>
      </c>
      <c r="E20" s="13" t="s">
        <v>18</v>
      </c>
      <c r="F20" s="14">
        <f>PMT(C20/12,C23,C21)</f>
        <v>-4249.408942</v>
      </c>
    </row>
    <row r="21">
      <c r="B21" s="3" t="s">
        <v>4</v>
      </c>
      <c r="C21" s="7">
        <v>200000.0</v>
      </c>
      <c r="E21" s="1" t="s">
        <v>5</v>
      </c>
      <c r="F21" s="8">
        <f>IPMT(C20/12,C22,C23,C21)</f>
        <v>-1579.493124</v>
      </c>
    </row>
    <row r="22">
      <c r="B22" s="3" t="s">
        <v>6</v>
      </c>
      <c r="C22" s="3">
        <v>5.0</v>
      </c>
      <c r="E22" s="1" t="s">
        <v>7</v>
      </c>
      <c r="F22" s="8">
        <f>PPMT(C20/12,C22,C23,C21)</f>
        <v>-2669.915818</v>
      </c>
    </row>
    <row r="23">
      <c r="B23" s="3" t="s">
        <v>8</v>
      </c>
      <c r="C23" s="3">
        <v>60.0</v>
      </c>
      <c r="F23" s="15"/>
    </row>
    <row r="25">
      <c r="A25" s="1" t="s">
        <v>19</v>
      </c>
      <c r="B25" s="2" t="s">
        <v>20</v>
      </c>
    </row>
    <row r="26">
      <c r="B26" s="3" t="s">
        <v>6</v>
      </c>
      <c r="C26" s="3">
        <v>4.0</v>
      </c>
      <c r="E26" s="16" t="s">
        <v>21</v>
      </c>
      <c r="F26" s="17">
        <f>RRI(C26,C27,C28)</f>
        <v>0.1066819197</v>
      </c>
    </row>
    <row r="27">
      <c r="B27" s="3" t="s">
        <v>11</v>
      </c>
      <c r="C27" s="7">
        <v>10000.0</v>
      </c>
      <c r="F27" s="18">
        <f>(C28/C27)^(1/C26)-1</f>
        <v>0.1066819197</v>
      </c>
      <c r="G27" s="18"/>
    </row>
    <row r="28">
      <c r="B28" s="3" t="s">
        <v>22</v>
      </c>
      <c r="C28" s="7">
        <v>15000.0</v>
      </c>
    </row>
    <row r="30">
      <c r="A30" s="1" t="s">
        <v>23</v>
      </c>
      <c r="B30" s="2" t="s">
        <v>24</v>
      </c>
    </row>
    <row r="31">
      <c r="B31" s="3" t="s">
        <v>25</v>
      </c>
      <c r="C31" s="4">
        <v>0.06</v>
      </c>
    </row>
    <row r="32">
      <c r="B32" s="19" t="s">
        <v>26</v>
      </c>
      <c r="C32" s="20">
        <f>EFFECT(C31,C33)</f>
        <v>0.06136355062</v>
      </c>
    </row>
    <row r="33">
      <c r="B33" s="3" t="s">
        <v>27</v>
      </c>
      <c r="C33" s="3">
        <v>4.0</v>
      </c>
    </row>
    <row r="35">
      <c r="A35" s="1" t="s">
        <v>28</v>
      </c>
      <c r="B35" s="2" t="s">
        <v>29</v>
      </c>
    </row>
    <row r="36">
      <c r="B36" s="3" t="s">
        <v>30</v>
      </c>
      <c r="C36" s="21">
        <v>0.095</v>
      </c>
    </row>
    <row r="37">
      <c r="B37" s="22" t="s">
        <v>31</v>
      </c>
      <c r="C37" s="23">
        <f>NOMINAL(C36,C38)</f>
        <v>0.09109841149</v>
      </c>
    </row>
    <row r="38">
      <c r="B38" s="3" t="s">
        <v>32</v>
      </c>
      <c r="C38" s="3">
        <v>12.0</v>
      </c>
    </row>
    <row r="40">
      <c r="A40" s="1" t="s">
        <v>33</v>
      </c>
      <c r="B40" s="2" t="s">
        <v>34</v>
      </c>
    </row>
    <row r="41">
      <c r="B41" s="3" t="s">
        <v>35</v>
      </c>
      <c r="C41" s="7">
        <v>50000.0</v>
      </c>
      <c r="E41" s="24" t="s">
        <v>36</v>
      </c>
      <c r="F41" s="25">
        <f>SLN(C41,C42,C43)</f>
        <v>8000</v>
      </c>
    </row>
    <row r="42">
      <c r="B42" s="3" t="s">
        <v>37</v>
      </c>
      <c r="C42" s="7">
        <v>10000.0</v>
      </c>
    </row>
    <row r="43">
      <c r="B43" s="3" t="s">
        <v>38</v>
      </c>
      <c r="C43" s="3">
        <v>5.0</v>
      </c>
    </row>
    <row r="45">
      <c r="A45" s="1" t="s">
        <v>39</v>
      </c>
      <c r="B45" s="2" t="s">
        <v>40</v>
      </c>
    </row>
    <row r="46">
      <c r="B46" s="3" t="s">
        <v>2</v>
      </c>
      <c r="C46" s="4">
        <v>0.07</v>
      </c>
      <c r="E46" s="26" t="s">
        <v>41</v>
      </c>
      <c r="F46" s="27">
        <f>PMT(C46/12,C49,C48)</f>
        <v>-3483.254377</v>
      </c>
    </row>
    <row r="47">
      <c r="B47" s="3" t="s">
        <v>6</v>
      </c>
      <c r="C47" s="3">
        <v>10.0</v>
      </c>
      <c r="E47" s="26" t="s">
        <v>42</v>
      </c>
      <c r="F47" s="27">
        <f>PPMT(C46/12,C50,C49,C48)</f>
        <v>-1753.534656</v>
      </c>
      <c r="G47" s="8"/>
      <c r="H47" s="8"/>
    </row>
    <row r="48">
      <c r="B48" s="3" t="s">
        <v>43</v>
      </c>
      <c r="C48" s="7">
        <v>300000.0</v>
      </c>
      <c r="E48" s="26" t="s">
        <v>5</v>
      </c>
      <c r="F48" s="27">
        <f>IPMT(C46/12,C51,C49,C48)</f>
        <v>-1709.202147</v>
      </c>
      <c r="G48" s="8"/>
    </row>
    <row r="49">
      <c r="B49" s="28" t="s">
        <v>44</v>
      </c>
      <c r="C49" s="3">
        <v>120.0</v>
      </c>
    </row>
    <row r="50">
      <c r="B50" s="28" t="s">
        <v>45</v>
      </c>
      <c r="C50" s="3">
        <v>3.0</v>
      </c>
    </row>
    <row r="51">
      <c r="B51" s="28" t="s">
        <v>46</v>
      </c>
      <c r="C51" s="3">
        <v>5.0</v>
      </c>
    </row>
    <row r="53">
      <c r="A53" s="1" t="s">
        <v>47</v>
      </c>
      <c r="B53" s="2" t="s">
        <v>48</v>
      </c>
    </row>
    <row r="54">
      <c r="B54" s="3" t="s">
        <v>2</v>
      </c>
      <c r="C54" s="4">
        <v>0.09</v>
      </c>
      <c r="D54" s="4">
        <v>0.09</v>
      </c>
      <c r="E54" s="4">
        <v>0.09</v>
      </c>
      <c r="F54" s="4">
        <v>0.09</v>
      </c>
      <c r="G54" s="4">
        <v>0.09</v>
      </c>
    </row>
    <row r="55">
      <c r="B55" s="3" t="s">
        <v>6</v>
      </c>
      <c r="C55" s="3">
        <v>1.0</v>
      </c>
      <c r="D55" s="3">
        <v>2.0</v>
      </c>
      <c r="E55" s="3">
        <v>3.0</v>
      </c>
      <c r="F55" s="3">
        <v>4.0</v>
      </c>
      <c r="G55" s="3">
        <v>5.0</v>
      </c>
    </row>
    <row r="56">
      <c r="B56" s="3" t="s">
        <v>4</v>
      </c>
      <c r="C56" s="7">
        <v>3000000.0</v>
      </c>
      <c r="D56" s="7">
        <v>3000000.0</v>
      </c>
      <c r="E56" s="7">
        <v>3000000.0</v>
      </c>
      <c r="F56" s="7">
        <v>3000000.0</v>
      </c>
      <c r="G56" s="7">
        <v>3000000.0</v>
      </c>
    </row>
    <row r="57">
      <c r="B57" s="3" t="s">
        <v>8</v>
      </c>
      <c r="C57" s="3">
        <v>60.0</v>
      </c>
      <c r="D57" s="3">
        <v>60.0</v>
      </c>
      <c r="E57" s="3">
        <v>60.0</v>
      </c>
      <c r="F57" s="3">
        <v>60.0</v>
      </c>
      <c r="G57" s="3">
        <v>60.0</v>
      </c>
    </row>
    <row r="59">
      <c r="B59" s="29" t="s">
        <v>49</v>
      </c>
      <c r="C59" s="29" t="s">
        <v>50</v>
      </c>
      <c r="D59" s="29" t="s">
        <v>51</v>
      </c>
      <c r="E59" s="29" t="s">
        <v>52</v>
      </c>
      <c r="F59" s="29" t="s">
        <v>53</v>
      </c>
      <c r="G59" s="29" t="s">
        <v>54</v>
      </c>
    </row>
    <row r="60">
      <c r="B60" s="30" t="s">
        <v>55</v>
      </c>
      <c r="C60" s="31">
        <f t="shared" ref="C60:G60" si="1">PMT(C54/12,C57,C56)</f>
        <v>-62275.06568</v>
      </c>
      <c r="D60" s="32">
        <f t="shared" si="1"/>
        <v>-62275.06568</v>
      </c>
      <c r="E60" s="33">
        <f t="shared" si="1"/>
        <v>-62275.06568</v>
      </c>
      <c r="F60" s="34">
        <f t="shared" si="1"/>
        <v>-62275.06568</v>
      </c>
      <c r="G60" s="35">
        <f t="shared" si="1"/>
        <v>-62275.06568</v>
      </c>
    </row>
    <row r="61">
      <c r="B61" s="36" t="s">
        <v>56</v>
      </c>
      <c r="C61" s="37">
        <f t="shared" ref="C61:G61" si="2">ipmt(C54/12,C55,C57,C56)</f>
        <v>-22500</v>
      </c>
      <c r="D61" s="38">
        <f t="shared" si="2"/>
        <v>-22201.68701</v>
      </c>
      <c r="E61" s="39">
        <f t="shared" si="2"/>
        <v>-21901.13667</v>
      </c>
      <c r="F61" s="40">
        <f t="shared" si="2"/>
        <v>-21598.3322</v>
      </c>
      <c r="G61" s="41">
        <f t="shared" si="2"/>
        <v>-21293.2567</v>
      </c>
    </row>
    <row r="62">
      <c r="B62" s="42" t="s">
        <v>57</v>
      </c>
      <c r="C62" s="43">
        <f t="shared" ref="C62:G62" si="3">PPMT(C54/12,C55,C57,C56)</f>
        <v>-39775.06568</v>
      </c>
      <c r="D62" s="44">
        <f t="shared" si="3"/>
        <v>-40073.37867</v>
      </c>
      <c r="E62" s="45">
        <f t="shared" si="3"/>
        <v>-40373.92901</v>
      </c>
      <c r="F62" s="46">
        <f t="shared" si="3"/>
        <v>-40676.73348</v>
      </c>
      <c r="G62" s="47">
        <f t="shared" si="3"/>
        <v>-40981.80898</v>
      </c>
    </row>
  </sheetData>
  <mergeCells count="10">
    <mergeCell ref="B40:H40"/>
    <mergeCell ref="B45:H45"/>
    <mergeCell ref="B53:H53"/>
    <mergeCell ref="B1:H1"/>
    <mergeCell ref="B7:H7"/>
    <mergeCell ref="B13:H13"/>
    <mergeCell ref="B19:H19"/>
    <mergeCell ref="B25:H25"/>
    <mergeCell ref="B30:H30"/>
    <mergeCell ref="B35:H35"/>
  </mergeCells>
  <drawing r:id="rId2"/>
  <legacyDrawing r:id="rId3"/>
</worksheet>
</file>