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000001_{404195BB-A454-A345-BB0B-779DA140D3F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GR&amp;R" sheetId="7" r:id="rId1"/>
  </sheets>
  <externalReferences>
    <externalReference r:id="rId2"/>
    <externalReference r:id="rId3"/>
    <externalReference r:id="rId4"/>
  </externalReferences>
  <definedNames>
    <definedName name="_Fill" localSheetId="0" hidden="1">'GR&amp;R'!#REF!</definedName>
    <definedName name="_Fill" hidden="1">'[1]SHEET 1'!$P$21:$P$30</definedName>
    <definedName name="_xlnm.Print_Area" localSheetId="0">'GR&amp;R'!$A$1:$T$52</definedName>
    <definedName name="readings">#REF!</definedName>
    <definedName name="Supp_Logo" localSheetId="0">'[2]PPAP Info'!#REF!</definedName>
    <definedName name="Supp_Logo">'[3]PPAP Info'!#REF!</definedName>
    <definedName name="Wattage">'[3]PPAP Info'!#REF!</definedName>
    <definedName name="Z_38235CC0_A1D3_11D4_BDA6_0020352770F9_.wvu.PrintArea" localSheetId="0" hidden="1">'GR&amp;R'!$A$3:$T$52</definedName>
    <definedName name="Z_743D464C_9EBC_11D4_87C7_002035271A36_.wvu.PrintArea" localSheetId="0" hidden="1">'GR&amp;R'!$A$3:$T$52</definedName>
    <definedName name="Z_BA715C6C_7BC9_11D2_80E9_0020352770F9_.wvu.PrintArea" localSheetId="0" hidden="1">'GR&amp;R'!$A$3:$T$52</definedName>
    <definedName name="Z_EA212840_1C84_11D5_B0CC_002035272DB3_.wvu.PrintArea" localSheetId="0" hidden="1">'GR&amp;R'!$A$3:$T$52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7" l="1"/>
  <c r="M25" i="7"/>
  <c r="L25" i="7"/>
  <c r="K25" i="7"/>
  <c r="J25" i="7"/>
  <c r="I25" i="7"/>
  <c r="H25" i="7"/>
  <c r="G25" i="7"/>
  <c r="F25" i="7"/>
  <c r="E25" i="7"/>
  <c r="D25" i="7"/>
  <c r="M24" i="7"/>
  <c r="L24" i="7"/>
  <c r="K24" i="7"/>
  <c r="J24" i="7"/>
  <c r="I24" i="7"/>
  <c r="H24" i="7"/>
  <c r="G24" i="7"/>
  <c r="F24" i="7"/>
  <c r="E24" i="7"/>
  <c r="D24" i="7"/>
  <c r="M19" i="7"/>
  <c r="L19" i="7"/>
  <c r="K19" i="7"/>
  <c r="J19" i="7"/>
  <c r="I19" i="7"/>
  <c r="H19" i="7"/>
  <c r="G19" i="7"/>
  <c r="F19" i="7"/>
  <c r="E19" i="7"/>
  <c r="D19" i="7"/>
  <c r="M18" i="7"/>
  <c r="L18" i="7"/>
  <c r="K18" i="7"/>
  <c r="J18" i="7"/>
  <c r="I18" i="7"/>
  <c r="H18" i="7"/>
  <c r="G18" i="7"/>
  <c r="F18" i="7"/>
  <c r="E18" i="7"/>
  <c r="D18" i="7"/>
  <c r="L12" i="7"/>
  <c r="M12" i="7"/>
  <c r="L13" i="7"/>
  <c r="M13" i="7"/>
  <c r="E13" i="7"/>
  <c r="F13" i="7"/>
  <c r="G13" i="7"/>
  <c r="H13" i="7"/>
  <c r="I13" i="7"/>
  <c r="J13" i="7"/>
  <c r="K13" i="7"/>
  <c r="D13" i="7"/>
  <c r="E12" i="7"/>
  <c r="F12" i="7"/>
  <c r="G12" i="7"/>
  <c r="H12" i="7"/>
  <c r="H27" i="7"/>
  <c r="I12" i="7"/>
  <c r="J12" i="7"/>
  <c r="J27" i="7"/>
  <c r="K12" i="7"/>
  <c r="K27" i="7"/>
  <c r="D12" i="7"/>
  <c r="I27" i="7"/>
  <c r="G27" i="7"/>
  <c r="F27" i="7"/>
  <c r="E27" i="7"/>
  <c r="D27" i="7"/>
  <c r="L27" i="7"/>
  <c r="N14" i="7"/>
  <c r="M27" i="7"/>
  <c r="N17" i="7"/>
  <c r="N20" i="7"/>
  <c r="N23" i="7"/>
  <c r="N26" i="7"/>
  <c r="N11" i="7"/>
  <c r="D29" i="7"/>
  <c r="H29" i="7"/>
  <c r="T15" i="7"/>
  <c r="N28" i="7"/>
  <c r="T9" i="7"/>
  <c r="T11" i="7"/>
  <c r="T13" i="7"/>
  <c r="T29" i="7"/>
  <c r="T17" i="7"/>
  <c r="T23" i="7"/>
  <c r="T27" i="7"/>
  <c r="T21" i="7"/>
  <c r="T25" i="7"/>
  <c r="T19" i="7"/>
</calcChain>
</file>

<file path=xl/sharedStrings.xml><?xml version="1.0" encoding="utf-8"?>
<sst xmlns="http://schemas.openxmlformats.org/spreadsheetml/2006/main" count="99" uniqueCount="88">
  <si>
    <t>Date</t>
  </si>
  <si>
    <t xml:space="preserve">DATA COLLECTION: - </t>
  </si>
  <si>
    <t xml:space="preserve"> </t>
  </si>
  <si>
    <t>PREPARED BY</t>
  </si>
  <si>
    <t>APPROVED BY</t>
  </si>
  <si>
    <t>Micro Precession Pvt. Ltd.</t>
  </si>
  <si>
    <t>06.09.2022</t>
  </si>
  <si>
    <t>MSA (GAUGE REPEATABILITY &amp; REPRODUCABILITY STUDY)</t>
  </si>
  <si>
    <t>Gauge/Equipment Name</t>
  </si>
  <si>
    <t>Part Name:</t>
  </si>
  <si>
    <t>Gauge / Equipment.Least Count</t>
  </si>
  <si>
    <t>Part name</t>
  </si>
  <si>
    <t>Gauge/Equip.No.</t>
  </si>
  <si>
    <t>Characterstics</t>
  </si>
  <si>
    <t>UCL</t>
  </si>
  <si>
    <t>LCL</t>
  </si>
  <si>
    <t>Tolerance</t>
  </si>
  <si>
    <t>Performed By</t>
  </si>
  <si>
    <t>Record Number</t>
  </si>
  <si>
    <t>RESULTS/EVALUATION</t>
  </si>
  <si>
    <t>RANGE Ra</t>
  </si>
  <si>
    <t>AVG. Xa</t>
  </si>
  <si>
    <t>AVERAGE</t>
  </si>
  <si>
    <t>APPRAISER</t>
  </si>
  <si>
    <t>No of Trails/Parts</t>
  </si>
  <si>
    <t>Sumit</t>
  </si>
  <si>
    <t>Sandeep</t>
  </si>
  <si>
    <t>Satrudhan</t>
  </si>
  <si>
    <t>AVG. Xb</t>
  </si>
  <si>
    <t>RANGE Rb</t>
  </si>
  <si>
    <t>AVG. Xc</t>
  </si>
  <si>
    <t>RANGE Rc</t>
  </si>
  <si>
    <t>Sumit, Sandeep, Satrudhan</t>
  </si>
  <si>
    <t>TABLE FOR K1,K2 &amp; K3</t>
  </si>
  <si>
    <t>3 Trails</t>
  </si>
  <si>
    <t>3 Appraiser</t>
  </si>
  <si>
    <t>10 parts</t>
  </si>
  <si>
    <t>K1</t>
  </si>
  <si>
    <t>K2</t>
  </si>
  <si>
    <t>K3</t>
  </si>
  <si>
    <t>Part Average</t>
  </si>
  <si>
    <t>Rdbar</t>
  </si>
  <si>
    <t>Repeatability (Equipment Variation)
EV=(R double bar*K1)</t>
  </si>
  <si>
    <t>Part Variation (PV) 
Pv=RpXK3</t>
  </si>
  <si>
    <t>Equipment Variation (EV)
%EV=(EV/TV)*100</t>
  </si>
  <si>
    <t>% Appraiser Variation (AV)
%AV= (AV/TV) *100</t>
  </si>
  <si>
    <t>%Repeatability &amp; Reproducability(R&amp;R)
%R&amp;R =(R&amp;R/TV)* 100</t>
  </si>
  <si>
    <t>%Part Variation (PV)
%PV=(PV/TV)*100</t>
  </si>
  <si>
    <t>No. of Distinct Data Categories
ndc=1.41 (PV/GRR)</t>
  </si>
  <si>
    <t xml:space="preserve">Repeatability &amp; Reproducability (R&amp;R) w.r.t Total Tolerance
</t>
  </si>
  <si>
    <t>Xdiff</t>
  </si>
  <si>
    <t>Rp</t>
  </si>
  <si>
    <t>Xbar sumit</t>
  </si>
  <si>
    <t>Rbar sumit</t>
  </si>
  <si>
    <t>Xbar sandeep</t>
  </si>
  <si>
    <t>Rbar sandeep</t>
  </si>
  <si>
    <t>Xbar satrudhan</t>
  </si>
  <si>
    <t>Rbar satrudhan</t>
  </si>
  <si>
    <t>Analysis of Results</t>
  </si>
  <si>
    <t xml:space="preserve">%GRR &lt;10 Acceptable
</t>
  </si>
  <si>
    <t xml:space="preserve">10&lt;% GRR &lt;Conditionally acceptable (if % GRR w.r.t Total tolerance is less)
</t>
  </si>
  <si>
    <t>%GRR &gt;30 Not acceptable</t>
  </si>
  <si>
    <t xml:space="preserve">Conditionality accepted or GRR w.rt. Tolerance&lt; 10%
</t>
  </si>
  <si>
    <t>Results</t>
  </si>
  <si>
    <t>The number of out of control points in Average chart should be more than 50% to enau Resulte</t>
  </si>
  <si>
    <t>Accepted</t>
  </si>
  <si>
    <t xml:space="preserve">No out of control points in the Range Chart
</t>
  </si>
  <si>
    <t>Condition 1:</t>
  </si>
  <si>
    <t>Condition 2:</t>
  </si>
  <si>
    <t>Condition 3:</t>
  </si>
  <si>
    <t>Condition 4:</t>
  </si>
  <si>
    <t>Gage accepted for inspection and process capability analysis</t>
  </si>
  <si>
    <t>Conclusion &amp; Remarks:</t>
  </si>
  <si>
    <t>The number of distinct data categories (ndc) should be greater than or equal to 5</t>
  </si>
  <si>
    <t>TANK</t>
  </si>
  <si>
    <t>DFT METER</t>
  </si>
  <si>
    <t>COATING THICKNESS</t>
  </si>
  <si>
    <t>Formate No.</t>
  </si>
  <si>
    <t>MPPL/F/QA/22</t>
  </si>
  <si>
    <t>Rev. No</t>
  </si>
  <si>
    <t>00</t>
  </si>
  <si>
    <t>Issue Date</t>
  </si>
  <si>
    <t>16.08.2021</t>
  </si>
  <si>
    <t>0.1 µ</t>
  </si>
  <si>
    <t>Reproducability(Appraiser Variation)
AV=√{(Xdiff*K2)²-(EV²/nt)}</t>
  </si>
  <si>
    <t xml:space="preserve">Repeatability &amp; Reproducability (R&amp;R)
R&amp;R=√(EV²+ AV²)
</t>
  </si>
  <si>
    <t>Total Variation (TV)
TV=√(R&amp;R²+ PV²)</t>
  </si>
  <si>
    <t>06.10.2022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</si>
</sst>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\$#,##0.00;[Red]\-\$#,##0.00"/>
    <numFmt numFmtId="166" formatCode="0.00_)"/>
    <numFmt numFmtId="167" formatCode="0.0"/>
    <numFmt numFmtId="168" formatCode="0.000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2"/>
      <name val="Helv"/>
      <family val="2"/>
    </font>
    <font>
      <b/>
      <sz val="11"/>
      <name val="Arial"/>
      <family val="2"/>
    </font>
    <font>
      <b/>
      <sz val="8"/>
      <name val="Times New Roman"/>
      <family val="1"/>
    </font>
    <font>
      <b/>
      <sz val="8"/>
      <color theme="1"/>
      <name val="Times New Roman"/>
      <family val="1"/>
    </font>
    <font>
      <sz val="18"/>
      <name val="Times New Roman"/>
      <family val="1"/>
    </font>
    <font>
      <b/>
      <sz val="36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10"/>
      <name val="Times New Roman"/>
      <family val="1"/>
    </font>
    <font>
      <b/>
      <sz val="12"/>
      <color rgb="FF7030A0"/>
      <name val="Times New Roman"/>
      <family val="1"/>
    </font>
    <font>
      <b/>
      <sz val="12"/>
      <color rgb="FF00B05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6">
    <xf numFmtId="0" fontId="0" fillId="0" borderId="0"/>
    <xf numFmtId="0" fontId="1" fillId="0" borderId="0"/>
    <xf numFmtId="0" fontId="1" fillId="0" borderId="0"/>
    <xf numFmtId="8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0" fontId="5" fillId="0" borderId="0"/>
    <xf numFmtId="0" fontId="6" fillId="0" borderId="0"/>
    <xf numFmtId="165" fontId="7" fillId="0" borderId="0">
      <alignment horizontal="center"/>
    </xf>
    <xf numFmtId="38" fontId="3" fillId="2" borderId="0" applyNumberFormat="0" applyBorder="0" applyAlignment="0" applyProtection="0"/>
    <xf numFmtId="0" fontId="8" fillId="0" borderId="0">
      <alignment horizontal="left"/>
    </xf>
    <xf numFmtId="10" fontId="3" fillId="2" borderId="4" applyNumberFormat="0" applyBorder="0" applyAlignment="0" applyProtection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9" fillId="0" borderId="16"/>
    <xf numFmtId="6" fontId="5" fillId="0" borderId="0" applyFont="0" applyFill="0" applyBorder="0" applyAlignment="0" applyProtection="0"/>
    <xf numFmtId="8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8" fontId="5" fillId="0" borderId="0" applyFont="0" applyFill="0" applyBorder="0" applyAlignment="0" applyProtection="0"/>
    <xf numFmtId="166" fontId="10" fillId="0" borderId="0"/>
    <xf numFmtId="10" fontId="4" fillId="0" borderId="0" applyFont="0" applyFill="0" applyBorder="0" applyAlignment="0" applyProtection="0"/>
    <xf numFmtId="0" fontId="9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11" fillId="0" borderId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</cellStyleXfs>
  <cellXfs count="174">
    <xf numFmtId="0" fontId="0" fillId="0" borderId="0" xfId="0"/>
    <xf numFmtId="0" fontId="2" fillId="2" borderId="0" xfId="1" applyFont="1" applyFill="1" applyAlignment="1" applyProtection="1">
      <alignment horizontal="center" vertical="center"/>
      <protection hidden="1"/>
    </xf>
    <xf numFmtId="0" fontId="3" fillId="2" borderId="0" xfId="1" applyFont="1" applyFill="1" applyAlignment="1" applyProtection="1">
      <alignment horizontal="center" vertical="center"/>
      <protection hidden="1"/>
    </xf>
    <xf numFmtId="0" fontId="4" fillId="2" borderId="0" xfId="1" applyFont="1" applyFill="1" applyAlignment="1" applyProtection="1">
      <alignment horizontal="center" vertical="center"/>
      <protection hidden="1"/>
    </xf>
    <xf numFmtId="49" fontId="4" fillId="2" borderId="0" xfId="1" applyNumberFormat="1" applyFont="1" applyFill="1" applyBorder="1" applyAlignment="1" applyProtection="1">
      <alignment horizontal="left" vertical="center"/>
      <protection hidden="1"/>
    </xf>
    <xf numFmtId="0" fontId="4" fillId="2" borderId="0" xfId="1" applyFont="1" applyFill="1" applyBorder="1" applyAlignment="1" applyProtection="1">
      <alignment horizontal="center" vertical="center"/>
      <protection hidden="1"/>
    </xf>
    <xf numFmtId="164" fontId="4" fillId="2" borderId="0" xfId="1" applyNumberFormat="1" applyFont="1" applyFill="1" applyBorder="1" applyAlignment="1" applyProtection="1">
      <alignment horizontal="center" vertical="center"/>
      <protection hidden="1"/>
    </xf>
    <xf numFmtId="0" fontId="2" fillId="2" borderId="14" xfId="1" applyFont="1" applyFill="1" applyBorder="1" applyAlignment="1" applyProtection="1">
      <alignment horizontal="center" vertical="center"/>
      <protection hidden="1"/>
    </xf>
    <xf numFmtId="0" fontId="2" fillId="2" borderId="0" xfId="1" applyFont="1" applyFill="1" applyAlignment="1" applyProtection="1">
      <alignment horizontal="left" vertical="center"/>
      <protection hidden="1"/>
    </xf>
    <xf numFmtId="164" fontId="2" fillId="2" borderId="0" xfId="1" applyNumberFormat="1" applyFont="1" applyFill="1" applyAlignment="1" applyProtection="1">
      <alignment horizontal="center" vertical="center"/>
      <protection hidden="1"/>
    </xf>
    <xf numFmtId="0" fontId="4" fillId="2" borderId="4" xfId="1" applyFont="1" applyFill="1" applyBorder="1" applyAlignment="1" applyProtection="1">
      <alignment horizontal="center" vertical="center"/>
      <protection hidden="1"/>
    </xf>
    <xf numFmtId="0" fontId="2" fillId="2" borderId="0" xfId="1" applyFont="1" applyFill="1" applyBorder="1" applyAlignment="1" applyProtection="1">
      <alignment horizontal="center" vertical="center"/>
      <protection hidden="1"/>
    </xf>
    <xf numFmtId="0" fontId="4" fillId="2" borderId="21" xfId="1" applyFont="1" applyFill="1" applyBorder="1" applyAlignment="1" applyProtection="1">
      <alignment horizontal="center" vertical="center"/>
      <protection hidden="1"/>
    </xf>
    <xf numFmtId="0" fontId="4" fillId="2" borderId="24" xfId="1" applyFont="1" applyFill="1" applyBorder="1" applyAlignment="1" applyProtection="1">
      <alignment horizontal="center" vertical="center"/>
      <protection hidden="1"/>
    </xf>
    <xf numFmtId="0" fontId="4" fillId="2" borderId="25" xfId="1" applyFont="1" applyFill="1" applyBorder="1" applyAlignment="1" applyProtection="1">
      <alignment horizontal="center" vertical="center"/>
      <protection hidden="1"/>
    </xf>
    <xf numFmtId="0" fontId="13" fillId="0" borderId="17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 wrapText="1"/>
    </xf>
    <xf numFmtId="0" fontId="14" fillId="0" borderId="21" xfId="0" quotePrefix="1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/>
    </xf>
    <xf numFmtId="0" fontId="17" fillId="3" borderId="5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4" borderId="4" xfId="1" applyFont="1" applyFill="1" applyBorder="1" applyAlignment="1" applyProtection="1">
      <alignment horizontal="center" vertical="center"/>
      <protection hidden="1"/>
    </xf>
    <xf numFmtId="0" fontId="20" fillId="2" borderId="13" xfId="1" applyFont="1" applyFill="1" applyBorder="1" applyAlignment="1" applyProtection="1">
      <alignment horizontal="center" vertical="center"/>
      <protection hidden="1"/>
    </xf>
    <xf numFmtId="0" fontId="17" fillId="2" borderId="4" xfId="1" applyFont="1" applyFill="1" applyBorder="1" applyAlignment="1" applyProtection="1">
      <alignment horizontal="center" vertical="center" shrinkToFit="1"/>
      <protection hidden="1"/>
    </xf>
    <xf numFmtId="167" fontId="17" fillId="3" borderId="4" xfId="0" applyNumberFormat="1" applyFont="1" applyFill="1" applyBorder="1" applyAlignment="1" applyProtection="1">
      <alignment horizontal="center" vertical="center"/>
      <protection locked="0"/>
    </xf>
    <xf numFmtId="1" fontId="17" fillId="3" borderId="4" xfId="1" applyNumberFormat="1" applyFont="1" applyFill="1" applyBorder="1" applyAlignment="1" applyProtection="1">
      <alignment horizontal="center" vertical="center"/>
      <protection locked="0"/>
    </xf>
    <xf numFmtId="0" fontId="17" fillId="2" borderId="5" xfId="1" applyFont="1" applyFill="1" applyBorder="1" applyAlignment="1" applyProtection="1">
      <alignment horizontal="center" vertical="center" shrinkToFit="1"/>
      <protection hidden="1"/>
    </xf>
    <xf numFmtId="167" fontId="19" fillId="7" borderId="4" xfId="1" applyNumberFormat="1" applyFont="1" applyFill="1" applyBorder="1" applyAlignment="1" applyProtection="1">
      <alignment horizontal="center" vertical="center"/>
      <protection hidden="1"/>
    </xf>
    <xf numFmtId="0" fontId="17" fillId="2" borderId="1" xfId="1" applyFont="1" applyFill="1" applyBorder="1" applyAlignment="1" applyProtection="1">
      <alignment horizontal="center" vertical="center" shrinkToFit="1"/>
      <protection hidden="1"/>
    </xf>
    <xf numFmtId="0" fontId="17" fillId="2" borderId="9" xfId="1" applyFont="1" applyFill="1" applyBorder="1" applyAlignment="1" applyProtection="1">
      <alignment horizontal="center" vertical="center" shrinkToFit="1"/>
      <protection hidden="1"/>
    </xf>
    <xf numFmtId="167" fontId="19" fillId="7" borderId="13" xfId="1" applyNumberFormat="1" applyFont="1" applyFill="1" applyBorder="1" applyAlignment="1" applyProtection="1">
      <alignment horizontal="center" vertical="center"/>
      <protection hidden="1"/>
    </xf>
    <xf numFmtId="167" fontId="19" fillId="6" borderId="26" xfId="1" applyNumberFormat="1" applyFont="1" applyFill="1" applyBorder="1" applyAlignment="1" applyProtection="1">
      <alignment horizontal="center" vertical="center"/>
      <protection hidden="1"/>
    </xf>
    <xf numFmtId="167" fontId="19" fillId="5" borderId="27" xfId="1" applyNumberFormat="1" applyFont="1" applyFill="1" applyBorder="1" applyAlignment="1" applyProtection="1">
      <alignment horizontal="center" vertical="center"/>
      <protection hidden="1"/>
    </xf>
    <xf numFmtId="167" fontId="17" fillId="6" borderId="12" xfId="1" applyNumberFormat="1" applyFont="1" applyFill="1" applyBorder="1" applyAlignment="1" applyProtection="1">
      <alignment horizontal="center" vertical="center"/>
      <protection hidden="1"/>
    </xf>
    <xf numFmtId="0" fontId="17" fillId="6" borderId="0" xfId="1" applyFont="1" applyFill="1" applyBorder="1" applyAlignment="1" applyProtection="1">
      <alignment horizontal="center" vertical="center"/>
      <protection hidden="1"/>
    </xf>
    <xf numFmtId="167" fontId="22" fillId="5" borderId="0" xfId="1" applyNumberFormat="1" applyFont="1" applyFill="1" applyBorder="1" applyAlignment="1" applyProtection="1">
      <alignment horizontal="center" vertical="center"/>
      <protection hidden="1"/>
    </xf>
    <xf numFmtId="0" fontId="18" fillId="2" borderId="8" xfId="1" applyFont="1" applyFill="1" applyBorder="1" applyAlignment="1" applyProtection="1">
      <alignment horizontal="center" vertical="center" textRotation="255" shrinkToFit="1"/>
      <protection hidden="1"/>
    </xf>
    <xf numFmtId="0" fontId="17" fillId="2" borderId="8" xfId="1" applyFont="1" applyFill="1" applyBorder="1" applyAlignment="1" applyProtection="1">
      <alignment horizontal="center" vertical="center" shrinkToFit="1"/>
      <protection hidden="1"/>
    </xf>
    <xf numFmtId="167" fontId="17" fillId="3" borderId="13" xfId="0" applyNumberFormat="1" applyFont="1" applyFill="1" applyBorder="1" applyAlignment="1" applyProtection="1">
      <alignment horizontal="center" vertical="center"/>
      <protection locked="0"/>
    </xf>
    <xf numFmtId="167" fontId="17" fillId="3" borderId="14" xfId="0" applyNumberFormat="1" applyFont="1" applyFill="1" applyBorder="1" applyAlignment="1" applyProtection="1">
      <alignment horizontal="center" vertical="center"/>
      <protection locked="0"/>
    </xf>
    <xf numFmtId="167" fontId="17" fillId="3" borderId="0" xfId="0" applyNumberFormat="1" applyFont="1" applyFill="1" applyBorder="1" applyAlignment="1" applyProtection="1">
      <alignment horizontal="center" vertical="center"/>
      <protection locked="0"/>
    </xf>
    <xf numFmtId="0" fontId="18" fillId="12" borderId="5" xfId="1" applyFont="1" applyFill="1" applyBorder="1" applyAlignment="1" applyProtection="1">
      <alignment horizontal="center" vertical="center" shrinkToFit="1"/>
      <protection hidden="1"/>
    </xf>
    <xf numFmtId="0" fontId="18" fillId="12" borderId="7" xfId="1" applyFont="1" applyFill="1" applyBorder="1" applyAlignment="1" applyProtection="1">
      <alignment horizontal="center" vertical="center" shrinkToFit="1"/>
      <protection hidden="1"/>
    </xf>
    <xf numFmtId="0" fontId="18" fillId="12" borderId="7" xfId="1" applyFont="1" applyFill="1" applyBorder="1" applyAlignment="1" applyProtection="1">
      <alignment horizontal="center" vertical="center" wrapText="1" shrinkToFit="1"/>
      <protection hidden="1"/>
    </xf>
    <xf numFmtId="2" fontId="21" fillId="12" borderId="7" xfId="1" applyNumberFormat="1" applyFont="1" applyFill="1" applyBorder="1" applyAlignment="1" applyProtection="1">
      <alignment horizontal="center" vertical="center"/>
      <protection locked="0"/>
    </xf>
    <xf numFmtId="2" fontId="21" fillId="12" borderId="6" xfId="1" applyNumberFormat="1" applyFont="1" applyFill="1" applyBorder="1" applyAlignment="1" applyProtection="1">
      <alignment horizontal="center" vertical="center"/>
      <protection locked="0"/>
    </xf>
    <xf numFmtId="2" fontId="20" fillId="0" borderId="13" xfId="1" applyNumberFormat="1" applyFont="1" applyFill="1" applyBorder="1" applyAlignment="1" applyProtection="1">
      <alignment horizontal="center" vertical="center"/>
      <protection locked="0"/>
    </xf>
    <xf numFmtId="2" fontId="20" fillId="0" borderId="12" xfId="1" applyNumberFormat="1" applyFont="1" applyFill="1" applyBorder="1" applyAlignment="1" applyProtection="1">
      <alignment horizontal="center" vertical="center"/>
      <protection locked="0"/>
    </xf>
    <xf numFmtId="0" fontId="17" fillId="2" borderId="31" xfId="1" applyFont="1" applyFill="1" applyBorder="1" applyAlignment="1" applyProtection="1">
      <alignment horizontal="center" vertical="center"/>
      <protection hidden="1"/>
    </xf>
    <xf numFmtId="0" fontId="17" fillId="2" borderId="32" xfId="1" applyFont="1" applyFill="1" applyBorder="1" applyAlignment="1" applyProtection="1">
      <alignment horizontal="center" vertical="center"/>
      <protection hidden="1"/>
    </xf>
    <xf numFmtId="0" fontId="17" fillId="2" borderId="27" xfId="1" applyFont="1" applyFill="1" applyBorder="1" applyAlignment="1" applyProtection="1">
      <alignment horizontal="center" vertical="center"/>
      <protection hidden="1"/>
    </xf>
    <xf numFmtId="0" fontId="16" fillId="8" borderId="37" xfId="1" applyFont="1" applyFill="1" applyBorder="1" applyAlignment="1" applyProtection="1">
      <alignment horizontal="center" vertical="center"/>
      <protection hidden="1"/>
    </xf>
    <xf numFmtId="0" fontId="16" fillId="8" borderId="33" xfId="1" applyFont="1" applyFill="1" applyBorder="1" applyAlignment="1" applyProtection="1">
      <alignment horizontal="center" vertical="center"/>
      <protection hidden="1"/>
    </xf>
    <xf numFmtId="0" fontId="16" fillId="8" borderId="34" xfId="1" applyFont="1" applyFill="1" applyBorder="1" applyAlignment="1" applyProtection="1">
      <alignment horizontal="center" vertical="center"/>
      <protection hidden="1"/>
    </xf>
    <xf numFmtId="0" fontId="16" fillId="8" borderId="38" xfId="1" applyFont="1" applyFill="1" applyBorder="1" applyAlignment="1" applyProtection="1">
      <alignment horizontal="center" vertical="center"/>
      <protection hidden="1"/>
    </xf>
    <xf numFmtId="0" fontId="16" fillId="8" borderId="7" xfId="1" applyFont="1" applyFill="1" applyBorder="1" applyAlignment="1" applyProtection="1">
      <alignment horizontal="center" vertical="center"/>
      <protection hidden="1"/>
    </xf>
    <xf numFmtId="0" fontId="16" fillId="8" borderId="30" xfId="1" applyFont="1" applyFill="1" applyBorder="1" applyAlignment="1" applyProtection="1">
      <alignment horizontal="center" vertical="center"/>
      <protection hidden="1"/>
    </xf>
    <xf numFmtId="0" fontId="15" fillId="7" borderId="22" xfId="1" applyFont="1" applyFill="1" applyBorder="1" applyAlignment="1" applyProtection="1">
      <alignment horizontal="center" vertical="center"/>
      <protection hidden="1"/>
    </xf>
    <xf numFmtId="0" fontId="15" fillId="7" borderId="35" xfId="1" applyFont="1" applyFill="1" applyBorder="1" applyAlignment="1" applyProtection="1">
      <alignment horizontal="center" vertical="center"/>
      <protection hidden="1"/>
    </xf>
    <xf numFmtId="0" fontId="15" fillId="7" borderId="36" xfId="1" applyFont="1" applyFill="1" applyBorder="1" applyAlignment="1" applyProtection="1">
      <alignment horizontal="center" vertical="center"/>
      <protection hidden="1"/>
    </xf>
    <xf numFmtId="0" fontId="12" fillId="2" borderId="17" xfId="1" applyFont="1" applyFill="1" applyBorder="1" applyAlignment="1" applyProtection="1">
      <alignment horizontal="center" vertical="center"/>
      <protection hidden="1"/>
    </xf>
    <xf numFmtId="0" fontId="12" fillId="2" borderId="18" xfId="1" applyFont="1" applyFill="1" applyBorder="1" applyAlignment="1" applyProtection="1">
      <alignment horizontal="center" vertical="center"/>
      <protection hidden="1"/>
    </xf>
    <xf numFmtId="0" fontId="12" fillId="2" borderId="19" xfId="1" applyFont="1" applyFill="1" applyBorder="1" applyAlignment="1" applyProtection="1">
      <alignment horizontal="center" vertical="center"/>
      <protection hidden="1"/>
    </xf>
    <xf numFmtId="0" fontId="4" fillId="2" borderId="20" xfId="1" applyFont="1" applyFill="1" applyBorder="1" applyAlignment="1" applyProtection="1">
      <alignment horizontal="center" vertical="center"/>
      <protection hidden="1"/>
    </xf>
    <xf numFmtId="0" fontId="4" fillId="2" borderId="3" xfId="1" applyFont="1" applyFill="1" applyBorder="1" applyAlignment="1" applyProtection="1">
      <alignment horizontal="center" vertical="center"/>
      <protection hidden="1"/>
    </xf>
    <xf numFmtId="0" fontId="4" fillId="2" borderId="22" xfId="1" applyFont="1" applyFill="1" applyBorder="1" applyAlignment="1" applyProtection="1">
      <alignment horizontal="center" vertical="center"/>
      <protection hidden="1"/>
    </xf>
    <xf numFmtId="0" fontId="4" fillId="2" borderId="23" xfId="1" applyFont="1" applyFill="1" applyBorder="1" applyAlignment="1" applyProtection="1">
      <alignment horizontal="center" vertical="center"/>
      <protection hidden="1"/>
    </xf>
    <xf numFmtId="168" fontId="20" fillId="0" borderId="13" xfId="1" applyNumberFormat="1" applyFont="1" applyFill="1" applyBorder="1" applyAlignment="1" applyProtection="1">
      <alignment horizontal="center" vertical="center"/>
      <protection locked="0"/>
    </xf>
    <xf numFmtId="168" fontId="20" fillId="0" borderId="12" xfId="1" applyNumberFormat="1" applyFont="1" applyFill="1" applyBorder="1" applyAlignment="1" applyProtection="1">
      <alignment horizontal="center" vertical="center"/>
      <protection locked="0"/>
    </xf>
    <xf numFmtId="0" fontId="18" fillId="8" borderId="9" xfId="1" applyFont="1" applyFill="1" applyBorder="1" applyAlignment="1" applyProtection="1">
      <alignment horizontal="center" vertical="center"/>
      <protection hidden="1"/>
    </xf>
    <xf numFmtId="0" fontId="18" fillId="8" borderId="10" xfId="1" applyFont="1" applyFill="1" applyBorder="1" applyAlignment="1" applyProtection="1">
      <alignment horizontal="center" vertical="center"/>
      <protection hidden="1"/>
    </xf>
    <xf numFmtId="0" fontId="18" fillId="8" borderId="11" xfId="1" applyFont="1" applyFill="1" applyBorder="1" applyAlignment="1" applyProtection="1">
      <alignment horizontal="center" vertical="center"/>
      <protection hidden="1"/>
    </xf>
    <xf numFmtId="0" fontId="18" fillId="8" borderId="5" xfId="1" applyFont="1" applyFill="1" applyBorder="1" applyAlignment="1" applyProtection="1">
      <alignment horizontal="center" vertical="center"/>
      <protection hidden="1"/>
    </xf>
    <xf numFmtId="0" fontId="18" fillId="8" borderId="7" xfId="1" applyFont="1" applyFill="1" applyBorder="1" applyAlignment="1" applyProtection="1">
      <alignment horizontal="center" vertical="center"/>
      <protection hidden="1"/>
    </xf>
    <xf numFmtId="0" fontId="18" fillId="8" borderId="6" xfId="1" applyFont="1" applyFill="1" applyBorder="1" applyAlignment="1" applyProtection="1">
      <alignment horizontal="center" vertical="center"/>
      <protection hidden="1"/>
    </xf>
    <xf numFmtId="0" fontId="18" fillId="2" borderId="5" xfId="1" applyFont="1" applyFill="1" applyBorder="1" applyAlignment="1" applyProtection="1">
      <alignment horizontal="center" vertical="center"/>
      <protection hidden="1"/>
    </xf>
    <xf numFmtId="0" fontId="18" fillId="2" borderId="6" xfId="1" applyFont="1" applyFill="1" applyBorder="1" applyAlignment="1" applyProtection="1">
      <alignment horizontal="center" vertical="center"/>
      <protection hidden="1"/>
    </xf>
    <xf numFmtId="0" fontId="18" fillId="2" borderId="1" xfId="1" applyFont="1" applyFill="1" applyBorder="1" applyAlignment="1" applyProtection="1">
      <alignment horizontal="center" vertical="center"/>
      <protection hidden="1"/>
    </xf>
    <xf numFmtId="0" fontId="18" fillId="2" borderId="3" xfId="1" applyFont="1" applyFill="1" applyBorder="1" applyAlignment="1" applyProtection="1">
      <alignment horizontal="center" vertical="center"/>
      <protection hidden="1"/>
    </xf>
    <xf numFmtId="0" fontId="18" fillId="2" borderId="2" xfId="1" applyFont="1" applyFill="1" applyBorder="1" applyAlignment="1" applyProtection="1">
      <alignment horizontal="center" vertical="center"/>
      <protection hidden="1"/>
    </xf>
    <xf numFmtId="0" fontId="18" fillId="2" borderId="1" xfId="1" applyFont="1" applyFill="1" applyBorder="1" applyAlignment="1" applyProtection="1">
      <alignment horizontal="center" vertical="center" wrapText="1"/>
      <protection locked="0"/>
    </xf>
    <xf numFmtId="0" fontId="18" fillId="2" borderId="2" xfId="1" applyFont="1" applyFill="1" applyBorder="1" applyAlignment="1" applyProtection="1">
      <alignment horizontal="center" vertical="center" wrapText="1"/>
      <protection locked="0"/>
    </xf>
    <xf numFmtId="2" fontId="21" fillId="0" borderId="9" xfId="1" applyNumberFormat="1" applyFont="1" applyFill="1" applyBorder="1" applyAlignment="1" applyProtection="1">
      <alignment horizontal="left" vertical="center" wrapText="1"/>
      <protection locked="0"/>
    </xf>
    <xf numFmtId="2" fontId="21" fillId="0" borderId="10" xfId="1" applyNumberFormat="1" applyFont="1" applyFill="1" applyBorder="1" applyAlignment="1" applyProtection="1">
      <alignment horizontal="left" vertical="center"/>
      <protection locked="0"/>
    </xf>
    <xf numFmtId="2" fontId="21" fillId="0" borderId="11" xfId="1" applyNumberFormat="1" applyFont="1" applyFill="1" applyBorder="1" applyAlignment="1" applyProtection="1">
      <alignment horizontal="left" vertical="center"/>
      <protection locked="0"/>
    </xf>
    <xf numFmtId="2" fontId="21" fillId="0" borderId="5" xfId="1" applyNumberFormat="1" applyFont="1" applyFill="1" applyBorder="1" applyAlignment="1" applyProtection="1">
      <alignment horizontal="left" vertical="center"/>
      <protection locked="0"/>
    </xf>
    <xf numFmtId="2" fontId="21" fillId="0" borderId="7" xfId="1" applyNumberFormat="1" applyFont="1" applyFill="1" applyBorder="1" applyAlignment="1" applyProtection="1">
      <alignment horizontal="left" vertical="center"/>
      <protection locked="0"/>
    </xf>
    <xf numFmtId="2" fontId="21" fillId="0" borderId="6" xfId="1" applyNumberFormat="1" applyFont="1" applyFill="1" applyBorder="1" applyAlignment="1" applyProtection="1">
      <alignment horizontal="left" vertical="center"/>
      <protection locked="0"/>
    </xf>
    <xf numFmtId="0" fontId="17" fillId="4" borderId="4" xfId="1" applyFont="1" applyFill="1" applyBorder="1" applyAlignment="1" applyProtection="1">
      <alignment horizontal="center" vertical="center" shrinkToFit="1"/>
      <protection hidden="1"/>
    </xf>
    <xf numFmtId="0" fontId="17" fillId="2" borderId="13" xfId="1" applyFont="1" applyFill="1" applyBorder="1" applyAlignment="1" applyProtection="1">
      <alignment horizontal="center" vertical="center" shrinkToFit="1"/>
      <protection hidden="1"/>
    </xf>
    <xf numFmtId="0" fontId="17" fillId="2" borderId="8" xfId="1" applyFont="1" applyFill="1" applyBorder="1" applyAlignment="1" applyProtection="1">
      <alignment horizontal="center" vertical="center" shrinkToFit="1"/>
      <protection hidden="1"/>
    </xf>
    <xf numFmtId="0" fontId="17" fillId="2" borderId="12" xfId="1" applyFont="1" applyFill="1" applyBorder="1" applyAlignment="1" applyProtection="1">
      <alignment horizontal="center" vertical="center" shrinkToFit="1"/>
      <protection hidden="1"/>
    </xf>
    <xf numFmtId="0" fontId="18" fillId="2" borderId="1" xfId="1" applyFont="1" applyFill="1" applyBorder="1" applyAlignment="1" applyProtection="1">
      <alignment horizontal="left" vertical="center"/>
      <protection hidden="1"/>
    </xf>
    <xf numFmtId="0" fontId="18" fillId="2" borderId="2" xfId="1" applyFont="1" applyFill="1" applyBorder="1" applyAlignment="1" applyProtection="1">
      <alignment horizontal="left" vertical="center"/>
      <protection hidden="1"/>
    </xf>
    <xf numFmtId="0" fontId="18" fillId="0" borderId="3" xfId="1" applyFont="1" applyBorder="1" applyAlignment="1" applyProtection="1">
      <alignment vertical="center"/>
      <protection hidden="1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horizontal="center" vertical="center"/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8" fillId="2" borderId="1" xfId="0" applyFont="1" applyFill="1" applyBorder="1" applyAlignment="1" applyProtection="1">
      <alignment horizontal="left" vertical="center"/>
      <protection hidden="1"/>
    </xf>
    <xf numFmtId="0" fontId="18" fillId="0" borderId="2" xfId="0" applyFont="1" applyBorder="1" applyAlignment="1" applyProtection="1">
      <alignment vertical="center"/>
      <protection hidden="1"/>
    </xf>
    <xf numFmtId="0" fontId="17" fillId="2" borderId="2" xfId="0" applyFont="1" applyFill="1" applyBorder="1" applyAlignment="1" applyProtection="1">
      <alignment horizontal="center" vertical="center"/>
      <protection hidden="1"/>
    </xf>
    <xf numFmtId="0" fontId="17" fillId="0" borderId="3" xfId="0" applyFont="1" applyBorder="1" applyAlignment="1" applyProtection="1">
      <alignment horizontal="center" vertical="center"/>
      <protection hidden="1"/>
    </xf>
    <xf numFmtId="0" fontId="19" fillId="7" borderId="13" xfId="1" applyFont="1" applyFill="1" applyBorder="1" applyAlignment="1" applyProtection="1">
      <alignment horizontal="center" vertical="center"/>
      <protection hidden="1"/>
    </xf>
    <xf numFmtId="0" fontId="19" fillId="7" borderId="12" xfId="1" applyFont="1" applyFill="1" applyBorder="1" applyAlignment="1" applyProtection="1">
      <alignment horizontal="center" vertical="center"/>
      <protection hidden="1"/>
    </xf>
    <xf numFmtId="0" fontId="17" fillId="2" borderId="1" xfId="0" applyFont="1" applyFill="1" applyBorder="1" applyAlignment="1" applyProtection="1">
      <alignment horizontal="center" vertical="center"/>
      <protection hidden="1"/>
    </xf>
    <xf numFmtId="0" fontId="18" fillId="2" borderId="5" xfId="1" applyFont="1" applyFill="1" applyBorder="1" applyAlignment="1" applyProtection="1">
      <alignment horizontal="left" vertical="center"/>
      <protection hidden="1"/>
    </xf>
    <xf numFmtId="0" fontId="18" fillId="2" borderId="7" xfId="1" applyFont="1" applyFill="1" applyBorder="1" applyAlignment="1" applyProtection="1">
      <alignment horizontal="left" vertical="center"/>
      <protection hidden="1"/>
    </xf>
    <xf numFmtId="0" fontId="18" fillId="0" borderId="6" xfId="1" applyFont="1" applyBorder="1" applyAlignment="1" applyProtection="1">
      <alignment vertical="center"/>
      <protection hidden="1"/>
    </xf>
    <xf numFmtId="0" fontId="17" fillId="3" borderId="5" xfId="0" applyFont="1" applyFill="1" applyBorder="1" applyAlignment="1" applyProtection="1">
      <alignment horizontal="center" vertical="center"/>
      <protection locked="0"/>
    </xf>
    <xf numFmtId="0" fontId="17" fillId="0" borderId="7" xfId="0" applyFont="1" applyBorder="1" applyAlignment="1" applyProtection="1">
      <alignment horizontal="center" vertical="center"/>
      <protection locked="0"/>
    </xf>
    <xf numFmtId="0" fontId="17" fillId="0" borderId="6" xfId="0" applyFont="1" applyBorder="1" applyAlignment="1" applyProtection="1">
      <alignment horizontal="center" vertical="center"/>
      <protection locked="0"/>
    </xf>
    <xf numFmtId="0" fontId="18" fillId="2" borderId="5" xfId="0" applyFont="1" applyFill="1" applyBorder="1" applyAlignment="1" applyProtection="1">
      <alignment horizontal="left"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7" fillId="2" borderId="7" xfId="0" applyFont="1" applyFill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8" fillId="2" borderId="5" xfId="1" applyFont="1" applyFill="1" applyBorder="1" applyAlignment="1" applyProtection="1">
      <alignment horizontal="center" vertical="center" wrapText="1"/>
      <protection locked="0"/>
    </xf>
    <xf numFmtId="0" fontId="18" fillId="2" borderId="7" xfId="1" applyFont="1" applyFill="1" applyBorder="1" applyAlignment="1" applyProtection="1">
      <alignment horizontal="center" vertical="center" wrapText="1"/>
      <protection locked="0"/>
    </xf>
    <xf numFmtId="0" fontId="18" fillId="9" borderId="1" xfId="1" applyFont="1" applyFill="1" applyBorder="1" applyAlignment="1" applyProtection="1">
      <alignment horizontal="center" vertical="center"/>
      <protection hidden="1"/>
    </xf>
    <xf numFmtId="0" fontId="18" fillId="9" borderId="2" xfId="1" applyFont="1" applyFill="1" applyBorder="1" applyAlignment="1" applyProtection="1">
      <alignment horizontal="center" vertical="center"/>
      <protection hidden="1"/>
    </xf>
    <xf numFmtId="0" fontId="18" fillId="9" borderId="3" xfId="1" applyFont="1" applyFill="1" applyBorder="1" applyAlignment="1" applyProtection="1">
      <alignment horizontal="center" vertical="center"/>
      <protection hidden="1"/>
    </xf>
    <xf numFmtId="0" fontId="17" fillId="2" borderId="1" xfId="1" applyFont="1" applyFill="1" applyBorder="1" applyAlignment="1" applyProtection="1">
      <alignment horizontal="center" vertical="center" shrinkToFit="1"/>
      <protection hidden="1"/>
    </xf>
    <xf numFmtId="0" fontId="17" fillId="2" borderId="2" xfId="1" applyFont="1" applyFill="1" applyBorder="1" applyAlignment="1" applyProtection="1">
      <alignment horizontal="center" vertical="center" shrinkToFit="1"/>
      <protection hidden="1"/>
    </xf>
    <xf numFmtId="0" fontId="17" fillId="2" borderId="3" xfId="1" applyFont="1" applyFill="1" applyBorder="1" applyAlignment="1" applyProtection="1">
      <alignment horizontal="center" vertical="center" shrinkToFit="1"/>
      <protection hidden="1"/>
    </xf>
    <xf numFmtId="167" fontId="18" fillId="11" borderId="13" xfId="1" applyNumberFormat="1" applyFont="1" applyFill="1" applyBorder="1" applyAlignment="1" applyProtection="1">
      <alignment horizontal="center" vertical="center"/>
      <protection hidden="1"/>
    </xf>
    <xf numFmtId="0" fontId="18" fillId="11" borderId="12" xfId="1" applyFont="1" applyFill="1" applyBorder="1" applyAlignment="1" applyProtection="1">
      <alignment horizontal="center" vertical="center"/>
      <protection hidden="1"/>
    </xf>
    <xf numFmtId="0" fontId="19" fillId="12" borderId="10" xfId="1" applyFont="1" applyFill="1" applyBorder="1" applyAlignment="1" applyProtection="1">
      <alignment horizontal="left" vertical="center" wrapText="1"/>
      <protection hidden="1"/>
    </xf>
    <xf numFmtId="0" fontId="19" fillId="12" borderId="0" xfId="1" applyFont="1" applyFill="1" applyBorder="1" applyAlignment="1" applyProtection="1">
      <alignment horizontal="left" vertical="center" wrapText="1"/>
      <protection hidden="1"/>
    </xf>
    <xf numFmtId="0" fontId="19" fillId="12" borderId="9" xfId="1" applyFont="1" applyFill="1" applyBorder="1" applyAlignment="1" applyProtection="1">
      <alignment horizontal="center" vertical="center"/>
      <protection hidden="1"/>
    </xf>
    <xf numFmtId="0" fontId="19" fillId="12" borderId="10" xfId="1" applyFont="1" applyFill="1" applyBorder="1" applyAlignment="1" applyProtection="1">
      <alignment horizontal="center" vertical="center"/>
      <protection hidden="1"/>
    </xf>
    <xf numFmtId="0" fontId="19" fillId="12" borderId="14" xfId="1" applyFont="1" applyFill="1" applyBorder="1" applyAlignment="1" applyProtection="1">
      <alignment horizontal="center" vertical="center"/>
      <protection hidden="1"/>
    </xf>
    <xf numFmtId="0" fontId="19" fillId="12" borderId="0" xfId="1" applyFont="1" applyFill="1" applyBorder="1" applyAlignment="1" applyProtection="1">
      <alignment horizontal="center" vertical="center"/>
      <protection hidden="1"/>
    </xf>
    <xf numFmtId="0" fontId="19" fillId="12" borderId="15" xfId="1" applyFont="1" applyFill="1" applyBorder="1" applyAlignment="1" applyProtection="1">
      <alignment horizontal="left" vertical="center" wrapText="1"/>
      <protection hidden="1"/>
    </xf>
    <xf numFmtId="0" fontId="19" fillId="12" borderId="10" xfId="1" applyFont="1" applyFill="1" applyBorder="1" applyAlignment="1" applyProtection="1">
      <alignment horizontal="left" vertical="center"/>
      <protection hidden="1"/>
    </xf>
    <xf numFmtId="0" fontId="19" fillId="12" borderId="11" xfId="1" applyFont="1" applyFill="1" applyBorder="1" applyAlignment="1" applyProtection="1">
      <alignment horizontal="left" vertical="center"/>
      <protection hidden="1"/>
    </xf>
    <xf numFmtId="0" fontId="19" fillId="12" borderId="0" xfId="1" applyFont="1" applyFill="1" applyBorder="1" applyAlignment="1" applyProtection="1">
      <alignment horizontal="left" vertical="center"/>
      <protection hidden="1"/>
    </xf>
    <xf numFmtId="0" fontId="19" fillId="12" borderId="15" xfId="1" applyFont="1" applyFill="1" applyBorder="1" applyAlignment="1" applyProtection="1">
      <alignment horizontal="left" vertical="center"/>
      <protection hidden="1"/>
    </xf>
    <xf numFmtId="2" fontId="21" fillId="0" borderId="14" xfId="1" applyNumberFormat="1" applyFont="1" applyFill="1" applyBorder="1" applyAlignment="1" applyProtection="1">
      <alignment horizontal="left" vertical="center"/>
      <protection locked="0"/>
    </xf>
    <xf numFmtId="2" fontId="21" fillId="0" borderId="0" xfId="1" applyNumberFormat="1" applyFont="1" applyFill="1" applyBorder="1" applyAlignment="1" applyProtection="1">
      <alignment horizontal="left" vertical="center"/>
      <protection locked="0"/>
    </xf>
    <xf numFmtId="2" fontId="21" fillId="0" borderId="15" xfId="1" applyNumberFormat="1" applyFont="1" applyFill="1" applyBorder="1" applyAlignment="1" applyProtection="1">
      <alignment horizontal="left" vertical="center"/>
      <protection locked="0"/>
    </xf>
    <xf numFmtId="2" fontId="20" fillId="0" borderId="8" xfId="1" applyNumberFormat="1" applyFont="1" applyFill="1" applyBorder="1" applyAlignment="1" applyProtection="1">
      <alignment horizontal="center" vertical="center"/>
      <protection locked="0"/>
    </xf>
    <xf numFmtId="0" fontId="19" fillId="7" borderId="9" xfId="1" applyFont="1" applyFill="1" applyBorder="1" applyAlignment="1" applyProtection="1">
      <alignment horizontal="center" vertical="center"/>
      <protection hidden="1"/>
    </xf>
    <xf numFmtId="0" fontId="19" fillId="7" borderId="10" xfId="1" applyFont="1" applyFill="1" applyBorder="1" applyAlignment="1" applyProtection="1">
      <alignment horizontal="center" vertical="center"/>
      <protection hidden="1"/>
    </xf>
    <xf numFmtId="0" fontId="19" fillId="7" borderId="11" xfId="1" applyFont="1" applyFill="1" applyBorder="1" applyAlignment="1" applyProtection="1">
      <alignment horizontal="center" vertical="center"/>
      <protection hidden="1"/>
    </xf>
    <xf numFmtId="0" fontId="19" fillId="7" borderId="14" xfId="1" applyFont="1" applyFill="1" applyBorder="1" applyAlignment="1" applyProtection="1">
      <alignment horizontal="center" vertical="center"/>
      <protection hidden="1"/>
    </xf>
    <xf numFmtId="0" fontId="19" fillId="7" borderId="0" xfId="1" applyFont="1" applyFill="1" applyBorder="1" applyAlignment="1" applyProtection="1">
      <alignment horizontal="center" vertical="center"/>
      <protection hidden="1"/>
    </xf>
    <xf numFmtId="0" fontId="19" fillId="7" borderId="15" xfId="1" applyFont="1" applyFill="1" applyBorder="1" applyAlignment="1" applyProtection="1">
      <alignment horizontal="center" vertical="center"/>
      <protection hidden="1"/>
    </xf>
    <xf numFmtId="0" fontId="18" fillId="6" borderId="1" xfId="1" applyFont="1" applyFill="1" applyBorder="1" applyAlignment="1" applyProtection="1">
      <alignment horizontal="center" vertical="center" shrinkToFit="1"/>
      <protection hidden="1"/>
    </xf>
    <xf numFmtId="0" fontId="18" fillId="6" borderId="2" xfId="1" applyFont="1" applyFill="1" applyBorder="1" applyAlignment="1" applyProtection="1">
      <alignment horizontal="center" vertical="center" shrinkToFit="1"/>
      <protection hidden="1"/>
    </xf>
    <xf numFmtId="0" fontId="18" fillId="6" borderId="3" xfId="1" applyFont="1" applyFill="1" applyBorder="1" applyAlignment="1" applyProtection="1">
      <alignment horizontal="center" vertical="center" shrinkToFit="1"/>
      <protection hidden="1"/>
    </xf>
    <xf numFmtId="167" fontId="18" fillId="6" borderId="4" xfId="1" applyNumberFormat="1" applyFont="1" applyFill="1" applyBorder="1" applyAlignment="1" applyProtection="1">
      <alignment horizontal="center" vertical="center"/>
      <protection hidden="1"/>
    </xf>
    <xf numFmtId="0" fontId="18" fillId="6" borderId="4" xfId="1" applyFont="1" applyFill="1" applyBorder="1" applyAlignment="1" applyProtection="1">
      <alignment horizontal="center" vertical="center"/>
      <protection hidden="1"/>
    </xf>
    <xf numFmtId="0" fontId="18" fillId="6" borderId="9" xfId="1" applyFont="1" applyFill="1" applyBorder="1" applyAlignment="1" applyProtection="1">
      <alignment horizontal="center" vertical="center" shrinkToFit="1"/>
      <protection hidden="1"/>
    </xf>
    <xf numFmtId="0" fontId="18" fillId="6" borderId="10" xfId="1" applyFont="1" applyFill="1" applyBorder="1" applyAlignment="1" applyProtection="1">
      <alignment horizontal="center" vertical="center" shrinkToFit="1"/>
      <protection hidden="1"/>
    </xf>
    <xf numFmtId="0" fontId="18" fillId="6" borderId="11" xfId="1" applyFont="1" applyFill="1" applyBorder="1" applyAlignment="1" applyProtection="1">
      <alignment horizontal="center" vertical="center" shrinkToFit="1"/>
      <protection hidden="1"/>
    </xf>
    <xf numFmtId="0" fontId="18" fillId="6" borderId="5" xfId="1" applyFont="1" applyFill="1" applyBorder="1" applyAlignment="1" applyProtection="1">
      <alignment horizontal="center" vertical="center" shrinkToFit="1"/>
      <protection hidden="1"/>
    </xf>
    <xf numFmtId="0" fontId="18" fillId="6" borderId="7" xfId="1" applyFont="1" applyFill="1" applyBorder="1" applyAlignment="1" applyProtection="1">
      <alignment horizontal="center" vertical="center" shrinkToFit="1"/>
      <protection hidden="1"/>
    </xf>
    <xf numFmtId="0" fontId="18" fillId="6" borderId="6" xfId="1" applyFont="1" applyFill="1" applyBorder="1" applyAlignment="1" applyProtection="1">
      <alignment horizontal="center" vertical="center" shrinkToFit="1"/>
      <protection hidden="1"/>
    </xf>
    <xf numFmtId="0" fontId="16" fillId="10" borderId="13" xfId="1" applyFont="1" applyFill="1" applyBorder="1" applyAlignment="1" applyProtection="1">
      <alignment horizontal="center" vertical="center" textRotation="255" shrinkToFit="1"/>
      <protection hidden="1"/>
    </xf>
    <xf numFmtId="0" fontId="16" fillId="10" borderId="8" xfId="1" applyFont="1" applyFill="1" applyBorder="1" applyAlignment="1" applyProtection="1">
      <alignment horizontal="center" vertical="center" textRotation="255" shrinkToFit="1"/>
      <protection hidden="1"/>
    </xf>
    <xf numFmtId="0" fontId="16" fillId="10" borderId="12" xfId="1" applyFont="1" applyFill="1" applyBorder="1" applyAlignment="1" applyProtection="1">
      <alignment horizontal="center" vertical="center" textRotation="255" shrinkToFit="1"/>
      <protection hidden="1"/>
    </xf>
    <xf numFmtId="0" fontId="17" fillId="3" borderId="12" xfId="1" applyFont="1" applyFill="1" applyBorder="1" applyAlignment="1" applyProtection="1">
      <alignment horizontal="left" vertical="center"/>
    </xf>
    <xf numFmtId="0" fontId="17" fillId="3" borderId="4" xfId="1" applyFont="1" applyFill="1" applyBorder="1" applyAlignment="1" applyProtection="1">
      <alignment horizontal="left" vertical="center"/>
    </xf>
    <xf numFmtId="2" fontId="21" fillId="12" borderId="0" xfId="1" applyNumberFormat="1" applyFont="1" applyFill="1" applyBorder="1" applyAlignment="1" applyProtection="1">
      <alignment horizontal="center" vertical="center"/>
      <protection locked="0"/>
    </xf>
    <xf numFmtId="2" fontId="21" fillId="12" borderId="15" xfId="1" applyNumberFormat="1" applyFont="1" applyFill="1" applyBorder="1" applyAlignment="1" applyProtection="1">
      <alignment horizontal="center" vertical="center"/>
      <protection locked="0"/>
    </xf>
    <xf numFmtId="2" fontId="21" fillId="12" borderId="7" xfId="1" applyNumberFormat="1" applyFont="1" applyFill="1" applyBorder="1" applyAlignment="1" applyProtection="1">
      <alignment horizontal="center" vertical="center"/>
      <protection locked="0"/>
    </xf>
    <xf numFmtId="2" fontId="21" fillId="12" borderId="6" xfId="1" applyNumberFormat="1" applyFont="1" applyFill="1" applyBorder="1" applyAlignment="1" applyProtection="1">
      <alignment horizontal="center" vertical="center"/>
      <protection locked="0"/>
    </xf>
    <xf numFmtId="0" fontId="18" fillId="12" borderId="14" xfId="1" applyFont="1" applyFill="1" applyBorder="1" applyAlignment="1" applyProtection="1">
      <alignment horizontal="center" vertical="center" wrapText="1" shrinkToFit="1"/>
      <protection hidden="1"/>
    </xf>
    <xf numFmtId="0" fontId="18" fillId="12" borderId="0" xfId="1" applyFont="1" applyFill="1" applyBorder="1" applyAlignment="1" applyProtection="1">
      <alignment horizontal="center" vertical="center" shrinkToFit="1"/>
      <protection hidden="1"/>
    </xf>
    <xf numFmtId="0" fontId="18" fillId="12" borderId="5" xfId="1" applyFont="1" applyFill="1" applyBorder="1" applyAlignment="1" applyProtection="1">
      <alignment horizontal="center" vertical="center" shrinkToFit="1"/>
      <protection hidden="1"/>
    </xf>
    <xf numFmtId="0" fontId="18" fillId="12" borderId="7" xfId="1" applyFont="1" applyFill="1" applyBorder="1" applyAlignment="1" applyProtection="1">
      <alignment horizontal="center" vertical="center" shrinkToFit="1"/>
      <protection hidden="1"/>
    </xf>
    <xf numFmtId="0" fontId="18" fillId="12" borderId="0" xfId="1" applyFont="1" applyFill="1" applyBorder="1" applyAlignment="1" applyProtection="1">
      <alignment horizontal="center" vertical="center" wrapText="1" shrinkToFit="1"/>
      <protection hidden="1"/>
    </xf>
    <xf numFmtId="0" fontId="18" fillId="12" borderId="7" xfId="1" applyFont="1" applyFill="1" applyBorder="1" applyAlignment="1" applyProtection="1">
      <alignment horizontal="center" vertical="center" wrapText="1" shrinkToFit="1"/>
      <protection hidden="1"/>
    </xf>
  </cellXfs>
  <cellStyles count="26">
    <cellStyle name="=C:\WINNT\SYSTEM32\COMMAND.COM" xfId="2" xr:uid="{00000000-0005-0000-0000-000000000000}"/>
    <cellStyle name="ÊÝ [0.00]_¸@pR" xfId="3" xr:uid="{00000000-0005-0000-0000-000001000000}"/>
    <cellStyle name="ÊÝ_¸@pR" xfId="4" xr:uid="{00000000-0005-0000-0000-000002000000}"/>
    <cellStyle name="W_¸@pR" xfId="5" xr:uid="{00000000-0005-0000-0000-000003000000}"/>
    <cellStyle name="category" xfId="6" xr:uid="{00000000-0005-0000-0000-000004000000}"/>
    <cellStyle name="Currency $" xfId="7" xr:uid="{00000000-0005-0000-0000-000005000000}"/>
    <cellStyle name="Grey" xfId="8" xr:uid="{00000000-0005-0000-0000-000006000000}"/>
    <cellStyle name="HEADER" xfId="9" xr:uid="{00000000-0005-0000-0000-000007000000}"/>
    <cellStyle name="Input [yellow]" xfId="10" xr:uid="{00000000-0005-0000-0000-000008000000}"/>
    <cellStyle name="Milliers [0]_AR1194" xfId="11" xr:uid="{00000000-0005-0000-0000-000009000000}"/>
    <cellStyle name="Milliers_AR1194" xfId="12" xr:uid="{00000000-0005-0000-0000-00000A000000}"/>
    <cellStyle name="Model" xfId="13" xr:uid="{00000000-0005-0000-0000-00000B000000}"/>
    <cellStyle name="Monétaire [0]_AR1194" xfId="14" xr:uid="{00000000-0005-0000-0000-00000C000000}"/>
    <cellStyle name="Monétaire_AR1194" xfId="15" xr:uid="{00000000-0005-0000-0000-00000D000000}"/>
    <cellStyle name="Mon騁aire [0]_AR1194" xfId="16" xr:uid="{00000000-0005-0000-0000-00000E000000}"/>
    <cellStyle name="Mon騁aire_AR1194" xfId="17" xr:uid="{00000000-0005-0000-0000-00000F000000}"/>
    <cellStyle name="Normal" xfId="0" builtinId="0"/>
    <cellStyle name="Normal - Style1" xfId="18" xr:uid="{00000000-0005-0000-0000-000011000000}"/>
    <cellStyle name="Normal 2" xfId="1" xr:uid="{00000000-0005-0000-0000-000012000000}"/>
    <cellStyle name="Percent [2]" xfId="19" xr:uid="{00000000-0005-0000-0000-000013000000}"/>
    <cellStyle name="subhead" xfId="20" xr:uid="{00000000-0005-0000-0000-000014000000}"/>
    <cellStyle name="桁区切り [0.00]_2.6 - PFMEA" xfId="21" xr:uid="{00000000-0005-0000-0000-000015000000}"/>
    <cellStyle name="桁区切り_2.6 - PFMEA" xfId="22" xr:uid="{00000000-0005-0000-0000-000016000000}"/>
    <cellStyle name="標準_2.6 - PFMEA" xfId="23" xr:uid="{00000000-0005-0000-0000-000017000000}"/>
    <cellStyle name="通貨 [0.00]_2.6 - PFMEA" xfId="24" xr:uid="{00000000-0005-0000-0000-000018000000}"/>
    <cellStyle name="通貨_2.6 - PFMEA" xfId="25" xr:uid="{00000000-0005-0000-0000-000019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externalLink" Target="externalLinks/externalLink2.xml" /><Relationship Id="rId7" Type="http://schemas.openxmlformats.org/officeDocument/2006/relationships/sharedStrings" Target="sharedStrings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externalLink" Target="externalLinks/externalLink3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59532</xdr:colOff>
      <xdr:row>0</xdr:row>
      <xdr:rowOff>59531</xdr:rowOff>
    </xdr:from>
    <xdr:to>
      <xdr:col>0</xdr:col>
      <xdr:colOff>1025736</xdr:colOff>
      <xdr:row>2</xdr:row>
      <xdr:rowOff>250031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16553"/>
        <a:stretch>
          <a:fillRect/>
        </a:stretch>
      </xdr:blipFill>
      <xdr:spPr bwMode="auto">
        <a:xfrm>
          <a:off x="59532" y="59531"/>
          <a:ext cx="966204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ijender/Mr%20Bijender/SPC%20M%20&amp;%20M%20format.xls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sign/Desktop/Hand%20mould/PLASTIC%20COVER.xls" TargetMode="External" 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sign/Desktop/Bobbin%20JCB.xls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SHEET 1"/>
      <sheetName val="SHEET 1 (2)"/>
      <sheetName val="SHEET 1 (3)"/>
    </sheetNames>
    <sheetDataSet>
      <sheetData sheetId="0"/>
      <sheetData sheetId="1">
        <row r="21">
          <cell r="P21">
            <v>8.0009999999999994</v>
          </cell>
        </row>
        <row r="22">
          <cell r="P22">
            <v>8.0050000000000008</v>
          </cell>
        </row>
        <row r="23">
          <cell r="P23">
            <v>8.0090000000000003</v>
          </cell>
        </row>
        <row r="24">
          <cell r="P24">
            <v>8.0129999999999999</v>
          </cell>
        </row>
        <row r="25">
          <cell r="P25">
            <v>8.0169999999999995</v>
          </cell>
        </row>
        <row r="26">
          <cell r="P26">
            <v>8.0210000000000008</v>
          </cell>
        </row>
        <row r="27">
          <cell r="P27">
            <v>8.0250000000000004</v>
          </cell>
        </row>
        <row r="28">
          <cell r="P28">
            <v>8.0289999999999999</v>
          </cell>
        </row>
        <row r="29">
          <cell r="P29">
            <v>8.0329999999999995</v>
          </cell>
        </row>
        <row r="30">
          <cell r="P30">
            <v>8.0370000000000008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AP Info"/>
      <sheetName val="CHKLST"/>
      <sheetName val="ISAR"/>
      <sheetName val="PSW"/>
      <sheetName val="APPROVAL REQUEST"/>
      <sheetName val="PFD1"/>
      <sheetName val="PFMEA "/>
      <sheetName val="CONTROL PLAN"/>
      <sheetName val="CA"/>
      <sheetName val="Packing 1"/>
      <sheetName val="SPC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AP Info"/>
      <sheetName val="CHKLST"/>
      <sheetName val="ISAR"/>
      <sheetName val="PSW"/>
      <sheetName val="APPROVAL REQUEST"/>
      <sheetName val="BOBBIN 727300100 pfd"/>
      <sheetName val="PFMEA bobbin"/>
      <sheetName val="CONTROL PLAN"/>
      <sheetName val="CA"/>
      <sheetName val="Packing 1"/>
      <sheetName val="PCS"/>
      <sheetName val="SPC "/>
      <sheetName val="GRR-Att"/>
      <sheetName val="QLIB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54"/>
  <sheetViews>
    <sheetView showGridLines="0" tabSelected="1" topLeftCell="P1" zoomScale="80" zoomScaleNormal="80" zoomScaleSheetLayoutView="100" workbookViewId="0">
      <selection activeCell="C39" sqref="C39:N39"/>
    </sheetView>
  </sheetViews>
  <sheetFormatPr defaultColWidth="9.14453125" defaultRowHeight="8.25"/>
  <cols>
    <col min="1" max="1" width="16.41015625" style="7" customWidth="1"/>
    <col min="2" max="3" width="10.35546875" style="11" customWidth="1"/>
    <col min="4" max="13" width="10.35546875" style="1" customWidth="1"/>
    <col min="14" max="14" width="16.41015625" style="1" bestFit="1" customWidth="1"/>
    <col min="15" max="15" width="15.73828125" style="1" bestFit="1" customWidth="1"/>
    <col min="16" max="16" width="10.0859375" style="1" bestFit="1" customWidth="1"/>
    <col min="17" max="17" width="8.609375" style="1" customWidth="1"/>
    <col min="18" max="18" width="9.28125" style="1" customWidth="1"/>
    <col min="19" max="20" width="15.33203125" style="1" customWidth="1"/>
    <col min="21" max="21" width="5.51171875" style="1" customWidth="1"/>
    <col min="22" max="22" width="11.296875" style="1" customWidth="1"/>
    <col min="23" max="16384" width="9.14453125" style="1"/>
  </cols>
  <sheetData>
    <row r="1" spans="1:34" ht="26.25" customHeight="1">
      <c r="A1" s="50"/>
      <c r="B1" s="53" t="s">
        <v>5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  <c r="S1" s="15" t="s">
        <v>77</v>
      </c>
      <c r="T1" s="16" t="s">
        <v>78</v>
      </c>
    </row>
    <row r="2" spans="1:34" ht="26.25" customHeight="1" thickBot="1">
      <c r="A2" s="51"/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8"/>
      <c r="S2" s="17" t="s">
        <v>79</v>
      </c>
      <c r="T2" s="18" t="s">
        <v>80</v>
      </c>
    </row>
    <row r="3" spans="1:34" s="2" customFormat="1" ht="26.25" customHeight="1" thickBot="1">
      <c r="A3" s="52"/>
      <c r="B3" s="59" t="s">
        <v>7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1"/>
      <c r="S3" s="19" t="s">
        <v>81</v>
      </c>
      <c r="T3" s="20" t="s">
        <v>82</v>
      </c>
      <c r="U3" s="62" t="s">
        <v>33</v>
      </c>
      <c r="V3" s="63"/>
      <c r="W3" s="63"/>
      <c r="X3" s="64"/>
    </row>
    <row r="4" spans="1:34" s="3" customFormat="1" ht="22.5" customHeight="1">
      <c r="A4" s="107" t="s">
        <v>9</v>
      </c>
      <c r="B4" s="108"/>
      <c r="C4" s="108"/>
      <c r="D4" s="109"/>
      <c r="E4" s="110" t="s">
        <v>74</v>
      </c>
      <c r="F4" s="111"/>
      <c r="G4" s="112"/>
      <c r="H4" s="113" t="s">
        <v>11</v>
      </c>
      <c r="I4" s="114"/>
      <c r="J4" s="110" t="s">
        <v>74</v>
      </c>
      <c r="K4" s="111"/>
      <c r="L4" s="112"/>
      <c r="M4" s="115" t="s">
        <v>14</v>
      </c>
      <c r="N4" s="116"/>
      <c r="O4" s="21">
        <v>600</v>
      </c>
      <c r="P4" s="77" t="s">
        <v>17</v>
      </c>
      <c r="Q4" s="78"/>
      <c r="R4" s="117" t="s">
        <v>32</v>
      </c>
      <c r="S4" s="118"/>
      <c r="T4" s="118"/>
      <c r="U4" s="65" t="s">
        <v>34</v>
      </c>
      <c r="V4" s="66"/>
      <c r="W4" s="10" t="s">
        <v>37</v>
      </c>
      <c r="X4" s="12">
        <v>0.58089999999999997</v>
      </c>
    </row>
    <row r="5" spans="1:34" s="3" customFormat="1" ht="22.5" customHeight="1">
      <c r="A5" s="94" t="s">
        <v>8</v>
      </c>
      <c r="B5" s="95"/>
      <c r="C5" s="95"/>
      <c r="D5" s="96"/>
      <c r="E5" s="97" t="s">
        <v>75</v>
      </c>
      <c r="F5" s="98"/>
      <c r="G5" s="99"/>
      <c r="H5" s="100" t="s">
        <v>12</v>
      </c>
      <c r="I5" s="101"/>
      <c r="J5" s="97"/>
      <c r="K5" s="98"/>
      <c r="L5" s="99"/>
      <c r="M5" s="102" t="s">
        <v>15</v>
      </c>
      <c r="N5" s="103"/>
      <c r="O5" s="22">
        <v>150</v>
      </c>
      <c r="P5" s="79" t="s">
        <v>0</v>
      </c>
      <c r="Q5" s="80"/>
      <c r="R5" s="82" t="s">
        <v>87</v>
      </c>
      <c r="S5" s="83"/>
      <c r="T5" s="83"/>
      <c r="U5" s="65" t="s">
        <v>35</v>
      </c>
      <c r="V5" s="66"/>
      <c r="W5" s="10" t="s">
        <v>38</v>
      </c>
      <c r="X5" s="12">
        <v>0.52310000000000001</v>
      </c>
    </row>
    <row r="6" spans="1:34" s="3" customFormat="1" ht="22.5" customHeight="1" thickBot="1">
      <c r="A6" s="94" t="s">
        <v>10</v>
      </c>
      <c r="B6" s="95"/>
      <c r="C6" s="95"/>
      <c r="D6" s="96"/>
      <c r="E6" s="97" t="s">
        <v>83</v>
      </c>
      <c r="F6" s="98"/>
      <c r="G6" s="99"/>
      <c r="H6" s="100" t="s">
        <v>13</v>
      </c>
      <c r="I6" s="101"/>
      <c r="J6" s="97" t="s">
        <v>76</v>
      </c>
      <c r="K6" s="98"/>
      <c r="L6" s="99"/>
      <c r="M6" s="106" t="s">
        <v>16</v>
      </c>
      <c r="N6" s="103"/>
      <c r="O6" s="22">
        <f>(O4-O5)/2</f>
        <v>225</v>
      </c>
      <c r="P6" s="79" t="s">
        <v>18</v>
      </c>
      <c r="Q6" s="81"/>
      <c r="R6" s="82"/>
      <c r="S6" s="83" t="s">
        <v>0</v>
      </c>
      <c r="T6" s="83" t="s">
        <v>6</v>
      </c>
      <c r="U6" s="67" t="s">
        <v>36</v>
      </c>
      <c r="V6" s="68"/>
      <c r="W6" s="13" t="s">
        <v>39</v>
      </c>
      <c r="X6" s="14">
        <v>0.31459999999999999</v>
      </c>
    </row>
    <row r="7" spans="1:34" s="3" customFormat="1" ht="22.5" customHeight="1">
      <c r="A7" s="119" t="s">
        <v>1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1"/>
      <c r="O7" s="71" t="s">
        <v>19</v>
      </c>
      <c r="P7" s="72"/>
      <c r="Q7" s="72"/>
      <c r="R7" s="72"/>
      <c r="S7" s="72"/>
      <c r="T7" s="73"/>
    </row>
    <row r="8" spans="1:34" s="3" customFormat="1" ht="22.5" customHeight="1">
      <c r="A8" s="159" t="s">
        <v>23</v>
      </c>
      <c r="B8" s="90" t="s">
        <v>24</v>
      </c>
      <c r="C8" s="90"/>
      <c r="D8" s="23">
        <v>1</v>
      </c>
      <c r="E8" s="23">
        <v>2</v>
      </c>
      <c r="F8" s="23">
        <v>3</v>
      </c>
      <c r="G8" s="23">
        <v>4</v>
      </c>
      <c r="H8" s="23">
        <v>5</v>
      </c>
      <c r="I8" s="23">
        <v>6</v>
      </c>
      <c r="J8" s="23">
        <v>7</v>
      </c>
      <c r="K8" s="23">
        <v>8</v>
      </c>
      <c r="L8" s="23">
        <v>9</v>
      </c>
      <c r="M8" s="23">
        <v>10</v>
      </c>
      <c r="N8" s="24" t="s">
        <v>22</v>
      </c>
      <c r="O8" s="74"/>
      <c r="P8" s="75"/>
      <c r="Q8" s="75"/>
      <c r="R8" s="75"/>
      <c r="S8" s="75"/>
      <c r="T8" s="76"/>
    </row>
    <row r="9" spans="1:34" s="3" customFormat="1" ht="22.5" customHeight="1">
      <c r="A9" s="160"/>
      <c r="B9" s="91" t="s">
        <v>25</v>
      </c>
      <c r="C9" s="25">
        <v>1</v>
      </c>
      <c r="D9" s="26">
        <v>295</v>
      </c>
      <c r="E9" s="26">
        <v>289</v>
      </c>
      <c r="F9" s="26">
        <v>266.5</v>
      </c>
      <c r="G9" s="26">
        <v>300</v>
      </c>
      <c r="H9" s="26">
        <v>315</v>
      </c>
      <c r="I9" s="26">
        <v>308</v>
      </c>
      <c r="J9" s="26">
        <v>289</v>
      </c>
      <c r="K9" s="26">
        <v>270</v>
      </c>
      <c r="L9" s="26">
        <v>280</v>
      </c>
      <c r="M9" s="26">
        <v>280</v>
      </c>
      <c r="N9" s="104" t="s">
        <v>52</v>
      </c>
      <c r="O9" s="84" t="s">
        <v>42</v>
      </c>
      <c r="P9" s="85"/>
      <c r="Q9" s="85"/>
      <c r="R9" s="85"/>
      <c r="S9" s="86"/>
      <c r="T9" s="48">
        <f>N28*X4</f>
        <v>28.386646666666664</v>
      </c>
      <c r="U9" s="4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s="3" customFormat="1" ht="22.5" customHeight="1">
      <c r="A10" s="160"/>
      <c r="B10" s="92"/>
      <c r="C10" s="25">
        <v>2</v>
      </c>
      <c r="D10" s="27">
        <v>278</v>
      </c>
      <c r="E10" s="27">
        <v>297</v>
      </c>
      <c r="F10" s="27">
        <v>265</v>
      </c>
      <c r="G10" s="27">
        <v>239</v>
      </c>
      <c r="H10" s="27">
        <v>245</v>
      </c>
      <c r="I10" s="27">
        <v>238</v>
      </c>
      <c r="J10" s="27">
        <v>241</v>
      </c>
      <c r="K10" s="27">
        <v>259</v>
      </c>
      <c r="L10" s="27">
        <v>274</v>
      </c>
      <c r="M10" s="27">
        <v>247</v>
      </c>
      <c r="N10" s="105"/>
      <c r="O10" s="87"/>
      <c r="P10" s="88"/>
      <c r="Q10" s="88"/>
      <c r="R10" s="88"/>
      <c r="S10" s="89"/>
      <c r="T10" s="49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s="3" customFormat="1" ht="22.5" customHeight="1">
      <c r="A11" s="160"/>
      <c r="B11" s="92"/>
      <c r="C11" s="28">
        <v>3</v>
      </c>
      <c r="D11" s="27">
        <v>248</v>
      </c>
      <c r="E11" s="27">
        <v>256</v>
      </c>
      <c r="F11" s="27">
        <v>241</v>
      </c>
      <c r="G11" s="27">
        <v>258</v>
      </c>
      <c r="H11" s="27">
        <v>246</v>
      </c>
      <c r="I11" s="27">
        <v>241</v>
      </c>
      <c r="J11" s="27">
        <v>284</v>
      </c>
      <c r="K11" s="27">
        <v>241</v>
      </c>
      <c r="L11" s="27">
        <v>257</v>
      </c>
      <c r="M11" s="27">
        <v>222</v>
      </c>
      <c r="N11" s="29">
        <f>AVERAGE(D12:M12)</f>
        <v>265.64999999999998</v>
      </c>
      <c r="O11" s="84" t="s">
        <v>84</v>
      </c>
      <c r="P11" s="85"/>
      <c r="Q11" s="85"/>
      <c r="R11" s="85"/>
      <c r="S11" s="86"/>
      <c r="T11" s="69">
        <f>SQRT((D29*X5)^2-T9^2/30)</f>
        <v>1.3742540466324791</v>
      </c>
      <c r="V11" s="5" t="s">
        <v>2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s="3" customFormat="1" ht="22.5" customHeight="1">
      <c r="A12" s="160"/>
      <c r="B12" s="92"/>
      <c r="C12" s="30" t="s">
        <v>21</v>
      </c>
      <c r="D12" s="26">
        <f>AVERAGE(D9:D11)</f>
        <v>273.66666666666669</v>
      </c>
      <c r="E12" s="26">
        <f t="shared" ref="E12:M12" si="0">AVERAGE(E9:E11)</f>
        <v>280.66666666666669</v>
      </c>
      <c r="F12" s="26">
        <f t="shared" si="0"/>
        <v>257.5</v>
      </c>
      <c r="G12" s="26">
        <f t="shared" si="0"/>
        <v>265.66666666666669</v>
      </c>
      <c r="H12" s="26">
        <f t="shared" si="0"/>
        <v>268.66666666666669</v>
      </c>
      <c r="I12" s="26">
        <f t="shared" si="0"/>
        <v>262.33333333333331</v>
      </c>
      <c r="J12" s="26">
        <f t="shared" si="0"/>
        <v>271.33333333333331</v>
      </c>
      <c r="K12" s="26">
        <f t="shared" si="0"/>
        <v>256.66666666666669</v>
      </c>
      <c r="L12" s="26">
        <f t="shared" si="0"/>
        <v>270.33333333333331</v>
      </c>
      <c r="M12" s="26">
        <f t="shared" si="0"/>
        <v>249.66666666666666</v>
      </c>
      <c r="N12" s="104" t="s">
        <v>53</v>
      </c>
      <c r="O12" s="87"/>
      <c r="P12" s="88"/>
      <c r="Q12" s="88"/>
      <c r="R12" s="88"/>
      <c r="S12" s="89"/>
      <c r="T12" s="70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5"/>
      <c r="AG12" s="5"/>
      <c r="AH12" s="5"/>
    </row>
    <row r="13" spans="1:34" s="3" customFormat="1" ht="22.5" customHeight="1">
      <c r="A13" s="160"/>
      <c r="B13" s="93"/>
      <c r="C13" s="31" t="s">
        <v>20</v>
      </c>
      <c r="D13" s="26">
        <f>MAX(D9:D11)-MIN(D9:D11)</f>
        <v>47</v>
      </c>
      <c r="E13" s="26">
        <f t="shared" ref="E13:M13" si="1">MAX(E9:E11)-MIN(E9:E11)</f>
        <v>41</v>
      </c>
      <c r="F13" s="26">
        <f t="shared" si="1"/>
        <v>25.5</v>
      </c>
      <c r="G13" s="26">
        <f t="shared" si="1"/>
        <v>61</v>
      </c>
      <c r="H13" s="26">
        <f t="shared" si="1"/>
        <v>70</v>
      </c>
      <c r="I13" s="26">
        <f t="shared" si="1"/>
        <v>70</v>
      </c>
      <c r="J13" s="26">
        <f t="shared" si="1"/>
        <v>48</v>
      </c>
      <c r="K13" s="26">
        <f t="shared" si="1"/>
        <v>29</v>
      </c>
      <c r="L13" s="26">
        <f t="shared" si="1"/>
        <v>23</v>
      </c>
      <c r="M13" s="26">
        <f t="shared" si="1"/>
        <v>58</v>
      </c>
      <c r="N13" s="105"/>
      <c r="O13" s="84" t="s">
        <v>85</v>
      </c>
      <c r="P13" s="85"/>
      <c r="Q13" s="85"/>
      <c r="R13" s="85"/>
      <c r="S13" s="86"/>
      <c r="T13" s="48">
        <f>SQRT(T9^2+T11^2)</f>
        <v>28.419892384786809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5"/>
      <c r="AG13" s="5"/>
      <c r="AH13" s="5"/>
    </row>
    <row r="14" spans="1:34" s="3" customFormat="1" ht="22.5" customHeight="1">
      <c r="A14" s="160"/>
      <c r="B14" s="90" t="s">
        <v>24</v>
      </c>
      <c r="C14" s="90"/>
      <c r="D14" s="23">
        <v>1</v>
      </c>
      <c r="E14" s="23">
        <v>2</v>
      </c>
      <c r="F14" s="23">
        <v>3</v>
      </c>
      <c r="G14" s="23">
        <v>4</v>
      </c>
      <c r="H14" s="23">
        <v>5</v>
      </c>
      <c r="I14" s="23">
        <v>6</v>
      </c>
      <c r="J14" s="23">
        <v>7</v>
      </c>
      <c r="K14" s="23">
        <v>8</v>
      </c>
      <c r="L14" s="23">
        <v>9</v>
      </c>
      <c r="M14" s="23">
        <v>10</v>
      </c>
      <c r="N14" s="29">
        <f>AVERAGE(D13:M13)</f>
        <v>47.25</v>
      </c>
      <c r="O14" s="87"/>
      <c r="P14" s="88"/>
      <c r="Q14" s="88"/>
      <c r="R14" s="88"/>
      <c r="S14" s="89"/>
      <c r="T14" s="49"/>
    </row>
    <row r="15" spans="1:34" s="3" customFormat="1" ht="22.5" customHeight="1">
      <c r="A15" s="160"/>
      <c r="B15" s="91" t="s">
        <v>26</v>
      </c>
      <c r="C15" s="25">
        <v>1</v>
      </c>
      <c r="D15" s="26">
        <v>302</v>
      </c>
      <c r="E15" s="26">
        <v>290</v>
      </c>
      <c r="F15" s="26">
        <v>233</v>
      </c>
      <c r="G15" s="26">
        <v>246</v>
      </c>
      <c r="H15" s="26">
        <v>289</v>
      </c>
      <c r="I15" s="26">
        <v>289</v>
      </c>
      <c r="J15" s="26">
        <v>277</v>
      </c>
      <c r="K15" s="26">
        <v>289</v>
      </c>
      <c r="L15" s="26">
        <v>270</v>
      </c>
      <c r="M15" s="26">
        <v>267</v>
      </c>
      <c r="N15" s="104" t="s">
        <v>54</v>
      </c>
      <c r="O15" s="84" t="s">
        <v>43</v>
      </c>
      <c r="P15" s="85"/>
      <c r="Q15" s="85"/>
      <c r="R15" s="85"/>
      <c r="S15" s="86"/>
      <c r="T15" s="48">
        <f>H29*X6</f>
        <v>8.7039333333333389</v>
      </c>
      <c r="U15" s="4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s="3" customFormat="1" ht="22.5" customHeight="1">
      <c r="A16" s="160"/>
      <c r="B16" s="92"/>
      <c r="C16" s="25">
        <v>2</v>
      </c>
      <c r="D16" s="26">
        <v>270</v>
      </c>
      <c r="E16" s="26">
        <v>305</v>
      </c>
      <c r="F16" s="26">
        <v>289</v>
      </c>
      <c r="G16" s="26">
        <v>378</v>
      </c>
      <c r="H16" s="26">
        <v>280</v>
      </c>
      <c r="I16" s="26">
        <v>270</v>
      </c>
      <c r="J16" s="26">
        <v>240</v>
      </c>
      <c r="K16" s="26">
        <v>270</v>
      </c>
      <c r="L16" s="26">
        <v>250</v>
      </c>
      <c r="M16" s="26">
        <v>280</v>
      </c>
      <c r="N16" s="105"/>
      <c r="O16" s="87"/>
      <c r="P16" s="88"/>
      <c r="Q16" s="88"/>
      <c r="R16" s="88"/>
      <c r="S16" s="89"/>
      <c r="T16" s="49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s="3" customFormat="1" ht="22.5" customHeight="1">
      <c r="A17" s="160"/>
      <c r="B17" s="92"/>
      <c r="C17" s="28">
        <v>3</v>
      </c>
      <c r="D17" s="26">
        <v>300</v>
      </c>
      <c r="E17" s="26">
        <v>357</v>
      </c>
      <c r="F17" s="26">
        <v>260</v>
      </c>
      <c r="G17" s="26">
        <v>271</v>
      </c>
      <c r="H17" s="26">
        <v>240</v>
      </c>
      <c r="I17" s="26">
        <v>257</v>
      </c>
      <c r="J17" s="26">
        <v>240</v>
      </c>
      <c r="K17" s="26">
        <v>189</v>
      </c>
      <c r="L17" s="26">
        <v>299</v>
      </c>
      <c r="M17" s="26">
        <v>280</v>
      </c>
      <c r="N17" s="29">
        <f>AVERAGE(D18:M18)</f>
        <v>275.89999999999998</v>
      </c>
      <c r="O17" s="84" t="s">
        <v>86</v>
      </c>
      <c r="P17" s="85"/>
      <c r="Q17" s="85"/>
      <c r="R17" s="85"/>
      <c r="S17" s="86"/>
      <c r="T17" s="48">
        <f>SQRT(T13^2+T15^2)</f>
        <v>29.722865585841053</v>
      </c>
      <c r="V17" s="5" t="s">
        <v>2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s="3" customFormat="1" ht="22.5" customHeight="1">
      <c r="A18" s="160"/>
      <c r="B18" s="92"/>
      <c r="C18" s="30" t="s">
        <v>28</v>
      </c>
      <c r="D18" s="26">
        <f>AVERAGE(D15:D17)</f>
        <v>290.66666666666669</v>
      </c>
      <c r="E18" s="26">
        <f t="shared" ref="E18" si="2">AVERAGE(E15:E17)</f>
        <v>317.33333333333331</v>
      </c>
      <c r="F18" s="26">
        <f t="shared" ref="F18" si="3">AVERAGE(F15:F17)</f>
        <v>260.66666666666669</v>
      </c>
      <c r="G18" s="26">
        <f t="shared" ref="G18" si="4">AVERAGE(G15:G17)</f>
        <v>298.33333333333331</v>
      </c>
      <c r="H18" s="26">
        <f t="shared" ref="H18" si="5">AVERAGE(H15:H17)</f>
        <v>269.66666666666669</v>
      </c>
      <c r="I18" s="26">
        <f t="shared" ref="I18" si="6">AVERAGE(I15:I17)</f>
        <v>272</v>
      </c>
      <c r="J18" s="26">
        <f t="shared" ref="J18" si="7">AVERAGE(J15:J17)</f>
        <v>252.33333333333334</v>
      </c>
      <c r="K18" s="26">
        <f t="shared" ref="K18" si="8">AVERAGE(K15:K17)</f>
        <v>249.33333333333334</v>
      </c>
      <c r="L18" s="26">
        <f t="shared" ref="L18" si="9">AVERAGE(L15:L17)</f>
        <v>273</v>
      </c>
      <c r="M18" s="26">
        <f t="shared" ref="M18" si="10">AVERAGE(M15:M17)</f>
        <v>275.66666666666669</v>
      </c>
      <c r="N18" s="104" t="s">
        <v>55</v>
      </c>
      <c r="O18" s="87"/>
      <c r="P18" s="88"/>
      <c r="Q18" s="88"/>
      <c r="R18" s="88"/>
      <c r="S18" s="89"/>
      <c r="T18" s="49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5"/>
      <c r="AG18" s="5"/>
      <c r="AH18" s="5"/>
    </row>
    <row r="19" spans="1:34" s="3" customFormat="1" ht="22.5" customHeight="1">
      <c r="A19" s="160"/>
      <c r="B19" s="93"/>
      <c r="C19" s="31" t="s">
        <v>29</v>
      </c>
      <c r="D19" s="26">
        <f>MAX(D15:D17)-MIN(D15:D17)</f>
        <v>32</v>
      </c>
      <c r="E19" s="26">
        <f t="shared" ref="E19:M19" si="11">MAX(E15:E17)-MIN(E15:E17)</f>
        <v>67</v>
      </c>
      <c r="F19" s="26">
        <f t="shared" si="11"/>
        <v>56</v>
      </c>
      <c r="G19" s="26">
        <f t="shared" si="11"/>
        <v>132</v>
      </c>
      <c r="H19" s="26">
        <f t="shared" si="11"/>
        <v>49</v>
      </c>
      <c r="I19" s="26">
        <f t="shared" si="11"/>
        <v>32</v>
      </c>
      <c r="J19" s="26">
        <f t="shared" si="11"/>
        <v>37</v>
      </c>
      <c r="K19" s="26">
        <f t="shared" si="11"/>
        <v>100</v>
      </c>
      <c r="L19" s="26">
        <f t="shared" si="11"/>
        <v>49</v>
      </c>
      <c r="M19" s="26">
        <f t="shared" si="11"/>
        <v>13</v>
      </c>
      <c r="N19" s="105"/>
      <c r="O19" s="84" t="s">
        <v>44</v>
      </c>
      <c r="P19" s="85"/>
      <c r="Q19" s="85"/>
      <c r="R19" s="85"/>
      <c r="S19" s="86"/>
      <c r="T19" s="48">
        <f>T9/T17*100</f>
        <v>95.504407489529157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5"/>
      <c r="AG19" s="5"/>
      <c r="AH19" s="5"/>
    </row>
    <row r="20" spans="1:34" s="3" customFormat="1" ht="22.5" customHeight="1">
      <c r="A20" s="160"/>
      <c r="B20" s="90" t="s">
        <v>24</v>
      </c>
      <c r="C20" s="90"/>
      <c r="D20" s="23">
        <v>1</v>
      </c>
      <c r="E20" s="23">
        <v>2</v>
      </c>
      <c r="F20" s="23">
        <v>3</v>
      </c>
      <c r="G20" s="23">
        <v>4</v>
      </c>
      <c r="H20" s="23">
        <v>5</v>
      </c>
      <c r="I20" s="23">
        <v>6</v>
      </c>
      <c r="J20" s="23">
        <v>7</v>
      </c>
      <c r="K20" s="23">
        <v>8</v>
      </c>
      <c r="L20" s="23">
        <v>9</v>
      </c>
      <c r="M20" s="23">
        <v>10</v>
      </c>
      <c r="N20" s="29">
        <f>AVERAGE(D19:M19)</f>
        <v>56.7</v>
      </c>
      <c r="O20" s="87"/>
      <c r="P20" s="88"/>
      <c r="Q20" s="88"/>
      <c r="R20" s="88"/>
      <c r="S20" s="89"/>
      <c r="T20" s="49"/>
    </row>
    <row r="21" spans="1:34" s="3" customFormat="1" ht="22.5" customHeight="1">
      <c r="A21" s="160"/>
      <c r="B21" s="91" t="s">
        <v>27</v>
      </c>
      <c r="C21" s="25">
        <v>1</v>
      </c>
      <c r="D21" s="26">
        <v>295</v>
      </c>
      <c r="E21" s="26">
        <v>289</v>
      </c>
      <c r="F21" s="26">
        <v>266.5</v>
      </c>
      <c r="G21" s="26">
        <v>300</v>
      </c>
      <c r="H21" s="26">
        <v>315</v>
      </c>
      <c r="I21" s="26">
        <v>308</v>
      </c>
      <c r="J21" s="26">
        <v>289</v>
      </c>
      <c r="K21" s="26">
        <v>270</v>
      </c>
      <c r="L21" s="26">
        <v>280</v>
      </c>
      <c r="M21" s="26">
        <v>280</v>
      </c>
      <c r="N21" s="104" t="s">
        <v>56</v>
      </c>
      <c r="O21" s="84" t="s">
        <v>45</v>
      </c>
      <c r="P21" s="85"/>
      <c r="Q21" s="85"/>
      <c r="R21" s="85"/>
      <c r="S21" s="86"/>
      <c r="T21" s="48">
        <f>T11/T17*100</f>
        <v>4.6235583936668823</v>
      </c>
      <c r="U21" s="4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s="3" customFormat="1" ht="22.5" customHeight="1">
      <c r="A22" s="160"/>
      <c r="B22" s="92"/>
      <c r="C22" s="25">
        <v>2</v>
      </c>
      <c r="D22" s="27">
        <v>268</v>
      </c>
      <c r="E22" s="27">
        <v>251</v>
      </c>
      <c r="F22" s="27">
        <v>255</v>
      </c>
      <c r="G22" s="27">
        <v>284</v>
      </c>
      <c r="H22" s="27">
        <v>318</v>
      </c>
      <c r="I22" s="27">
        <v>258</v>
      </c>
      <c r="J22" s="27">
        <v>241</v>
      </c>
      <c r="K22" s="27">
        <v>257</v>
      </c>
      <c r="L22" s="27">
        <v>256</v>
      </c>
      <c r="M22" s="27">
        <v>262</v>
      </c>
      <c r="N22" s="105"/>
      <c r="O22" s="87"/>
      <c r="P22" s="88"/>
      <c r="Q22" s="88"/>
      <c r="R22" s="88"/>
      <c r="S22" s="89"/>
      <c r="T22" s="49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s="3" customFormat="1" ht="22.5" customHeight="1">
      <c r="A23" s="160"/>
      <c r="B23" s="92"/>
      <c r="C23" s="28">
        <v>3</v>
      </c>
      <c r="D23" s="27">
        <v>274</v>
      </c>
      <c r="E23" s="27">
        <v>254</v>
      </c>
      <c r="F23" s="27">
        <v>263</v>
      </c>
      <c r="G23" s="27">
        <v>251</v>
      </c>
      <c r="H23" s="27">
        <v>258</v>
      </c>
      <c r="I23" s="27">
        <v>252</v>
      </c>
      <c r="J23" s="27">
        <v>247</v>
      </c>
      <c r="K23" s="27">
        <v>323</v>
      </c>
      <c r="L23" s="27">
        <v>227</v>
      </c>
      <c r="M23" s="27">
        <v>271</v>
      </c>
      <c r="N23" s="29">
        <f>AVERAGE(D24:M24)</f>
        <v>272.08333333333337</v>
      </c>
      <c r="O23" s="84" t="s">
        <v>46</v>
      </c>
      <c r="P23" s="85"/>
      <c r="Q23" s="85"/>
      <c r="R23" s="85"/>
      <c r="S23" s="86"/>
      <c r="T23" s="48">
        <f>T13/T17*100</f>
        <v>95.616259820940911</v>
      </c>
      <c r="V23" s="5" t="s">
        <v>2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s="3" customFormat="1" ht="22.5" customHeight="1">
      <c r="A24" s="160"/>
      <c r="B24" s="92"/>
      <c r="C24" s="30" t="s">
        <v>30</v>
      </c>
      <c r="D24" s="26">
        <f>AVERAGE(D21:D23)</f>
        <v>279</v>
      </c>
      <c r="E24" s="26">
        <f t="shared" ref="E24" si="12">AVERAGE(E21:E23)</f>
        <v>264.66666666666669</v>
      </c>
      <c r="F24" s="26">
        <f t="shared" ref="F24" si="13">AVERAGE(F21:F23)</f>
        <v>261.5</v>
      </c>
      <c r="G24" s="26">
        <f t="shared" ref="G24" si="14">AVERAGE(G21:G23)</f>
        <v>278.33333333333331</v>
      </c>
      <c r="H24" s="26">
        <f t="shared" ref="H24" si="15">AVERAGE(H21:H23)</f>
        <v>297</v>
      </c>
      <c r="I24" s="26">
        <f t="shared" ref="I24" si="16">AVERAGE(I21:I23)</f>
        <v>272.66666666666669</v>
      </c>
      <c r="J24" s="26">
        <f t="shared" ref="J24" si="17">AVERAGE(J21:J23)</f>
        <v>259</v>
      </c>
      <c r="K24" s="26">
        <f t="shared" ref="K24" si="18">AVERAGE(K21:K23)</f>
        <v>283.33333333333331</v>
      </c>
      <c r="L24" s="26">
        <f t="shared" ref="L24" si="19">AVERAGE(L21:L23)</f>
        <v>254.33333333333334</v>
      </c>
      <c r="M24" s="26">
        <f t="shared" ref="M24" si="20">AVERAGE(M21:M23)</f>
        <v>271</v>
      </c>
      <c r="N24" s="104" t="s">
        <v>57</v>
      </c>
      <c r="O24" s="87"/>
      <c r="P24" s="88"/>
      <c r="Q24" s="88"/>
      <c r="R24" s="88"/>
      <c r="S24" s="89"/>
      <c r="T24" s="49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5"/>
      <c r="AG24" s="5"/>
      <c r="AH24" s="5"/>
    </row>
    <row r="25" spans="1:34" s="3" customFormat="1" ht="22.5" customHeight="1">
      <c r="A25" s="160"/>
      <c r="B25" s="93"/>
      <c r="C25" s="31" t="s">
        <v>31</v>
      </c>
      <c r="D25" s="26">
        <f>MAX(D21:D23)-MIN(D21:D23)</f>
        <v>27</v>
      </c>
      <c r="E25" s="26">
        <f t="shared" ref="E25:M25" si="21">MAX(E21:E23)-MIN(E21:E23)</f>
        <v>38</v>
      </c>
      <c r="F25" s="26">
        <f t="shared" si="21"/>
        <v>11.5</v>
      </c>
      <c r="G25" s="26">
        <f t="shared" si="21"/>
        <v>49</v>
      </c>
      <c r="H25" s="26">
        <f t="shared" si="21"/>
        <v>60</v>
      </c>
      <c r="I25" s="26">
        <f t="shared" si="21"/>
        <v>56</v>
      </c>
      <c r="J25" s="26">
        <f t="shared" si="21"/>
        <v>48</v>
      </c>
      <c r="K25" s="26">
        <f t="shared" si="21"/>
        <v>66</v>
      </c>
      <c r="L25" s="26">
        <f t="shared" si="21"/>
        <v>53</v>
      </c>
      <c r="M25" s="26">
        <f t="shared" si="21"/>
        <v>18</v>
      </c>
      <c r="N25" s="105"/>
      <c r="O25" s="84" t="s">
        <v>47</v>
      </c>
      <c r="P25" s="85"/>
      <c r="Q25" s="85"/>
      <c r="R25" s="85"/>
      <c r="S25" s="86"/>
      <c r="T25" s="48">
        <f>T15/T17*100</f>
        <v>29.2836278123856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5"/>
      <c r="AG25" s="5"/>
      <c r="AH25" s="5"/>
    </row>
    <row r="26" spans="1:34" s="3" customFormat="1" ht="22.5" customHeight="1" thickBot="1">
      <c r="A26" s="161"/>
      <c r="B26" s="122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4"/>
      <c r="N26" s="32">
        <f>AVERAGE(D25:M25)</f>
        <v>42.65</v>
      </c>
      <c r="O26" s="87"/>
      <c r="P26" s="88"/>
      <c r="Q26" s="88"/>
      <c r="R26" s="88"/>
      <c r="S26" s="89"/>
      <c r="T26" s="49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5"/>
      <c r="AG26" s="5"/>
      <c r="AH26" s="5"/>
    </row>
    <row r="27" spans="1:34" s="3" customFormat="1" ht="22.5" customHeight="1">
      <c r="A27" s="153" t="s">
        <v>40</v>
      </c>
      <c r="B27" s="154"/>
      <c r="C27" s="155"/>
      <c r="D27" s="125">
        <f>AVERAGE(D12,D18,D24)</f>
        <v>281.11111111111114</v>
      </c>
      <c r="E27" s="125">
        <f t="shared" ref="E27:M27" si="22">AVERAGE(E12,E18,E24)</f>
        <v>287.5555555555556</v>
      </c>
      <c r="F27" s="125">
        <f t="shared" si="22"/>
        <v>259.88888888888891</v>
      </c>
      <c r="G27" s="125">
        <f t="shared" si="22"/>
        <v>280.77777777777777</v>
      </c>
      <c r="H27" s="125">
        <f t="shared" si="22"/>
        <v>278.44444444444446</v>
      </c>
      <c r="I27" s="125">
        <f t="shared" si="22"/>
        <v>269</v>
      </c>
      <c r="J27" s="125">
        <f t="shared" si="22"/>
        <v>260.88888888888886</v>
      </c>
      <c r="K27" s="125">
        <f t="shared" si="22"/>
        <v>263.11111111111109</v>
      </c>
      <c r="L27" s="125">
        <f t="shared" si="22"/>
        <v>265.88888888888886</v>
      </c>
      <c r="M27" s="125">
        <f t="shared" si="22"/>
        <v>265.44444444444446</v>
      </c>
      <c r="N27" s="33" t="s">
        <v>41</v>
      </c>
      <c r="O27" s="84" t="s">
        <v>48</v>
      </c>
      <c r="P27" s="85"/>
      <c r="Q27" s="85"/>
      <c r="R27" s="85"/>
      <c r="S27" s="86"/>
      <c r="T27" s="48">
        <f>1.41*(T15/T13)</f>
        <v>0.43182943249178213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5"/>
      <c r="AG27" s="5"/>
      <c r="AH27" s="5"/>
    </row>
    <row r="28" spans="1:34" s="3" customFormat="1" ht="22.5" customHeight="1" thickBot="1">
      <c r="A28" s="156"/>
      <c r="B28" s="157"/>
      <c r="C28" s="158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34">
        <f>AVERAGE(N14,N20,N26)</f>
        <v>48.866666666666667</v>
      </c>
      <c r="O28" s="87"/>
      <c r="P28" s="88"/>
      <c r="Q28" s="88"/>
      <c r="R28" s="88"/>
      <c r="S28" s="89"/>
      <c r="T28" s="49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5"/>
      <c r="AG28" s="5"/>
      <c r="AH28" s="5"/>
    </row>
    <row r="29" spans="1:34" s="3" customFormat="1" ht="22.5" customHeight="1">
      <c r="A29" s="148" t="s">
        <v>50</v>
      </c>
      <c r="B29" s="149"/>
      <c r="C29" s="150"/>
      <c r="D29" s="35">
        <f>MAX(N11,N17,N23,)-MIN(N11,N17,N23)</f>
        <v>10.25</v>
      </c>
      <c r="E29" s="148" t="s">
        <v>51</v>
      </c>
      <c r="F29" s="149"/>
      <c r="G29" s="150"/>
      <c r="H29" s="151">
        <f>MAX(D27:M28)-MIN(D27:M28)</f>
        <v>27.666666666666686</v>
      </c>
      <c r="I29" s="152"/>
      <c r="J29" s="36"/>
      <c r="K29" s="36"/>
      <c r="L29" s="36"/>
      <c r="M29" s="36"/>
      <c r="N29" s="37"/>
      <c r="O29" s="84" t="s">
        <v>49</v>
      </c>
      <c r="P29" s="85"/>
      <c r="Q29" s="85"/>
      <c r="R29" s="85"/>
      <c r="S29" s="86"/>
      <c r="T29" s="48">
        <f>T13/O6*100</f>
        <v>12.631063282127473</v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5"/>
      <c r="AG29" s="5"/>
      <c r="AH29" s="5"/>
    </row>
    <row r="30" spans="1:34" s="3" customFormat="1" ht="22.5" customHeight="1">
      <c r="A30" s="38"/>
      <c r="B30" s="39"/>
      <c r="C30" s="31"/>
      <c r="D30" s="40"/>
      <c r="E30" s="41"/>
      <c r="F30" s="42"/>
      <c r="G30" s="42"/>
      <c r="H30" s="42"/>
      <c r="I30" s="42"/>
      <c r="J30" s="42"/>
      <c r="K30" s="42"/>
      <c r="L30" s="42"/>
      <c r="M30" s="42"/>
      <c r="N30" s="37"/>
      <c r="O30" s="138"/>
      <c r="P30" s="139"/>
      <c r="Q30" s="139"/>
      <c r="R30" s="139"/>
      <c r="S30" s="140"/>
      <c r="T30" s="141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5"/>
      <c r="AG30" s="5"/>
      <c r="AH30" s="5"/>
    </row>
    <row r="31" spans="1:34" s="3" customFormat="1" ht="15" customHeight="1">
      <c r="A31" s="142" t="s">
        <v>58</v>
      </c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4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5"/>
      <c r="AG31" s="5"/>
      <c r="AH31" s="5"/>
    </row>
    <row r="32" spans="1:34" s="3" customFormat="1" ht="15" customHeight="1">
      <c r="A32" s="145"/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7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5"/>
      <c r="AG32" s="5"/>
      <c r="AH32" s="5"/>
    </row>
    <row r="33" spans="1:34" s="3" customFormat="1" ht="18.75" customHeight="1">
      <c r="A33" s="129" t="s">
        <v>67</v>
      </c>
      <c r="B33" s="130"/>
      <c r="C33" s="127" t="s">
        <v>59</v>
      </c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34" t="s">
        <v>63</v>
      </c>
      <c r="P33" s="134"/>
      <c r="Q33" s="134"/>
      <c r="R33" s="134"/>
      <c r="S33" s="134"/>
      <c r="T33" s="135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5"/>
      <c r="AG33" s="5"/>
      <c r="AH33" s="5"/>
    </row>
    <row r="34" spans="1:34" s="3" customFormat="1" ht="36" customHeight="1">
      <c r="A34" s="131"/>
      <c r="B34" s="132"/>
      <c r="C34" s="128" t="s">
        <v>60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 t="s">
        <v>62</v>
      </c>
      <c r="P34" s="128"/>
      <c r="Q34" s="128"/>
      <c r="R34" s="128"/>
      <c r="S34" s="128"/>
      <c r="T34" s="133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5"/>
      <c r="AG34" s="5"/>
      <c r="AH34" s="5"/>
    </row>
    <row r="35" spans="1:34" s="3" customFormat="1" ht="18.75" customHeight="1">
      <c r="A35" s="131"/>
      <c r="B35" s="132"/>
      <c r="C35" s="128" t="s">
        <v>61</v>
      </c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36"/>
      <c r="P35" s="136"/>
      <c r="Q35" s="136"/>
      <c r="R35" s="136"/>
      <c r="S35" s="136"/>
      <c r="T35" s="137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5"/>
      <c r="AG35" s="5"/>
      <c r="AH35" s="5"/>
    </row>
    <row r="36" spans="1:34" s="3" customFormat="1" ht="18.75" customHeight="1">
      <c r="A36" s="131" t="s">
        <v>68</v>
      </c>
      <c r="B36" s="132"/>
      <c r="C36" s="128" t="s">
        <v>64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36" t="s">
        <v>63</v>
      </c>
      <c r="P36" s="136"/>
      <c r="Q36" s="136"/>
      <c r="R36" s="136"/>
      <c r="S36" s="136"/>
      <c r="T36" s="137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5"/>
      <c r="AG36" s="5"/>
      <c r="AH36" s="5"/>
    </row>
    <row r="37" spans="1:34" s="3" customFormat="1" ht="18.75" customHeight="1">
      <c r="A37" s="131"/>
      <c r="B37" s="132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36" t="s">
        <v>65</v>
      </c>
      <c r="P37" s="136"/>
      <c r="Q37" s="136"/>
      <c r="R37" s="136"/>
      <c r="S37" s="136"/>
      <c r="T37" s="137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5"/>
      <c r="AG37" s="5"/>
      <c r="AH37" s="5"/>
    </row>
    <row r="38" spans="1:34" s="3" customFormat="1" ht="18.75" customHeight="1">
      <c r="A38" s="131"/>
      <c r="B38" s="132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36"/>
      <c r="P38" s="136"/>
      <c r="Q38" s="136"/>
      <c r="R38" s="136"/>
      <c r="S38" s="136"/>
      <c r="T38" s="137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5"/>
      <c r="AG38" s="5"/>
      <c r="AH38" s="5"/>
    </row>
    <row r="39" spans="1:34" s="3" customFormat="1" ht="29.25" customHeight="1">
      <c r="A39" s="131" t="s">
        <v>69</v>
      </c>
      <c r="B39" s="132"/>
      <c r="C39" s="128" t="s">
        <v>66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36" t="s">
        <v>63</v>
      </c>
      <c r="P39" s="136"/>
      <c r="Q39" s="136"/>
      <c r="R39" s="136"/>
      <c r="S39" s="136"/>
      <c r="T39" s="137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5"/>
      <c r="AG39" s="5"/>
      <c r="AH39" s="5"/>
    </row>
    <row r="40" spans="1:34" s="3" customFormat="1" ht="18.75" customHeight="1">
      <c r="A40" s="131"/>
      <c r="B40" s="132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36" t="s">
        <v>65</v>
      </c>
      <c r="P40" s="136"/>
      <c r="Q40" s="136"/>
      <c r="R40" s="136"/>
      <c r="S40" s="136"/>
      <c r="T40" s="137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5"/>
      <c r="AG40" s="5"/>
      <c r="AH40" s="5"/>
    </row>
    <row r="41" spans="1:34" s="3" customFormat="1" ht="18.75" customHeight="1">
      <c r="A41" s="131"/>
      <c r="B41" s="132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36"/>
      <c r="P41" s="136"/>
      <c r="Q41" s="136"/>
      <c r="R41" s="136"/>
      <c r="S41" s="136"/>
      <c r="T41" s="137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5"/>
      <c r="AG41" s="5"/>
      <c r="AH41" s="5"/>
    </row>
    <row r="42" spans="1:34" s="3" customFormat="1" ht="18.75" customHeight="1">
      <c r="A42" s="131" t="s">
        <v>70</v>
      </c>
      <c r="B42" s="132"/>
      <c r="C42" s="128" t="s">
        <v>73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36" t="s">
        <v>63</v>
      </c>
      <c r="P42" s="136"/>
      <c r="Q42" s="136"/>
      <c r="R42" s="136"/>
      <c r="S42" s="136"/>
      <c r="T42" s="137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5"/>
      <c r="AG42" s="5"/>
      <c r="AH42" s="5"/>
    </row>
    <row r="43" spans="1:34" s="3" customFormat="1" ht="18.75" customHeight="1">
      <c r="A43" s="131"/>
      <c r="B43" s="132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36" t="s">
        <v>65</v>
      </c>
      <c r="P43" s="136"/>
      <c r="Q43" s="136"/>
      <c r="R43" s="136"/>
      <c r="S43" s="136"/>
      <c r="T43" s="137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5"/>
      <c r="AG43" s="5"/>
      <c r="AH43" s="5"/>
    </row>
    <row r="44" spans="1:34" s="3" customFormat="1" ht="18.75" customHeight="1">
      <c r="A44" s="131"/>
      <c r="B44" s="132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36"/>
      <c r="P44" s="136"/>
      <c r="Q44" s="136"/>
      <c r="R44" s="136"/>
      <c r="S44" s="136"/>
      <c r="T44" s="137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5"/>
      <c r="AG44" s="5"/>
      <c r="AH44" s="5"/>
    </row>
    <row r="45" spans="1:34" s="3" customFormat="1" ht="18.75" customHeight="1">
      <c r="A45" s="168" t="s">
        <v>72</v>
      </c>
      <c r="B45" s="169"/>
      <c r="C45" s="172" t="s">
        <v>71</v>
      </c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64"/>
      <c r="P45" s="164"/>
      <c r="Q45" s="164"/>
      <c r="R45" s="164"/>
      <c r="S45" s="164"/>
      <c r="T45" s="165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"/>
      <c r="AG45" s="5"/>
      <c r="AH45" s="5"/>
    </row>
    <row r="46" spans="1:34" s="3" customFormat="1" ht="18.75" customHeight="1">
      <c r="A46" s="170"/>
      <c r="B46" s="171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66"/>
      <c r="P46" s="166"/>
      <c r="Q46" s="166"/>
      <c r="R46" s="166"/>
      <c r="S46" s="166"/>
      <c r="T46" s="167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"/>
      <c r="AG46" s="5"/>
      <c r="AH46" s="5"/>
    </row>
    <row r="47" spans="1:34" s="3" customFormat="1" ht="15" customHeight="1">
      <c r="A47" s="43"/>
      <c r="B47" s="44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6"/>
      <c r="P47" s="46"/>
      <c r="Q47" s="46"/>
      <c r="R47" s="46"/>
      <c r="S47" s="46"/>
      <c r="T47" s="47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5"/>
      <c r="AG47" s="5"/>
      <c r="AH47" s="5"/>
    </row>
    <row r="48" spans="1:34" s="3" customFormat="1" ht="1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6"/>
      <c r="P48" s="46"/>
      <c r="Q48" s="46"/>
      <c r="R48" s="46"/>
      <c r="S48" s="46"/>
      <c r="T48" s="47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5"/>
      <c r="AG48" s="5"/>
      <c r="AH48" s="5"/>
    </row>
    <row r="49" spans="1:34" s="3" customFormat="1" ht="15" customHeight="1">
      <c r="A49" s="43"/>
      <c r="B49" s="44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6"/>
      <c r="P49" s="46"/>
      <c r="Q49" s="46"/>
      <c r="R49" s="46"/>
      <c r="S49" s="46"/>
      <c r="T49" s="47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"/>
      <c r="AG49" s="5"/>
      <c r="AH49" s="5"/>
    </row>
    <row r="50" spans="1:34" s="3" customFormat="1" ht="15" customHeight="1">
      <c r="A50" s="43"/>
      <c r="B50" s="44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6"/>
      <c r="P50" s="46"/>
      <c r="Q50" s="46"/>
      <c r="R50" s="46"/>
      <c r="S50" s="46"/>
      <c r="T50" s="47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"/>
      <c r="AG50" s="5"/>
      <c r="AH50" s="5"/>
    </row>
    <row r="51" spans="1:34" s="3" customFormat="1" ht="15" customHeight="1">
      <c r="A51" s="43"/>
      <c r="B51" s="44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6"/>
      <c r="P51" s="46"/>
      <c r="Q51" s="46"/>
      <c r="R51" s="46"/>
      <c r="S51" s="46"/>
      <c r="T51" s="47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5"/>
      <c r="AG51" s="5"/>
      <c r="AH51" s="5"/>
    </row>
    <row r="52" spans="1:34" ht="15.75" customHeight="1">
      <c r="A52" s="162" t="s">
        <v>3</v>
      </c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 t="s">
        <v>4</v>
      </c>
      <c r="O52" s="162"/>
      <c r="P52" s="162"/>
      <c r="Q52" s="162"/>
      <c r="R52" s="162"/>
      <c r="S52" s="162"/>
      <c r="T52" s="162"/>
    </row>
    <row r="53" spans="1:34" ht="15.75" customHeight="1">
      <c r="A53" s="163"/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</row>
    <row r="54" spans="1:34">
      <c r="O54" s="8"/>
      <c r="R54" s="9"/>
    </row>
  </sheetData>
  <mergeCells count="114">
    <mergeCell ref="N52:T53"/>
    <mergeCell ref="A52:M53"/>
    <mergeCell ref="O45:T46"/>
    <mergeCell ref="O41:T41"/>
    <mergeCell ref="O42:T42"/>
    <mergeCell ref="O43:T43"/>
    <mergeCell ref="O44:T44"/>
    <mergeCell ref="A45:B46"/>
    <mergeCell ref="C45:N46"/>
    <mergeCell ref="O36:T36"/>
    <mergeCell ref="O37:T37"/>
    <mergeCell ref="O38:T38"/>
    <mergeCell ref="O39:T39"/>
    <mergeCell ref="O40:T40"/>
    <mergeCell ref="A36:B38"/>
    <mergeCell ref="A39:B41"/>
    <mergeCell ref="A42:B44"/>
    <mergeCell ref="C36:N36"/>
    <mergeCell ref="C37:N37"/>
    <mergeCell ref="C38:N38"/>
    <mergeCell ref="C39:N39"/>
    <mergeCell ref="C40:N40"/>
    <mergeCell ref="C41:N41"/>
    <mergeCell ref="C42:N42"/>
    <mergeCell ref="C43:N43"/>
    <mergeCell ref="C44:N44"/>
    <mergeCell ref="C33:N33"/>
    <mergeCell ref="C34:N34"/>
    <mergeCell ref="C35:N35"/>
    <mergeCell ref="A33:B35"/>
    <mergeCell ref="O34:T34"/>
    <mergeCell ref="O33:T33"/>
    <mergeCell ref="O35:T35"/>
    <mergeCell ref="O25:S26"/>
    <mergeCell ref="O27:S28"/>
    <mergeCell ref="T25:T26"/>
    <mergeCell ref="T27:T28"/>
    <mergeCell ref="O29:S30"/>
    <mergeCell ref="T29:T30"/>
    <mergeCell ref="A31:T32"/>
    <mergeCell ref="B21:B25"/>
    <mergeCell ref="A29:C29"/>
    <mergeCell ref="E29:G29"/>
    <mergeCell ref="H29:I29"/>
    <mergeCell ref="T21:T22"/>
    <mergeCell ref="T23:T24"/>
    <mergeCell ref="L27:L28"/>
    <mergeCell ref="M27:M28"/>
    <mergeCell ref="A27:C28"/>
    <mergeCell ref="A8:A26"/>
    <mergeCell ref="B26:M26"/>
    <mergeCell ref="G27:G28"/>
    <mergeCell ref="H27:H28"/>
    <mergeCell ref="I27:I28"/>
    <mergeCell ref="J27:J28"/>
    <mergeCell ref="K27:K28"/>
    <mergeCell ref="D27:D28"/>
    <mergeCell ref="E27:E28"/>
    <mergeCell ref="F27:F28"/>
    <mergeCell ref="A4:D4"/>
    <mergeCell ref="E4:G4"/>
    <mergeCell ref="H4:I4"/>
    <mergeCell ref="J4:L4"/>
    <mergeCell ref="M4:N4"/>
    <mergeCell ref="R4:T4"/>
    <mergeCell ref="R5:T5"/>
    <mergeCell ref="A7:N7"/>
    <mergeCell ref="A6:D6"/>
    <mergeCell ref="E6:G6"/>
    <mergeCell ref="H6:I6"/>
    <mergeCell ref="J6:L6"/>
    <mergeCell ref="O21:S22"/>
    <mergeCell ref="O23:S24"/>
    <mergeCell ref="B14:C14"/>
    <mergeCell ref="B20:C20"/>
    <mergeCell ref="B15:B19"/>
    <mergeCell ref="A5:D5"/>
    <mergeCell ref="E5:G5"/>
    <mergeCell ref="H5:I5"/>
    <mergeCell ref="J5:L5"/>
    <mergeCell ref="M5:N5"/>
    <mergeCell ref="B9:B13"/>
    <mergeCell ref="B8:C8"/>
    <mergeCell ref="N9:N10"/>
    <mergeCell ref="N12:N13"/>
    <mergeCell ref="N21:N22"/>
    <mergeCell ref="N24:N25"/>
    <mergeCell ref="M6:N6"/>
    <mergeCell ref="N15:N16"/>
    <mergeCell ref="N18:N19"/>
    <mergeCell ref="T19:T20"/>
    <mergeCell ref="A1:A3"/>
    <mergeCell ref="B1:R2"/>
    <mergeCell ref="B3:R3"/>
    <mergeCell ref="U3:X3"/>
    <mergeCell ref="U4:V4"/>
    <mergeCell ref="U5:V5"/>
    <mergeCell ref="U6:V6"/>
    <mergeCell ref="T9:T10"/>
    <mergeCell ref="T11:T12"/>
    <mergeCell ref="T13:T14"/>
    <mergeCell ref="T15:T16"/>
    <mergeCell ref="T17:T18"/>
    <mergeCell ref="O7:T8"/>
    <mergeCell ref="P4:Q4"/>
    <mergeCell ref="P5:Q5"/>
    <mergeCell ref="P6:Q6"/>
    <mergeCell ref="R6:T6"/>
    <mergeCell ref="O9:S10"/>
    <mergeCell ref="O11:S12"/>
    <mergeCell ref="O13:S14"/>
    <mergeCell ref="O15:S16"/>
    <mergeCell ref="O17:S18"/>
    <mergeCell ref="O19:S20"/>
  </mergeCells>
  <printOptions horizontalCentered="1"/>
  <pageMargins left="0.3" right="0.14000000000000001" top="0.43" bottom="0.37" header="0.37" footer="0.28999999999999998"/>
  <pageSetup scale="53" orientation="landscape" horizontalDpi="300" verticalDpi="300" r:id="rId1"/>
  <headerFooter alignWithMargins="0">
    <oddFooter>&amp;CPage &amp;P&amp;R&amp;Z&amp;F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GR&amp;R</vt:lpstr>
      <vt:lpstr>GR&amp;R!Print_Area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2022-12-10T14:45:15Z</dcterms:modified>
</cp:coreProperties>
</file>