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R&amp;R" sheetId="7" r:id="rId1"/>
  </sheets>
  <externalReferences>
    <externalReference r:id="rId2"/>
    <externalReference r:id="rId3"/>
    <externalReference r:id="rId4"/>
  </externalReferences>
  <definedNames>
    <definedName name="_Fill" localSheetId="0" hidden="1">'GR&amp;R'!#REF!</definedName>
    <definedName name="_Fill" hidden="1">'[1]SHEET 1'!$P$21:$P$30</definedName>
    <definedName name="_xlnm.Print_Area" localSheetId="0">'GR&amp;R'!$A$1:$T$52</definedName>
    <definedName name="readings">#REF!</definedName>
    <definedName name="Supp_Logo" localSheetId="0">'[2]PPAP Info'!#REF!</definedName>
    <definedName name="Supp_Logo">'[3]PPAP Info'!#REF!</definedName>
    <definedName name="Wattage">'[3]PPAP Info'!#REF!</definedName>
    <definedName name="Z_38235CC0_A1D3_11D4_BDA6_0020352770F9_.wvu.PrintArea" localSheetId="0" hidden="1">'GR&amp;R'!$A$3:$T$52</definedName>
    <definedName name="Z_743D464C_9EBC_11D4_87C7_002035271A36_.wvu.PrintArea" localSheetId="0" hidden="1">'GR&amp;R'!$A$3:$T$52</definedName>
    <definedName name="Z_BA715C6C_7BC9_11D2_80E9_0020352770F9_.wvu.PrintArea" localSheetId="0" hidden="1">'GR&amp;R'!$A$3:$T$52</definedName>
    <definedName name="Z_EA212840_1C84_11D5_B0CC_002035272DB3_.wvu.PrintArea" localSheetId="0" hidden="1">'GR&amp;R'!$A$3:$T$52</definedName>
  </definedNames>
  <calcPr calcId="144525"/>
</workbook>
</file>

<file path=xl/calcChain.xml><?xml version="1.0" encoding="utf-8"?>
<calcChain xmlns="http://schemas.openxmlformats.org/spreadsheetml/2006/main">
  <c r="O6" i="7" l="1"/>
  <c r="M25" i="7" l="1"/>
  <c r="L25" i="7"/>
  <c r="K25" i="7"/>
  <c r="J25" i="7"/>
  <c r="I25" i="7"/>
  <c r="H25" i="7"/>
  <c r="G25" i="7"/>
  <c r="F25" i="7"/>
  <c r="E25" i="7"/>
  <c r="D25" i="7"/>
  <c r="M24" i="7"/>
  <c r="L24" i="7"/>
  <c r="K24" i="7"/>
  <c r="J24" i="7"/>
  <c r="I24" i="7"/>
  <c r="H24" i="7"/>
  <c r="G24" i="7"/>
  <c r="F24" i="7"/>
  <c r="E24" i="7"/>
  <c r="D24" i="7"/>
  <c r="M19" i="7"/>
  <c r="L19" i="7"/>
  <c r="K19" i="7"/>
  <c r="J19" i="7"/>
  <c r="I19" i="7"/>
  <c r="H19" i="7"/>
  <c r="G19" i="7"/>
  <c r="F19" i="7"/>
  <c r="E19" i="7"/>
  <c r="D19" i="7"/>
  <c r="M18" i="7"/>
  <c r="L18" i="7"/>
  <c r="K18" i="7"/>
  <c r="J18" i="7"/>
  <c r="I18" i="7"/>
  <c r="H18" i="7"/>
  <c r="G18" i="7"/>
  <c r="F18" i="7"/>
  <c r="E18" i="7"/>
  <c r="D18" i="7"/>
  <c r="L12" i="7"/>
  <c r="M12" i="7"/>
  <c r="L13" i="7"/>
  <c r="M13" i="7"/>
  <c r="E13" i="7"/>
  <c r="F13" i="7"/>
  <c r="G13" i="7"/>
  <c r="H13" i="7"/>
  <c r="I13" i="7"/>
  <c r="J13" i="7"/>
  <c r="K13" i="7"/>
  <c r="D13" i="7"/>
  <c r="E12" i="7"/>
  <c r="E27" i="7" s="1"/>
  <c r="F12" i="7"/>
  <c r="F27" i="7" s="1"/>
  <c r="G12" i="7"/>
  <c r="H12" i="7"/>
  <c r="H27" i="7" s="1"/>
  <c r="I12" i="7"/>
  <c r="J12" i="7"/>
  <c r="J27" i="7" s="1"/>
  <c r="K12" i="7"/>
  <c r="D12" i="7"/>
  <c r="G27" i="7" l="1"/>
  <c r="D27" i="7"/>
  <c r="K27" i="7"/>
  <c r="I27" i="7"/>
  <c r="L27" i="7"/>
  <c r="N14" i="7"/>
  <c r="M27" i="7"/>
  <c r="N17" i="7"/>
  <c r="N20" i="7"/>
  <c r="N23" i="7"/>
  <c r="N26" i="7"/>
  <c r="N11" i="7"/>
  <c r="D29" i="7" s="1"/>
  <c r="H29" i="7" l="1"/>
  <c r="T15" i="7" s="1"/>
  <c r="N28" i="7"/>
  <c r="T9" i="7" s="1"/>
  <c r="T11" i="7" l="1"/>
  <c r="T13" i="7" s="1"/>
  <c r="T29" i="7" s="1"/>
  <c r="T17" i="7" l="1"/>
  <c r="T23" i="7" s="1"/>
  <c r="T27" i="7"/>
  <c r="T21" i="7" l="1"/>
  <c r="T25" i="7"/>
  <c r="T19" i="7"/>
</calcChain>
</file>

<file path=xl/sharedStrings.xml><?xml version="1.0" encoding="utf-8"?>
<sst xmlns="http://schemas.openxmlformats.org/spreadsheetml/2006/main" count="99" uniqueCount="88">
  <si>
    <t>Date</t>
  </si>
  <si>
    <t xml:space="preserve">DATA COLLECTION: - </t>
  </si>
  <si>
    <t xml:space="preserve"> </t>
  </si>
  <si>
    <t>PREPARED BY</t>
  </si>
  <si>
    <t>APPROVED BY</t>
  </si>
  <si>
    <t>Micro Precession Pvt. Ltd.</t>
  </si>
  <si>
    <t>06.09.2022</t>
  </si>
  <si>
    <t>MSA (GAUGE REPEATABILITY &amp; REPRODUCABILITY STUDY)</t>
  </si>
  <si>
    <t>Gauge/Equipment Name</t>
  </si>
  <si>
    <t>Part Name:</t>
  </si>
  <si>
    <t>Gauge / Equipment.Least Count</t>
  </si>
  <si>
    <t>Part name</t>
  </si>
  <si>
    <t>Gauge/Equip.No.</t>
  </si>
  <si>
    <t>Characterstics</t>
  </si>
  <si>
    <t>UCL</t>
  </si>
  <si>
    <t>LCL</t>
  </si>
  <si>
    <t>Tolerance</t>
  </si>
  <si>
    <t>Performed By</t>
  </si>
  <si>
    <t>Record Number</t>
  </si>
  <si>
    <t>RESULTS/EVALUATION</t>
  </si>
  <si>
    <t>RANGE Ra</t>
  </si>
  <si>
    <t>AVG. Xa</t>
  </si>
  <si>
    <t>AVERAGE</t>
  </si>
  <si>
    <t>APPRAISER</t>
  </si>
  <si>
    <t>No of Trails/Parts</t>
  </si>
  <si>
    <t>Sumit</t>
  </si>
  <si>
    <t>Sandeep</t>
  </si>
  <si>
    <t>Satrudhan</t>
  </si>
  <si>
    <t>AVG. Xb</t>
  </si>
  <si>
    <t>RANGE Rb</t>
  </si>
  <si>
    <t>AVG. Xc</t>
  </si>
  <si>
    <t>RANGE Rc</t>
  </si>
  <si>
    <t>Sumit, Sandeep, Satrudhan</t>
  </si>
  <si>
    <t>TABLE FOR K1,K2 &amp; K3</t>
  </si>
  <si>
    <t>3 Trails</t>
  </si>
  <si>
    <t>3 Appraiser</t>
  </si>
  <si>
    <t>10 parts</t>
  </si>
  <si>
    <t>K1</t>
  </si>
  <si>
    <t>K2</t>
  </si>
  <si>
    <t>K3</t>
  </si>
  <si>
    <t>Part Average</t>
  </si>
  <si>
    <t>Rdbar</t>
  </si>
  <si>
    <t>Repeatability (Equipment Variation)
EV=(R double bar*K1)</t>
  </si>
  <si>
    <t>Part Variation (PV) 
Pv=RpXK3</t>
  </si>
  <si>
    <t>Equipment Variation (EV)
%EV=(EV/TV)*100</t>
  </si>
  <si>
    <t>% Appraiser Variation (AV)
%AV= (AV/TV) *100</t>
  </si>
  <si>
    <t>%Repeatability &amp; Reproducability(R&amp;R)
%R&amp;R =(R&amp;R/TV)* 100</t>
  </si>
  <si>
    <t>%Part Variation (PV)
%PV=(PV/TV)*100</t>
  </si>
  <si>
    <t>No. of Distinct Data Categories
ndc=1.41 (PV/GRR)</t>
  </si>
  <si>
    <t xml:space="preserve">Repeatability &amp; Reproducability (R&amp;R) w.r.t Total Tolerance
</t>
  </si>
  <si>
    <t>Xdiff</t>
  </si>
  <si>
    <t>Rp</t>
  </si>
  <si>
    <t>Xbar sumit</t>
  </si>
  <si>
    <t>Rbar sumit</t>
  </si>
  <si>
    <t>Xbar sandeep</t>
  </si>
  <si>
    <t>Rbar sandeep</t>
  </si>
  <si>
    <t>Xbar satrudhan</t>
  </si>
  <si>
    <t>Rbar satrudhan</t>
  </si>
  <si>
    <t>Analysis of Results</t>
  </si>
  <si>
    <t xml:space="preserve">%GRR &lt;10 Acceptable
</t>
  </si>
  <si>
    <t xml:space="preserve">10&lt;% GRR &lt;Conditionally acceptable (if % GRR w.r.t Total tolerance is less)
</t>
  </si>
  <si>
    <t>%GRR &gt;30 Not acceptable</t>
  </si>
  <si>
    <t xml:space="preserve">Conditionality accepted or GRR w.rt. Tolerance&lt; 10%
</t>
  </si>
  <si>
    <t>Results</t>
  </si>
  <si>
    <t>The number of out of control points in Average chart should be more than 50% to enau Resulte</t>
  </si>
  <si>
    <t>Accepted</t>
  </si>
  <si>
    <t xml:space="preserve">No out of control points in the Range Chart
</t>
  </si>
  <si>
    <t>Condition 1:</t>
  </si>
  <si>
    <t>Condition 2:</t>
  </si>
  <si>
    <t>Condition 3:</t>
  </si>
  <si>
    <t>Condition 4:</t>
  </si>
  <si>
    <t>Gage accepted for inspection and process capability analysis</t>
  </si>
  <si>
    <t>Conclusion &amp; Remarks:</t>
  </si>
  <si>
    <t>The number of distinct data categories (ndc) should be greater than or equal to 5</t>
  </si>
  <si>
    <t>Formate No.</t>
  </si>
  <si>
    <t>MPPL/F/QA/22</t>
  </si>
  <si>
    <t>Rev. No</t>
  </si>
  <si>
    <t>00</t>
  </si>
  <si>
    <t>Issue Date</t>
  </si>
  <si>
    <t>16.08.2021</t>
  </si>
  <si>
    <t>0.1 µ</t>
  </si>
  <si>
    <t>Reproducability(Appraiser Variation)
AV=√{(Xdiff*K2)²-(EV²/nt)}</t>
  </si>
  <si>
    <t xml:space="preserve">Repeatability &amp; Reproducability (R&amp;R)
R&amp;R=√(EV²+ AV²)
</t>
  </si>
  <si>
    <t>Total Variation (TV)
TV=√(R&amp;R²+ PV²)</t>
  </si>
  <si>
    <t>ELEMENT</t>
  </si>
  <si>
    <t>RESISTANCE METER</t>
  </si>
  <si>
    <t>Resistance</t>
  </si>
  <si>
    <t>12.09.2022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</si>
</sst>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00"/>
    <numFmt numFmtId="171" formatCode="\$#,##0.00;[Red]\-\$#,##0.00"/>
    <numFmt numFmtId="172" formatCode="0.00_)"/>
    <numFmt numFmtId="173" formatCode="0.0"/>
    <numFmt numFmtId="174" formatCode="0.0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8"/>
      <name val="Times New Roman"/>
      <family val="1"/>
    </font>
    <font>
      <b/>
      <sz val="3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B050"/>
      <name val="Times New Roman"/>
      <family val="1"/>
    </font>
    <font>
      <b/>
      <sz val="10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6" fillId="0" borderId="0"/>
    <xf numFmtId="171" fontId="7" fillId="0" borderId="0">
      <alignment horizontal="center"/>
    </xf>
    <xf numFmtId="38" fontId="3" fillId="2" borderId="0" applyNumberFormat="0" applyBorder="0" applyAlignment="0" applyProtection="0"/>
    <xf numFmtId="0" fontId="8" fillId="0" borderId="0">
      <alignment horizontal="left"/>
    </xf>
    <xf numFmtId="10" fontId="3" fillId="2" borderId="4" applyNumberFormat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9" fillId="0" borderId="16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2" fontId="10" fillId="0" borderId="0"/>
    <xf numFmtId="10" fontId="4" fillId="0" borderId="0" applyFont="0" applyFill="0" applyBorder="0" applyAlignment="0" applyProtection="0"/>
    <xf numFmtId="0" fontId="9" fillId="0" borderId="0"/>
    <xf numFmtId="16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1" fillId="0" borderId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178">
    <xf numFmtId="0" fontId="0" fillId="0" borderId="0" xfId="0"/>
    <xf numFmtId="0" fontId="2" fillId="2" borderId="0" xfId="1" applyFont="1" applyFill="1" applyAlignment="1" applyProtection="1">
      <alignment horizontal="center" vertical="center"/>
      <protection hidden="1"/>
    </xf>
    <xf numFmtId="0" fontId="3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170" fontId="4" fillId="2" borderId="0" xfId="1" applyNumberFormat="1" applyFont="1" applyFill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left" vertical="center"/>
      <protection hidden="1"/>
    </xf>
    <xf numFmtId="170" fontId="2" fillId="2" borderId="0" xfId="1" applyNumberFormat="1" applyFont="1" applyFill="1" applyAlignment="1" applyProtection="1">
      <alignment horizontal="center" vertical="center"/>
      <protection hidden="1"/>
    </xf>
    <xf numFmtId="0" fontId="2" fillId="2" borderId="0" xfId="1" applyFont="1" applyFill="1" applyBorder="1" applyAlignment="1" applyProtection="1">
      <alignment horizontal="center" vertical="center"/>
      <protection hidden="1"/>
    </xf>
    <xf numFmtId="0" fontId="12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1" xfId="0" quotePrefix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4" borderId="4" xfId="1" applyFont="1" applyFill="1" applyBorder="1" applyAlignment="1" applyProtection="1">
      <alignment horizontal="center" vertical="center"/>
      <protection hidden="1"/>
    </xf>
    <xf numFmtId="0" fontId="19" fillId="2" borderId="13" xfId="1" applyFont="1" applyFill="1" applyBorder="1" applyAlignment="1" applyProtection="1">
      <alignment horizontal="center" vertical="center"/>
      <protection hidden="1"/>
    </xf>
    <xf numFmtId="0" fontId="16" fillId="2" borderId="4" xfId="1" applyFont="1" applyFill="1" applyBorder="1" applyAlignment="1" applyProtection="1">
      <alignment horizontal="center" vertical="center" shrinkToFit="1"/>
      <protection hidden="1"/>
    </xf>
    <xf numFmtId="173" fontId="16" fillId="3" borderId="4" xfId="0" applyNumberFormat="1" applyFont="1" applyFill="1" applyBorder="1" applyAlignment="1" applyProtection="1">
      <alignment horizontal="center" vertical="center"/>
      <protection locked="0"/>
    </xf>
    <xf numFmtId="0" fontId="16" fillId="2" borderId="5" xfId="1" applyFont="1" applyFill="1" applyBorder="1" applyAlignment="1" applyProtection="1">
      <alignment horizontal="center" vertical="center" shrinkToFit="1"/>
      <protection hidden="1"/>
    </xf>
    <xf numFmtId="173" fontId="18" fillId="7" borderId="4" xfId="1" applyNumberFormat="1" applyFont="1" applyFill="1" applyBorder="1" applyAlignment="1" applyProtection="1">
      <alignment horizontal="center" vertical="center"/>
      <protection hidden="1"/>
    </xf>
    <xf numFmtId="0" fontId="16" fillId="2" borderId="9" xfId="1" applyFont="1" applyFill="1" applyBorder="1" applyAlignment="1" applyProtection="1">
      <alignment horizontal="center" vertical="center" shrinkToFit="1"/>
      <protection hidden="1"/>
    </xf>
    <xf numFmtId="173" fontId="18" fillId="7" borderId="13" xfId="1" applyNumberFormat="1" applyFont="1" applyFill="1" applyBorder="1" applyAlignment="1" applyProtection="1">
      <alignment horizontal="center" vertical="center"/>
      <protection hidden="1"/>
    </xf>
    <xf numFmtId="173" fontId="18" fillId="6" borderId="26" xfId="1" applyNumberFormat="1" applyFont="1" applyFill="1" applyBorder="1" applyAlignment="1" applyProtection="1">
      <alignment horizontal="center" vertical="center"/>
      <protection hidden="1"/>
    </xf>
    <xf numFmtId="173" fontId="18" fillId="5" borderId="27" xfId="1" applyNumberFormat="1" applyFont="1" applyFill="1" applyBorder="1" applyAlignment="1" applyProtection="1">
      <alignment horizontal="center" vertical="center"/>
      <protection hidden="1"/>
    </xf>
    <xf numFmtId="173" fontId="16" fillId="6" borderId="12" xfId="1" applyNumberFormat="1" applyFont="1" applyFill="1" applyBorder="1" applyAlignment="1" applyProtection="1">
      <alignment horizontal="center" vertical="center"/>
      <protection hidden="1"/>
    </xf>
    <xf numFmtId="0" fontId="16" fillId="6" borderId="0" xfId="1" applyFont="1" applyFill="1" applyBorder="1" applyAlignment="1" applyProtection="1">
      <alignment horizontal="center" vertical="center"/>
      <protection hidden="1"/>
    </xf>
    <xf numFmtId="173" fontId="21" fillId="5" borderId="0" xfId="1" applyNumberFormat="1" applyFont="1" applyFill="1" applyBorder="1" applyAlignment="1" applyProtection="1">
      <alignment horizontal="center" vertical="center"/>
      <protection hidden="1"/>
    </xf>
    <xf numFmtId="0" fontId="17" fillId="2" borderId="8" xfId="1" applyFont="1" applyFill="1" applyBorder="1" applyAlignment="1" applyProtection="1">
      <alignment horizontal="center" vertical="center" textRotation="255" shrinkToFit="1"/>
      <protection hidden="1"/>
    </xf>
    <xf numFmtId="173" fontId="16" fillId="3" borderId="13" xfId="0" applyNumberFormat="1" applyFont="1" applyFill="1" applyBorder="1" applyAlignment="1" applyProtection="1">
      <alignment horizontal="center" vertical="center"/>
      <protection locked="0"/>
    </xf>
    <xf numFmtId="173" fontId="16" fillId="3" borderId="14" xfId="0" applyNumberFormat="1" applyFont="1" applyFill="1" applyBorder="1" applyAlignment="1" applyProtection="1">
      <alignment horizontal="center" vertical="center"/>
      <protection locked="0"/>
    </xf>
    <xf numFmtId="173" fontId="16" fillId="3" borderId="0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5" xfId="0" applyFont="1" applyFill="1" applyBorder="1" applyAlignment="1" applyProtection="1">
      <alignment horizontal="center" vertical="center"/>
      <protection locked="0"/>
    </xf>
    <xf numFmtId="2" fontId="20" fillId="12" borderId="7" xfId="1" applyNumberFormat="1" applyFont="1" applyFill="1" applyBorder="1" applyAlignment="1" applyProtection="1">
      <alignment horizontal="center" vertical="center"/>
      <protection locked="0"/>
    </xf>
    <xf numFmtId="2" fontId="20" fillId="12" borderId="6" xfId="1" applyNumberFormat="1" applyFont="1" applyFill="1" applyBorder="1" applyAlignment="1" applyProtection="1">
      <alignment horizontal="center" vertical="center"/>
      <protection locked="0"/>
    </xf>
    <xf numFmtId="0" fontId="17" fillId="12" borderId="5" xfId="1" applyFont="1" applyFill="1" applyBorder="1" applyAlignment="1" applyProtection="1">
      <alignment horizontal="center" vertical="center" shrinkToFit="1"/>
      <protection hidden="1"/>
    </xf>
    <xf numFmtId="0" fontId="17" fillId="12" borderId="7" xfId="1" applyFont="1" applyFill="1" applyBorder="1" applyAlignment="1" applyProtection="1">
      <alignment horizontal="center" vertical="center" shrinkToFit="1"/>
      <protection hidden="1"/>
    </xf>
    <xf numFmtId="0" fontId="17" fillId="12" borderId="7" xfId="1" applyFont="1" applyFill="1" applyBorder="1" applyAlignment="1" applyProtection="1">
      <alignment horizontal="center" vertical="center" wrapText="1" shrinkToFit="1"/>
      <protection hidden="1"/>
    </xf>
    <xf numFmtId="0" fontId="16" fillId="2" borderId="8" xfId="1" applyFont="1" applyFill="1" applyBorder="1" applyAlignment="1" applyProtection="1">
      <alignment horizontal="center" vertical="center" shrinkToFit="1"/>
      <protection hidden="1"/>
    </xf>
    <xf numFmtId="0" fontId="16" fillId="2" borderId="1" xfId="1" applyFont="1" applyFill="1" applyBorder="1" applyAlignment="1" applyProtection="1">
      <alignment horizontal="center" vertical="center" shrinkToFit="1"/>
      <protection hidden="1"/>
    </xf>
    <xf numFmtId="173" fontId="7" fillId="3" borderId="4" xfId="0" applyNumberFormat="1" applyFont="1" applyFill="1" applyBorder="1" applyAlignment="1" applyProtection="1">
      <alignment horizontal="center" vertical="center"/>
      <protection locked="0"/>
    </xf>
    <xf numFmtId="0" fontId="23" fillId="2" borderId="0" xfId="1" applyFont="1" applyFill="1" applyAlignment="1" applyProtection="1">
      <alignment horizontal="center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0" fontId="7" fillId="2" borderId="21" xfId="1" applyFont="1" applyFill="1" applyBorder="1" applyAlignment="1" applyProtection="1">
      <alignment horizontal="center" vertical="center"/>
      <protection hidden="1"/>
    </xf>
    <xf numFmtId="0" fontId="7" fillId="2" borderId="24" xfId="1" applyFont="1" applyFill="1" applyBorder="1" applyAlignment="1" applyProtection="1">
      <alignment horizontal="center" vertical="center"/>
      <protection hidden="1"/>
    </xf>
    <xf numFmtId="0" fontId="7" fillId="2" borderId="25" xfId="1" applyFont="1" applyFill="1" applyBorder="1" applyAlignment="1" applyProtection="1">
      <alignment horizontal="center" vertical="center"/>
      <protection hidden="1"/>
    </xf>
    <xf numFmtId="0" fontId="7" fillId="2" borderId="0" xfId="1" applyFont="1" applyFill="1" applyAlignment="1" applyProtection="1">
      <alignment horizontal="center" vertical="center"/>
      <protection hidden="1"/>
    </xf>
    <xf numFmtId="49" fontId="7" fillId="2" borderId="0" xfId="1" applyNumberFormat="1" applyFont="1" applyFill="1" applyBorder="1" applyAlignment="1" applyProtection="1">
      <alignment horizontal="left" vertical="center"/>
      <protection hidden="1"/>
    </xf>
    <xf numFmtId="0" fontId="7" fillId="2" borderId="0" xfId="1" applyFont="1" applyFill="1" applyBorder="1" applyAlignment="1" applyProtection="1">
      <alignment horizontal="center" vertical="center"/>
      <protection hidden="1"/>
    </xf>
    <xf numFmtId="170" fontId="7" fillId="2" borderId="0" xfId="1" applyNumberFormat="1" applyFont="1" applyFill="1" applyBorder="1" applyAlignment="1" applyProtection="1">
      <alignment horizontal="center" vertical="center"/>
      <protection hidden="1"/>
    </xf>
    <xf numFmtId="2" fontId="19" fillId="0" borderId="13" xfId="1" applyNumberFormat="1" applyFont="1" applyFill="1" applyBorder="1" applyAlignment="1" applyProtection="1">
      <alignment horizontal="center" vertical="center"/>
      <protection locked="0"/>
    </xf>
    <xf numFmtId="2" fontId="19" fillId="0" borderId="12" xfId="1" applyNumberFormat="1" applyFont="1" applyFill="1" applyBorder="1" applyAlignment="1" applyProtection="1">
      <alignment horizontal="center" vertical="center"/>
      <protection locked="0"/>
    </xf>
    <xf numFmtId="0" fontId="16" fillId="2" borderId="31" xfId="1" applyFont="1" applyFill="1" applyBorder="1" applyAlignment="1" applyProtection="1">
      <alignment horizontal="center" vertical="center"/>
      <protection hidden="1"/>
    </xf>
    <xf numFmtId="0" fontId="16" fillId="2" borderId="32" xfId="1" applyFont="1" applyFill="1" applyBorder="1" applyAlignment="1" applyProtection="1">
      <alignment horizontal="center" vertical="center"/>
      <protection hidden="1"/>
    </xf>
    <xf numFmtId="0" fontId="16" fillId="2" borderId="27" xfId="1" applyFont="1" applyFill="1" applyBorder="1" applyAlignment="1" applyProtection="1">
      <alignment horizontal="center" vertical="center"/>
      <protection hidden="1"/>
    </xf>
    <xf numFmtId="0" fontId="15" fillId="8" borderId="37" xfId="1" applyFont="1" applyFill="1" applyBorder="1" applyAlignment="1" applyProtection="1">
      <alignment horizontal="center" vertical="center"/>
      <protection hidden="1"/>
    </xf>
    <xf numFmtId="0" fontId="15" fillId="8" borderId="33" xfId="1" applyFont="1" applyFill="1" applyBorder="1" applyAlignment="1" applyProtection="1">
      <alignment horizontal="center" vertical="center"/>
      <protection hidden="1"/>
    </xf>
    <xf numFmtId="0" fontId="15" fillId="8" borderId="34" xfId="1" applyFont="1" applyFill="1" applyBorder="1" applyAlignment="1" applyProtection="1">
      <alignment horizontal="center" vertical="center"/>
      <protection hidden="1"/>
    </xf>
    <xf numFmtId="0" fontId="15" fillId="8" borderId="38" xfId="1" applyFont="1" applyFill="1" applyBorder="1" applyAlignment="1" applyProtection="1">
      <alignment horizontal="center" vertical="center"/>
      <protection hidden="1"/>
    </xf>
    <xf numFmtId="0" fontId="15" fillId="8" borderId="7" xfId="1" applyFont="1" applyFill="1" applyBorder="1" applyAlignment="1" applyProtection="1">
      <alignment horizontal="center" vertical="center"/>
      <protection hidden="1"/>
    </xf>
    <xf numFmtId="0" fontId="15" fillId="8" borderId="30" xfId="1" applyFont="1" applyFill="1" applyBorder="1" applyAlignment="1" applyProtection="1">
      <alignment horizontal="center" vertical="center"/>
      <protection hidden="1"/>
    </xf>
    <xf numFmtId="0" fontId="14" fillId="7" borderId="22" xfId="1" applyFont="1" applyFill="1" applyBorder="1" applyAlignment="1" applyProtection="1">
      <alignment horizontal="center" vertical="center"/>
      <protection hidden="1"/>
    </xf>
    <xf numFmtId="0" fontId="14" fillId="7" borderId="35" xfId="1" applyFont="1" applyFill="1" applyBorder="1" applyAlignment="1" applyProtection="1">
      <alignment horizontal="center" vertical="center"/>
      <protection hidden="1"/>
    </xf>
    <xf numFmtId="0" fontId="14" fillId="7" borderId="36" xfId="1" applyFont="1" applyFill="1" applyBorder="1" applyAlignment="1" applyProtection="1">
      <alignment horizontal="center" vertical="center"/>
      <protection hidden="1"/>
    </xf>
    <xf numFmtId="0" fontId="24" fillId="2" borderId="17" xfId="1" applyFont="1" applyFill="1" applyBorder="1" applyAlignment="1" applyProtection="1">
      <alignment horizontal="center" vertical="center"/>
      <protection hidden="1"/>
    </xf>
    <xf numFmtId="0" fontId="24" fillId="2" borderId="18" xfId="1" applyFont="1" applyFill="1" applyBorder="1" applyAlignment="1" applyProtection="1">
      <alignment horizontal="center" vertical="center"/>
      <protection hidden="1"/>
    </xf>
    <xf numFmtId="0" fontId="24" fillId="2" borderId="19" xfId="1" applyFont="1" applyFill="1" applyBorder="1" applyAlignment="1" applyProtection="1">
      <alignment horizontal="center" vertical="center"/>
      <protection hidden="1"/>
    </xf>
    <xf numFmtId="0" fontId="7" fillId="2" borderId="20" xfId="1" applyFont="1" applyFill="1" applyBorder="1" applyAlignment="1" applyProtection="1">
      <alignment horizontal="center" vertical="center"/>
      <protection hidden="1"/>
    </xf>
    <xf numFmtId="0" fontId="7" fillId="2" borderId="3" xfId="1" applyFont="1" applyFill="1" applyBorder="1" applyAlignment="1" applyProtection="1">
      <alignment horizontal="center" vertical="center"/>
      <protection hidden="1"/>
    </xf>
    <xf numFmtId="0" fontId="7" fillId="2" borderId="22" xfId="1" applyFont="1" applyFill="1" applyBorder="1" applyAlignment="1" applyProtection="1">
      <alignment horizontal="center" vertical="center"/>
      <protection hidden="1"/>
    </xf>
    <xf numFmtId="0" fontId="7" fillId="2" borderId="23" xfId="1" applyFont="1" applyFill="1" applyBorder="1" applyAlignment="1" applyProtection="1">
      <alignment horizontal="center" vertical="center"/>
      <protection hidden="1"/>
    </xf>
    <xf numFmtId="174" fontId="19" fillId="0" borderId="13" xfId="1" applyNumberFormat="1" applyFont="1" applyFill="1" applyBorder="1" applyAlignment="1" applyProtection="1">
      <alignment horizontal="center" vertical="center"/>
      <protection locked="0"/>
    </xf>
    <xf numFmtId="174" fontId="19" fillId="0" borderId="12" xfId="1" applyNumberFormat="1" applyFont="1" applyFill="1" applyBorder="1" applyAlignment="1" applyProtection="1">
      <alignment horizontal="center" vertical="center"/>
      <protection locked="0"/>
    </xf>
    <xf numFmtId="0" fontId="17" fillId="8" borderId="9" xfId="1" applyFont="1" applyFill="1" applyBorder="1" applyAlignment="1" applyProtection="1">
      <alignment horizontal="center" vertical="center"/>
      <protection hidden="1"/>
    </xf>
    <xf numFmtId="0" fontId="17" fillId="8" borderId="10" xfId="1" applyFont="1" applyFill="1" applyBorder="1" applyAlignment="1" applyProtection="1">
      <alignment horizontal="center" vertical="center"/>
      <protection hidden="1"/>
    </xf>
    <xf numFmtId="0" fontId="17" fillId="8" borderId="11" xfId="1" applyFont="1" applyFill="1" applyBorder="1" applyAlignment="1" applyProtection="1">
      <alignment horizontal="center" vertical="center"/>
      <protection hidden="1"/>
    </xf>
    <xf numFmtId="0" fontId="17" fillId="8" borderId="5" xfId="1" applyFont="1" applyFill="1" applyBorder="1" applyAlignment="1" applyProtection="1">
      <alignment horizontal="center" vertical="center"/>
      <protection hidden="1"/>
    </xf>
    <xf numFmtId="0" fontId="17" fillId="8" borderId="7" xfId="1" applyFont="1" applyFill="1" applyBorder="1" applyAlignment="1" applyProtection="1">
      <alignment horizontal="center" vertical="center"/>
      <protection hidden="1"/>
    </xf>
    <xf numFmtId="0" fontId="17" fillId="8" borderId="6" xfId="1" applyFont="1" applyFill="1" applyBorder="1" applyAlignment="1" applyProtection="1">
      <alignment horizontal="center" vertical="center"/>
      <protection hidden="1"/>
    </xf>
    <xf numFmtId="0" fontId="17" fillId="2" borderId="5" xfId="1" applyFont="1" applyFill="1" applyBorder="1" applyAlignment="1" applyProtection="1">
      <alignment horizontal="center" vertical="center"/>
      <protection hidden="1"/>
    </xf>
    <xf numFmtId="0" fontId="17" fillId="2" borderId="6" xfId="1" applyFont="1" applyFill="1" applyBorder="1" applyAlignment="1" applyProtection="1">
      <alignment horizontal="center" vertical="center"/>
      <protection hidden="1"/>
    </xf>
    <xf numFmtId="0" fontId="17" fillId="2" borderId="1" xfId="1" applyFont="1" applyFill="1" applyBorder="1" applyAlignment="1" applyProtection="1">
      <alignment horizontal="center" vertical="center"/>
      <protection hidden="1"/>
    </xf>
    <xf numFmtId="0" fontId="17" fillId="2" borderId="3" xfId="1" applyFont="1" applyFill="1" applyBorder="1" applyAlignment="1" applyProtection="1">
      <alignment horizontal="center" vertical="center"/>
      <protection hidden="1"/>
    </xf>
    <xf numFmtId="0" fontId="17" fillId="2" borderId="2" xfId="1" applyFont="1" applyFill="1" applyBorder="1" applyAlignment="1" applyProtection="1">
      <alignment horizontal="center" vertical="center"/>
      <protection hidden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17" fillId="2" borderId="2" xfId="1" applyFont="1" applyFill="1" applyBorder="1" applyAlignment="1" applyProtection="1">
      <alignment horizontal="center" vertical="center" wrapText="1"/>
      <protection locked="0"/>
    </xf>
    <xf numFmtId="2" fontId="20" fillId="0" borderId="9" xfId="1" applyNumberFormat="1" applyFont="1" applyFill="1" applyBorder="1" applyAlignment="1" applyProtection="1">
      <alignment horizontal="left" vertical="center" wrapText="1"/>
      <protection locked="0"/>
    </xf>
    <xf numFmtId="2" fontId="20" fillId="0" borderId="10" xfId="1" applyNumberFormat="1" applyFont="1" applyFill="1" applyBorder="1" applyAlignment="1" applyProtection="1">
      <alignment horizontal="left" vertical="center"/>
      <protection locked="0"/>
    </xf>
    <xf numFmtId="2" fontId="20" fillId="0" borderId="11" xfId="1" applyNumberFormat="1" applyFont="1" applyFill="1" applyBorder="1" applyAlignment="1" applyProtection="1">
      <alignment horizontal="left" vertical="center"/>
      <protection locked="0"/>
    </xf>
    <xf numFmtId="2" fontId="20" fillId="0" borderId="5" xfId="1" applyNumberFormat="1" applyFont="1" applyFill="1" applyBorder="1" applyAlignment="1" applyProtection="1">
      <alignment horizontal="left" vertical="center"/>
      <protection locked="0"/>
    </xf>
    <xf numFmtId="2" fontId="20" fillId="0" borderId="7" xfId="1" applyNumberFormat="1" applyFont="1" applyFill="1" applyBorder="1" applyAlignment="1" applyProtection="1">
      <alignment horizontal="left" vertical="center"/>
      <protection locked="0"/>
    </xf>
    <xf numFmtId="2" fontId="20" fillId="0" borderId="6" xfId="1" applyNumberFormat="1" applyFont="1" applyFill="1" applyBorder="1" applyAlignment="1" applyProtection="1">
      <alignment horizontal="left" vertical="center"/>
      <protection locked="0"/>
    </xf>
    <xf numFmtId="0" fontId="16" fillId="4" borderId="4" xfId="1" applyFont="1" applyFill="1" applyBorder="1" applyAlignment="1" applyProtection="1">
      <alignment horizontal="center" vertical="center" shrinkToFit="1"/>
      <protection hidden="1"/>
    </xf>
    <xf numFmtId="0" fontId="16" fillId="2" borderId="13" xfId="1" applyFont="1" applyFill="1" applyBorder="1" applyAlignment="1" applyProtection="1">
      <alignment horizontal="center" vertical="center" shrinkToFit="1"/>
      <protection hidden="1"/>
    </xf>
    <xf numFmtId="0" fontId="16" fillId="2" borderId="8" xfId="1" applyFont="1" applyFill="1" applyBorder="1" applyAlignment="1" applyProtection="1">
      <alignment horizontal="center" vertical="center" shrinkToFit="1"/>
      <protection hidden="1"/>
    </xf>
    <xf numFmtId="0" fontId="16" fillId="2" borderId="12" xfId="1" applyFont="1" applyFill="1" applyBorder="1" applyAlignment="1" applyProtection="1">
      <alignment horizontal="center" vertical="center" shrinkToFit="1"/>
      <protection hidden="1"/>
    </xf>
    <xf numFmtId="0" fontId="17" fillId="2" borderId="1" xfId="1" applyFont="1" applyFill="1" applyBorder="1" applyAlignment="1" applyProtection="1">
      <alignment horizontal="left" vertical="center"/>
      <protection hidden="1"/>
    </xf>
    <xf numFmtId="0" fontId="17" fillId="2" borderId="2" xfId="1" applyFont="1" applyFill="1" applyBorder="1" applyAlignment="1" applyProtection="1">
      <alignment horizontal="left" vertical="center"/>
      <protection hidden="1"/>
    </xf>
    <xf numFmtId="0" fontId="17" fillId="0" borderId="3" xfId="1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 applyProtection="1">
      <alignment horizontal="left" vertical="center"/>
      <protection hidden="1"/>
    </xf>
    <xf numFmtId="0" fontId="17" fillId="0" borderId="2" xfId="0" applyFont="1" applyBorder="1" applyAlignment="1" applyProtection="1">
      <alignment vertical="center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8" fillId="7" borderId="13" xfId="1" applyFont="1" applyFill="1" applyBorder="1" applyAlignment="1" applyProtection="1">
      <alignment horizontal="center" vertical="center"/>
      <protection hidden="1"/>
    </xf>
    <xf numFmtId="0" fontId="18" fillId="7" borderId="12" xfId="1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0" fontId="17" fillId="2" borderId="5" xfId="1" applyFont="1" applyFill="1" applyBorder="1" applyAlignment="1" applyProtection="1">
      <alignment horizontal="left" vertical="center"/>
      <protection hidden="1"/>
    </xf>
    <xf numFmtId="0" fontId="17" fillId="2" borderId="7" xfId="1" applyFont="1" applyFill="1" applyBorder="1" applyAlignment="1" applyProtection="1">
      <alignment horizontal="left" vertical="center"/>
      <protection hidden="1"/>
    </xf>
    <xf numFmtId="0" fontId="17" fillId="0" borderId="6" xfId="1" applyFont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17" fillId="2" borderId="5" xfId="0" applyFont="1" applyFill="1" applyBorder="1" applyAlignment="1" applyProtection="1">
      <alignment horizontal="left" vertical="center"/>
      <protection hidden="1"/>
    </xf>
    <xf numFmtId="0" fontId="17" fillId="0" borderId="7" xfId="0" applyFont="1" applyBorder="1" applyAlignment="1" applyProtection="1">
      <alignment vertic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2" fillId="2" borderId="2" xfId="1" applyFont="1" applyFill="1" applyBorder="1" applyAlignment="1" applyProtection="1">
      <alignment horizontal="center" vertical="center" wrapText="1"/>
      <protection locked="0"/>
    </xf>
    <xf numFmtId="0" fontId="17" fillId="9" borderId="1" xfId="1" applyFont="1" applyFill="1" applyBorder="1" applyAlignment="1" applyProtection="1">
      <alignment horizontal="center" vertical="center"/>
      <protection hidden="1"/>
    </xf>
    <xf numFmtId="0" fontId="17" fillId="9" borderId="2" xfId="1" applyFont="1" applyFill="1" applyBorder="1" applyAlignment="1" applyProtection="1">
      <alignment horizontal="center" vertical="center"/>
      <protection hidden="1"/>
    </xf>
    <xf numFmtId="0" fontId="17" fillId="9" borderId="3" xfId="1" applyFont="1" applyFill="1" applyBorder="1" applyAlignment="1" applyProtection="1">
      <alignment horizontal="center" vertical="center"/>
      <protection hidden="1"/>
    </xf>
    <xf numFmtId="0" fontId="16" fillId="2" borderId="1" xfId="1" applyFont="1" applyFill="1" applyBorder="1" applyAlignment="1" applyProtection="1">
      <alignment horizontal="center" vertical="center" shrinkToFit="1"/>
      <protection hidden="1"/>
    </xf>
    <xf numFmtId="0" fontId="16" fillId="2" borderId="2" xfId="1" applyFont="1" applyFill="1" applyBorder="1" applyAlignment="1" applyProtection="1">
      <alignment horizontal="center" vertical="center" shrinkToFit="1"/>
      <protection hidden="1"/>
    </xf>
    <xf numFmtId="0" fontId="16" fillId="2" borderId="3" xfId="1" applyFont="1" applyFill="1" applyBorder="1" applyAlignment="1" applyProtection="1">
      <alignment horizontal="center" vertical="center" shrinkToFit="1"/>
      <protection hidden="1"/>
    </xf>
    <xf numFmtId="173" fontId="17" fillId="11" borderId="13" xfId="1" applyNumberFormat="1" applyFont="1" applyFill="1" applyBorder="1" applyAlignment="1" applyProtection="1">
      <alignment horizontal="center" vertical="center"/>
      <protection hidden="1"/>
    </xf>
    <xf numFmtId="0" fontId="17" fillId="11" borderId="12" xfId="1" applyFont="1" applyFill="1" applyBorder="1" applyAlignment="1" applyProtection="1">
      <alignment horizontal="center" vertical="center"/>
      <protection hidden="1"/>
    </xf>
    <xf numFmtId="0" fontId="18" fillId="12" borderId="10" xfId="1" applyFont="1" applyFill="1" applyBorder="1" applyAlignment="1" applyProtection="1">
      <alignment horizontal="left" vertical="center" wrapText="1"/>
      <protection hidden="1"/>
    </xf>
    <xf numFmtId="0" fontId="18" fillId="12" borderId="0" xfId="1" applyFont="1" applyFill="1" applyBorder="1" applyAlignment="1" applyProtection="1">
      <alignment horizontal="left" vertical="center" wrapText="1"/>
      <protection hidden="1"/>
    </xf>
    <xf numFmtId="0" fontId="18" fillId="12" borderId="9" xfId="1" applyFont="1" applyFill="1" applyBorder="1" applyAlignment="1" applyProtection="1">
      <alignment horizontal="center" vertical="center"/>
      <protection hidden="1"/>
    </xf>
    <xf numFmtId="0" fontId="18" fillId="12" borderId="10" xfId="1" applyFont="1" applyFill="1" applyBorder="1" applyAlignment="1" applyProtection="1">
      <alignment horizontal="center" vertical="center"/>
      <protection hidden="1"/>
    </xf>
    <xf numFmtId="0" fontId="18" fillId="12" borderId="14" xfId="1" applyFont="1" applyFill="1" applyBorder="1" applyAlignment="1" applyProtection="1">
      <alignment horizontal="center" vertical="center"/>
      <protection hidden="1"/>
    </xf>
    <xf numFmtId="0" fontId="18" fillId="12" borderId="0" xfId="1" applyFont="1" applyFill="1" applyBorder="1" applyAlignment="1" applyProtection="1">
      <alignment horizontal="center" vertical="center"/>
      <protection hidden="1"/>
    </xf>
    <xf numFmtId="0" fontId="18" fillId="12" borderId="15" xfId="1" applyFont="1" applyFill="1" applyBorder="1" applyAlignment="1" applyProtection="1">
      <alignment horizontal="left" vertical="center" wrapText="1"/>
      <protection hidden="1"/>
    </xf>
    <xf numFmtId="0" fontId="18" fillId="12" borderId="10" xfId="1" applyFont="1" applyFill="1" applyBorder="1" applyAlignment="1" applyProtection="1">
      <alignment horizontal="left" vertical="center"/>
      <protection hidden="1"/>
    </xf>
    <xf numFmtId="0" fontId="18" fillId="12" borderId="11" xfId="1" applyFont="1" applyFill="1" applyBorder="1" applyAlignment="1" applyProtection="1">
      <alignment horizontal="left" vertical="center"/>
      <protection hidden="1"/>
    </xf>
    <xf numFmtId="0" fontId="18" fillId="12" borderId="0" xfId="1" applyFont="1" applyFill="1" applyBorder="1" applyAlignment="1" applyProtection="1">
      <alignment horizontal="left" vertical="center"/>
      <protection hidden="1"/>
    </xf>
    <xf numFmtId="0" fontId="18" fillId="12" borderId="15" xfId="1" applyFont="1" applyFill="1" applyBorder="1" applyAlignment="1" applyProtection="1">
      <alignment horizontal="left" vertical="center"/>
      <protection hidden="1"/>
    </xf>
    <xf numFmtId="2" fontId="20" fillId="0" borderId="14" xfId="1" applyNumberFormat="1" applyFont="1" applyFill="1" applyBorder="1" applyAlignment="1" applyProtection="1">
      <alignment horizontal="left" vertical="center"/>
      <protection locked="0"/>
    </xf>
    <xf numFmtId="2" fontId="20" fillId="0" borderId="0" xfId="1" applyNumberFormat="1" applyFont="1" applyFill="1" applyBorder="1" applyAlignment="1" applyProtection="1">
      <alignment horizontal="left" vertical="center"/>
      <protection locked="0"/>
    </xf>
    <xf numFmtId="2" fontId="20" fillId="0" borderId="15" xfId="1" applyNumberFormat="1" applyFont="1" applyFill="1" applyBorder="1" applyAlignment="1" applyProtection="1">
      <alignment horizontal="left" vertical="center"/>
      <protection locked="0"/>
    </xf>
    <xf numFmtId="2" fontId="19" fillId="0" borderId="8" xfId="1" applyNumberFormat="1" applyFont="1" applyFill="1" applyBorder="1" applyAlignment="1" applyProtection="1">
      <alignment horizontal="center" vertical="center"/>
      <protection locked="0"/>
    </xf>
    <xf numFmtId="0" fontId="18" fillId="7" borderId="9" xfId="1" applyFont="1" applyFill="1" applyBorder="1" applyAlignment="1" applyProtection="1">
      <alignment horizontal="center" vertical="center"/>
      <protection hidden="1"/>
    </xf>
    <xf numFmtId="0" fontId="18" fillId="7" borderId="10" xfId="1" applyFont="1" applyFill="1" applyBorder="1" applyAlignment="1" applyProtection="1">
      <alignment horizontal="center" vertical="center"/>
      <protection hidden="1"/>
    </xf>
    <xf numFmtId="0" fontId="18" fillId="7" borderId="11" xfId="1" applyFont="1" applyFill="1" applyBorder="1" applyAlignment="1" applyProtection="1">
      <alignment horizontal="center" vertical="center"/>
      <protection hidden="1"/>
    </xf>
    <xf numFmtId="0" fontId="18" fillId="7" borderId="14" xfId="1" applyFont="1" applyFill="1" applyBorder="1" applyAlignment="1" applyProtection="1">
      <alignment horizontal="center" vertical="center"/>
      <protection hidden="1"/>
    </xf>
    <xf numFmtId="0" fontId="18" fillId="7" borderId="0" xfId="1" applyFont="1" applyFill="1" applyBorder="1" applyAlignment="1" applyProtection="1">
      <alignment horizontal="center" vertical="center"/>
      <protection hidden="1"/>
    </xf>
    <xf numFmtId="0" fontId="18" fillId="7" borderId="15" xfId="1" applyFont="1" applyFill="1" applyBorder="1" applyAlignment="1" applyProtection="1">
      <alignment horizontal="center" vertical="center"/>
      <protection hidden="1"/>
    </xf>
    <xf numFmtId="0" fontId="17" fillId="6" borderId="1" xfId="1" applyFont="1" applyFill="1" applyBorder="1" applyAlignment="1" applyProtection="1">
      <alignment horizontal="center" vertical="center" shrinkToFit="1"/>
      <protection hidden="1"/>
    </xf>
    <xf numFmtId="0" fontId="17" fillId="6" borderId="2" xfId="1" applyFont="1" applyFill="1" applyBorder="1" applyAlignment="1" applyProtection="1">
      <alignment horizontal="center" vertical="center" shrinkToFit="1"/>
      <protection hidden="1"/>
    </xf>
    <xf numFmtId="0" fontId="17" fillId="6" borderId="3" xfId="1" applyFont="1" applyFill="1" applyBorder="1" applyAlignment="1" applyProtection="1">
      <alignment horizontal="center" vertical="center" shrinkToFit="1"/>
      <protection hidden="1"/>
    </xf>
    <xf numFmtId="173" fontId="17" fillId="6" borderId="4" xfId="1" applyNumberFormat="1" applyFont="1" applyFill="1" applyBorder="1" applyAlignment="1" applyProtection="1">
      <alignment horizontal="center" vertical="center"/>
      <protection hidden="1"/>
    </xf>
    <xf numFmtId="0" fontId="17" fillId="6" borderId="4" xfId="1" applyFont="1" applyFill="1" applyBorder="1" applyAlignment="1" applyProtection="1">
      <alignment horizontal="center" vertical="center"/>
      <protection hidden="1"/>
    </xf>
    <xf numFmtId="0" fontId="17" fillId="6" borderId="9" xfId="1" applyFont="1" applyFill="1" applyBorder="1" applyAlignment="1" applyProtection="1">
      <alignment horizontal="center" vertical="center" shrinkToFit="1"/>
      <protection hidden="1"/>
    </xf>
    <xf numFmtId="0" fontId="17" fillId="6" borderId="10" xfId="1" applyFont="1" applyFill="1" applyBorder="1" applyAlignment="1" applyProtection="1">
      <alignment horizontal="center" vertical="center" shrinkToFit="1"/>
      <protection hidden="1"/>
    </xf>
    <xf numFmtId="0" fontId="17" fillId="6" borderId="11" xfId="1" applyFont="1" applyFill="1" applyBorder="1" applyAlignment="1" applyProtection="1">
      <alignment horizontal="center" vertical="center" shrinkToFit="1"/>
      <protection hidden="1"/>
    </xf>
    <xf numFmtId="0" fontId="17" fillId="6" borderId="5" xfId="1" applyFont="1" applyFill="1" applyBorder="1" applyAlignment="1" applyProtection="1">
      <alignment horizontal="center" vertical="center" shrinkToFit="1"/>
      <protection hidden="1"/>
    </xf>
    <xf numFmtId="0" fontId="17" fillId="6" borderId="7" xfId="1" applyFont="1" applyFill="1" applyBorder="1" applyAlignment="1" applyProtection="1">
      <alignment horizontal="center" vertical="center" shrinkToFit="1"/>
      <protection hidden="1"/>
    </xf>
    <xf numFmtId="0" fontId="17" fillId="6" borderId="6" xfId="1" applyFont="1" applyFill="1" applyBorder="1" applyAlignment="1" applyProtection="1">
      <alignment horizontal="center" vertical="center" shrinkToFit="1"/>
      <protection hidden="1"/>
    </xf>
    <xf numFmtId="0" fontId="15" fillId="10" borderId="13" xfId="1" applyFont="1" applyFill="1" applyBorder="1" applyAlignment="1" applyProtection="1">
      <alignment horizontal="center" vertical="center" textRotation="255" shrinkToFit="1"/>
      <protection hidden="1"/>
    </xf>
    <xf numFmtId="0" fontId="15" fillId="10" borderId="8" xfId="1" applyFont="1" applyFill="1" applyBorder="1" applyAlignment="1" applyProtection="1">
      <alignment horizontal="center" vertical="center" textRotation="255" shrinkToFit="1"/>
      <protection hidden="1"/>
    </xf>
    <xf numFmtId="0" fontId="15" fillId="10" borderId="12" xfId="1" applyFont="1" applyFill="1" applyBorder="1" applyAlignment="1" applyProtection="1">
      <alignment horizontal="center" vertical="center" textRotation="255" shrinkToFit="1"/>
      <protection hidden="1"/>
    </xf>
    <xf numFmtId="0" fontId="16" fillId="3" borderId="12" xfId="1" applyFont="1" applyFill="1" applyBorder="1" applyAlignment="1" applyProtection="1">
      <alignment horizontal="left" vertical="center"/>
    </xf>
    <xf numFmtId="0" fontId="16" fillId="3" borderId="4" xfId="1" applyFont="1" applyFill="1" applyBorder="1" applyAlignment="1" applyProtection="1">
      <alignment horizontal="left" vertical="center"/>
    </xf>
    <xf numFmtId="2" fontId="20" fillId="12" borderId="0" xfId="1" applyNumberFormat="1" applyFont="1" applyFill="1" applyBorder="1" applyAlignment="1" applyProtection="1">
      <alignment horizontal="center" vertical="center"/>
      <protection locked="0"/>
    </xf>
    <xf numFmtId="2" fontId="20" fillId="12" borderId="15" xfId="1" applyNumberFormat="1" applyFont="1" applyFill="1" applyBorder="1" applyAlignment="1" applyProtection="1">
      <alignment horizontal="center" vertical="center"/>
      <protection locked="0"/>
    </xf>
    <xf numFmtId="2" fontId="20" fillId="12" borderId="7" xfId="1" applyNumberFormat="1" applyFont="1" applyFill="1" applyBorder="1" applyAlignment="1" applyProtection="1">
      <alignment horizontal="center" vertical="center"/>
      <protection locked="0"/>
    </xf>
    <xf numFmtId="2" fontId="20" fillId="12" borderId="6" xfId="1" applyNumberFormat="1" applyFont="1" applyFill="1" applyBorder="1" applyAlignment="1" applyProtection="1">
      <alignment horizontal="center" vertical="center"/>
      <protection locked="0"/>
    </xf>
    <xf numFmtId="0" fontId="17" fillId="12" borderId="14" xfId="1" applyFont="1" applyFill="1" applyBorder="1" applyAlignment="1" applyProtection="1">
      <alignment horizontal="center" vertical="center" wrapText="1" shrinkToFit="1"/>
      <protection hidden="1"/>
    </xf>
    <xf numFmtId="0" fontId="17" fillId="12" borderId="0" xfId="1" applyFont="1" applyFill="1" applyBorder="1" applyAlignment="1" applyProtection="1">
      <alignment horizontal="center" vertical="center" shrinkToFit="1"/>
      <protection hidden="1"/>
    </xf>
    <xf numFmtId="0" fontId="17" fillId="12" borderId="5" xfId="1" applyFont="1" applyFill="1" applyBorder="1" applyAlignment="1" applyProtection="1">
      <alignment horizontal="center" vertical="center" shrinkToFit="1"/>
      <protection hidden="1"/>
    </xf>
    <xf numFmtId="0" fontId="17" fillId="12" borderId="7" xfId="1" applyFont="1" applyFill="1" applyBorder="1" applyAlignment="1" applyProtection="1">
      <alignment horizontal="center" vertical="center" shrinkToFit="1"/>
      <protection hidden="1"/>
    </xf>
    <xf numFmtId="0" fontId="17" fillId="12" borderId="0" xfId="1" applyFont="1" applyFill="1" applyBorder="1" applyAlignment="1" applyProtection="1">
      <alignment horizontal="center" vertical="center" wrapText="1" shrinkToFit="1"/>
      <protection hidden="1"/>
    </xf>
    <xf numFmtId="0" fontId="17" fillId="12" borderId="7" xfId="1" applyFont="1" applyFill="1" applyBorder="1" applyAlignment="1" applyProtection="1">
      <alignment horizontal="center" vertical="center" wrapText="1" shrinkToFit="1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59531</xdr:rowOff>
    </xdr:from>
    <xdr:to>
      <xdr:col>0</xdr:col>
      <xdr:colOff>1025736</xdr:colOff>
      <xdr:row>2</xdr:row>
      <xdr:rowOff>250031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16553"/>
        <a:stretch>
          <a:fillRect/>
        </a:stretch>
      </xdr:blipFill>
      <xdr:spPr bwMode="auto">
        <a:xfrm>
          <a:off x="59532" y="59531"/>
          <a:ext cx="966204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4"/>
  <sheetViews>
    <sheetView showGridLines="0" tabSelected="1" topLeftCell="I7" zoomScale="90" zoomScaleNormal="90" zoomScaleSheetLayoutView="100" workbookViewId="0">
      <selection activeCell="E10" sqref="E10"/>
    </sheetView>
  </sheetViews>
  <sheetFormatPr defaultRowHeight="8.25" x14ac:dyDescent="0.25"/>
  <cols>
    <col min="1" max="1" width="16.42578125" style="6" customWidth="1"/>
    <col min="2" max="3" width="10.42578125" style="9" customWidth="1"/>
    <col min="4" max="13" width="10.42578125" style="1" customWidth="1"/>
    <col min="14" max="14" width="16.42578125" style="1" bestFit="1" customWidth="1"/>
    <col min="15" max="15" width="15.7109375" style="1" bestFit="1" customWidth="1"/>
    <col min="16" max="16" width="10.140625" style="1" bestFit="1" customWidth="1"/>
    <col min="17" max="17" width="8.5703125" style="1" customWidth="1"/>
    <col min="18" max="18" width="9.28515625" style="1" customWidth="1"/>
    <col min="19" max="19" width="15.28515625" style="1" customWidth="1"/>
    <col min="20" max="20" width="19.7109375" style="1" customWidth="1"/>
    <col min="21" max="21" width="5.5703125" style="1" customWidth="1"/>
    <col min="22" max="22" width="11.28515625" style="1" customWidth="1"/>
    <col min="23" max="16384" width="9.140625" style="1"/>
  </cols>
  <sheetData>
    <row r="1" spans="1:34" ht="26.25" customHeight="1" x14ac:dyDescent="0.25">
      <c r="A1" s="54"/>
      <c r="B1" s="57" t="s">
        <v>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  <c r="S1" s="10" t="s">
        <v>74</v>
      </c>
      <c r="T1" s="11" t="s">
        <v>75</v>
      </c>
      <c r="U1" s="43"/>
      <c r="V1" s="43"/>
      <c r="W1" s="43"/>
      <c r="X1" s="43"/>
    </row>
    <row r="2" spans="1:34" ht="26.25" customHeight="1" thickBot="1" x14ac:dyDescent="0.3">
      <c r="A2" s="55"/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12" t="s">
        <v>76</v>
      </c>
      <c r="T2" s="13" t="s">
        <v>77</v>
      </c>
      <c r="U2" s="43"/>
      <c r="V2" s="43"/>
      <c r="W2" s="43"/>
      <c r="X2" s="43"/>
    </row>
    <row r="3" spans="1:34" s="2" customFormat="1" ht="26.25" customHeight="1" thickBot="1" x14ac:dyDescent="0.3">
      <c r="A3" s="56"/>
      <c r="B3" s="63" t="s">
        <v>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14" t="s">
        <v>78</v>
      </c>
      <c r="T3" s="15" t="s">
        <v>79</v>
      </c>
      <c r="U3" s="66" t="s">
        <v>33</v>
      </c>
      <c r="V3" s="67"/>
      <c r="W3" s="67"/>
      <c r="X3" s="68"/>
    </row>
    <row r="4" spans="1:34" s="3" customFormat="1" ht="22.5" customHeight="1" x14ac:dyDescent="0.25">
      <c r="A4" s="111" t="s">
        <v>9</v>
      </c>
      <c r="B4" s="112"/>
      <c r="C4" s="112"/>
      <c r="D4" s="113"/>
      <c r="E4" s="114" t="s">
        <v>84</v>
      </c>
      <c r="F4" s="115"/>
      <c r="G4" s="116"/>
      <c r="H4" s="117" t="s">
        <v>11</v>
      </c>
      <c r="I4" s="118"/>
      <c r="J4" s="114" t="s">
        <v>84</v>
      </c>
      <c r="K4" s="115"/>
      <c r="L4" s="116"/>
      <c r="M4" s="119" t="s">
        <v>14</v>
      </c>
      <c r="N4" s="120"/>
      <c r="O4" s="34">
        <v>29.4</v>
      </c>
      <c r="P4" s="81" t="s">
        <v>17</v>
      </c>
      <c r="Q4" s="82"/>
      <c r="R4" s="121" t="s">
        <v>32</v>
      </c>
      <c r="S4" s="122"/>
      <c r="T4" s="122"/>
      <c r="U4" s="69" t="s">
        <v>34</v>
      </c>
      <c r="V4" s="70"/>
      <c r="W4" s="44" t="s">
        <v>37</v>
      </c>
      <c r="X4" s="45">
        <v>0.58089999999999997</v>
      </c>
    </row>
    <row r="5" spans="1:34" s="3" customFormat="1" ht="22.5" customHeight="1" x14ac:dyDescent="0.25">
      <c r="A5" s="98" t="s">
        <v>8</v>
      </c>
      <c r="B5" s="99"/>
      <c r="C5" s="99"/>
      <c r="D5" s="100"/>
      <c r="E5" s="101" t="s">
        <v>85</v>
      </c>
      <c r="F5" s="102"/>
      <c r="G5" s="103"/>
      <c r="H5" s="104" t="s">
        <v>12</v>
      </c>
      <c r="I5" s="105"/>
      <c r="J5" s="101"/>
      <c r="K5" s="102"/>
      <c r="L5" s="103"/>
      <c r="M5" s="106" t="s">
        <v>15</v>
      </c>
      <c r="N5" s="107"/>
      <c r="O5" s="33">
        <v>25.2</v>
      </c>
      <c r="P5" s="83" t="s">
        <v>0</v>
      </c>
      <c r="Q5" s="84"/>
      <c r="R5" s="121" t="s">
        <v>87</v>
      </c>
      <c r="S5" s="122"/>
      <c r="T5" s="122"/>
      <c r="U5" s="69" t="s">
        <v>35</v>
      </c>
      <c r="V5" s="70"/>
      <c r="W5" s="44" t="s">
        <v>38</v>
      </c>
      <c r="X5" s="45">
        <v>0.52310000000000001</v>
      </c>
    </row>
    <row r="6" spans="1:34" s="3" customFormat="1" ht="22.5" customHeight="1" thickBot="1" x14ac:dyDescent="0.3">
      <c r="A6" s="98" t="s">
        <v>10</v>
      </c>
      <c r="B6" s="99"/>
      <c r="C6" s="99"/>
      <c r="D6" s="100"/>
      <c r="E6" s="101" t="s">
        <v>80</v>
      </c>
      <c r="F6" s="102"/>
      <c r="G6" s="103"/>
      <c r="H6" s="104" t="s">
        <v>13</v>
      </c>
      <c r="I6" s="105"/>
      <c r="J6" s="101" t="s">
        <v>86</v>
      </c>
      <c r="K6" s="102"/>
      <c r="L6" s="103"/>
      <c r="M6" s="110" t="s">
        <v>16</v>
      </c>
      <c r="N6" s="107"/>
      <c r="O6" s="33">
        <f>(O4-O5)/2</f>
        <v>2.0999999999999996</v>
      </c>
      <c r="P6" s="83" t="s">
        <v>18</v>
      </c>
      <c r="Q6" s="85"/>
      <c r="R6" s="86"/>
      <c r="S6" s="87" t="s">
        <v>0</v>
      </c>
      <c r="T6" s="87" t="s">
        <v>6</v>
      </c>
      <c r="U6" s="71" t="s">
        <v>36</v>
      </c>
      <c r="V6" s="72"/>
      <c r="W6" s="46" t="s">
        <v>39</v>
      </c>
      <c r="X6" s="47">
        <v>0.31459999999999999</v>
      </c>
    </row>
    <row r="7" spans="1:34" s="3" customFormat="1" ht="22.5" customHeight="1" x14ac:dyDescent="0.25">
      <c r="A7" s="123" t="s">
        <v>1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  <c r="O7" s="75" t="s">
        <v>19</v>
      </c>
      <c r="P7" s="76"/>
      <c r="Q7" s="76"/>
      <c r="R7" s="76"/>
      <c r="S7" s="76"/>
      <c r="T7" s="77"/>
      <c r="U7" s="48"/>
      <c r="V7" s="48"/>
      <c r="W7" s="48"/>
      <c r="X7" s="48"/>
    </row>
    <row r="8" spans="1:34" s="3" customFormat="1" ht="22.5" customHeight="1" x14ac:dyDescent="0.25">
      <c r="A8" s="163" t="s">
        <v>23</v>
      </c>
      <c r="B8" s="94" t="s">
        <v>24</v>
      </c>
      <c r="C8" s="94"/>
      <c r="D8" s="16">
        <v>1</v>
      </c>
      <c r="E8" s="16">
        <v>2</v>
      </c>
      <c r="F8" s="16">
        <v>3</v>
      </c>
      <c r="G8" s="16">
        <v>4</v>
      </c>
      <c r="H8" s="16">
        <v>5</v>
      </c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7" t="s">
        <v>22</v>
      </c>
      <c r="O8" s="78"/>
      <c r="P8" s="79"/>
      <c r="Q8" s="79"/>
      <c r="R8" s="79"/>
      <c r="S8" s="79"/>
      <c r="T8" s="80"/>
      <c r="U8" s="48"/>
      <c r="V8" s="48"/>
      <c r="W8" s="48"/>
      <c r="X8" s="48"/>
    </row>
    <row r="9" spans="1:34" s="3" customFormat="1" ht="22.5" customHeight="1" x14ac:dyDescent="0.25">
      <c r="A9" s="164"/>
      <c r="B9" s="95" t="s">
        <v>25</v>
      </c>
      <c r="C9" s="18">
        <v>1</v>
      </c>
      <c r="D9" s="42">
        <v>26.1</v>
      </c>
      <c r="E9" s="42">
        <v>26.3</v>
      </c>
      <c r="F9" s="42">
        <v>26.6</v>
      </c>
      <c r="G9" s="42">
        <v>26.6</v>
      </c>
      <c r="H9" s="42">
        <v>25.5</v>
      </c>
      <c r="I9" s="42">
        <v>26.7</v>
      </c>
      <c r="J9" s="42">
        <v>26.7</v>
      </c>
      <c r="K9" s="42">
        <v>27.1</v>
      </c>
      <c r="L9" s="42">
        <v>26.3</v>
      </c>
      <c r="M9" s="42">
        <v>26.7</v>
      </c>
      <c r="N9" s="108" t="s">
        <v>52</v>
      </c>
      <c r="O9" s="88" t="s">
        <v>42</v>
      </c>
      <c r="P9" s="89"/>
      <c r="Q9" s="89"/>
      <c r="R9" s="89"/>
      <c r="S9" s="90"/>
      <c r="T9" s="52">
        <f>N28*X4</f>
        <v>0.30787700000000018</v>
      </c>
      <c r="U9" s="49"/>
      <c r="V9" s="50"/>
      <c r="W9" s="50"/>
      <c r="X9" s="50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s="3" customFormat="1" ht="22.5" customHeight="1" x14ac:dyDescent="0.25">
      <c r="A10" s="164"/>
      <c r="B10" s="96"/>
      <c r="C10" s="18">
        <v>2</v>
      </c>
      <c r="D10" s="42">
        <v>26.2</v>
      </c>
      <c r="E10" s="42">
        <v>26.7</v>
      </c>
      <c r="F10" s="42">
        <v>26.8</v>
      </c>
      <c r="G10" s="42">
        <v>26.8</v>
      </c>
      <c r="H10" s="42">
        <v>26.6</v>
      </c>
      <c r="I10" s="42">
        <v>26.5</v>
      </c>
      <c r="J10" s="42">
        <v>26.4</v>
      </c>
      <c r="K10" s="42">
        <v>26.7</v>
      </c>
      <c r="L10" s="42">
        <v>27</v>
      </c>
      <c r="M10" s="42">
        <v>27</v>
      </c>
      <c r="N10" s="109"/>
      <c r="O10" s="91"/>
      <c r="P10" s="92"/>
      <c r="Q10" s="92"/>
      <c r="R10" s="92"/>
      <c r="S10" s="93"/>
      <c r="T10" s="53"/>
      <c r="U10" s="50"/>
      <c r="V10" s="50"/>
      <c r="W10" s="50"/>
      <c r="X10" s="50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s="3" customFormat="1" ht="22.5" customHeight="1" x14ac:dyDescent="0.25">
      <c r="A11" s="164"/>
      <c r="B11" s="96"/>
      <c r="C11" s="20">
        <v>3</v>
      </c>
      <c r="D11" s="42">
        <v>26.8</v>
      </c>
      <c r="E11" s="42">
        <v>26.1</v>
      </c>
      <c r="F11" s="42">
        <v>26.2</v>
      </c>
      <c r="G11" s="42">
        <v>26.4</v>
      </c>
      <c r="H11" s="42">
        <v>26.6</v>
      </c>
      <c r="I11" s="42">
        <v>26.4</v>
      </c>
      <c r="J11" s="42">
        <v>26.6</v>
      </c>
      <c r="K11" s="42">
        <v>26.9</v>
      </c>
      <c r="L11" s="42">
        <v>27</v>
      </c>
      <c r="M11" s="42">
        <v>26.2</v>
      </c>
      <c r="N11" s="21">
        <f>AVERAGE(D12:M12)</f>
        <v>26.55</v>
      </c>
      <c r="O11" s="88" t="s">
        <v>81</v>
      </c>
      <c r="P11" s="89"/>
      <c r="Q11" s="89"/>
      <c r="R11" s="89"/>
      <c r="S11" s="90"/>
      <c r="T11" s="73">
        <f>SQRT(D29*X5^2-(T9^2/30))</f>
        <v>9.3262254935745068E-2</v>
      </c>
      <c r="U11" s="48"/>
      <c r="V11" s="50" t="s">
        <v>2</v>
      </c>
      <c r="W11" s="50"/>
      <c r="X11" s="50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s="3" customFormat="1" ht="22.5" customHeight="1" x14ac:dyDescent="0.25">
      <c r="A12" s="164"/>
      <c r="B12" s="96"/>
      <c r="C12" s="41" t="s">
        <v>21</v>
      </c>
      <c r="D12" s="19">
        <f>AVERAGE(D9:D11)</f>
        <v>26.366666666666664</v>
      </c>
      <c r="E12" s="19">
        <f t="shared" ref="E12:M12" si="0">AVERAGE(E9:E11)</f>
        <v>26.366666666666664</v>
      </c>
      <c r="F12" s="19">
        <f t="shared" si="0"/>
        <v>26.533333333333335</v>
      </c>
      <c r="G12" s="19">
        <f t="shared" si="0"/>
        <v>26.600000000000005</v>
      </c>
      <c r="H12" s="19">
        <f t="shared" si="0"/>
        <v>26.233333333333334</v>
      </c>
      <c r="I12" s="19">
        <f t="shared" si="0"/>
        <v>26.533333333333331</v>
      </c>
      <c r="J12" s="19">
        <f t="shared" si="0"/>
        <v>26.566666666666663</v>
      </c>
      <c r="K12" s="19">
        <f t="shared" si="0"/>
        <v>26.899999999999995</v>
      </c>
      <c r="L12" s="19">
        <f t="shared" si="0"/>
        <v>26.766666666666666</v>
      </c>
      <c r="M12" s="19">
        <f t="shared" si="0"/>
        <v>26.633333333333336</v>
      </c>
      <c r="N12" s="108" t="s">
        <v>53</v>
      </c>
      <c r="O12" s="91"/>
      <c r="P12" s="92"/>
      <c r="Q12" s="92"/>
      <c r="R12" s="92"/>
      <c r="S12" s="93"/>
      <c r="T12" s="74"/>
      <c r="U12" s="51"/>
      <c r="V12" s="51"/>
      <c r="W12" s="51"/>
      <c r="X12" s="51"/>
      <c r="Y12" s="5"/>
      <c r="Z12" s="5"/>
      <c r="AA12" s="5"/>
      <c r="AB12" s="5"/>
      <c r="AC12" s="5"/>
      <c r="AD12" s="5"/>
      <c r="AE12" s="5"/>
      <c r="AF12" s="4"/>
      <c r="AG12" s="4"/>
      <c r="AH12" s="4"/>
    </row>
    <row r="13" spans="1:34" s="3" customFormat="1" ht="22.5" customHeight="1" x14ac:dyDescent="0.25">
      <c r="A13" s="164"/>
      <c r="B13" s="97"/>
      <c r="C13" s="22" t="s">
        <v>20</v>
      </c>
      <c r="D13" s="19">
        <f>MAX(D9:D11)-MIN(D9:D11)</f>
        <v>0.69999999999999929</v>
      </c>
      <c r="E13" s="19">
        <f t="shared" ref="E13:M13" si="1">MAX(E9:E11)-MIN(E9:E11)</f>
        <v>0.59999999999999787</v>
      </c>
      <c r="F13" s="19">
        <f t="shared" si="1"/>
        <v>0.60000000000000142</v>
      </c>
      <c r="G13" s="19">
        <f t="shared" si="1"/>
        <v>0.40000000000000213</v>
      </c>
      <c r="H13" s="19">
        <f t="shared" si="1"/>
        <v>1.1000000000000014</v>
      </c>
      <c r="I13" s="19">
        <f t="shared" si="1"/>
        <v>0.30000000000000071</v>
      </c>
      <c r="J13" s="19">
        <f t="shared" si="1"/>
        <v>0.30000000000000071</v>
      </c>
      <c r="K13" s="19">
        <f t="shared" si="1"/>
        <v>0.40000000000000213</v>
      </c>
      <c r="L13" s="19">
        <f t="shared" si="1"/>
        <v>0.69999999999999929</v>
      </c>
      <c r="M13" s="19">
        <f t="shared" si="1"/>
        <v>0.80000000000000071</v>
      </c>
      <c r="N13" s="109"/>
      <c r="O13" s="88" t="s">
        <v>82</v>
      </c>
      <c r="P13" s="89"/>
      <c r="Q13" s="89"/>
      <c r="R13" s="89"/>
      <c r="S13" s="90"/>
      <c r="T13" s="52">
        <f>SQRT(T9^2+T11^2)</f>
        <v>0.32169254782276202</v>
      </c>
      <c r="U13" s="51"/>
      <c r="V13" s="51"/>
      <c r="W13" s="51"/>
      <c r="X13" s="51"/>
      <c r="Y13" s="5"/>
      <c r="Z13" s="5"/>
      <c r="AA13" s="5"/>
      <c r="AB13" s="5"/>
      <c r="AC13" s="5"/>
      <c r="AD13" s="5"/>
      <c r="AE13" s="5"/>
      <c r="AF13" s="4"/>
      <c r="AG13" s="4"/>
      <c r="AH13" s="4"/>
    </row>
    <row r="14" spans="1:34" s="3" customFormat="1" ht="22.5" customHeight="1" x14ac:dyDescent="0.25">
      <c r="A14" s="164"/>
      <c r="B14" s="94" t="s">
        <v>24</v>
      </c>
      <c r="C14" s="94"/>
      <c r="D14" s="16">
        <v>1</v>
      </c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>
        <v>8</v>
      </c>
      <c r="L14" s="16">
        <v>9</v>
      </c>
      <c r="M14" s="16">
        <v>10</v>
      </c>
      <c r="N14" s="21">
        <f>AVERAGE(D13:M13)</f>
        <v>0.59000000000000052</v>
      </c>
      <c r="O14" s="91"/>
      <c r="P14" s="92"/>
      <c r="Q14" s="92"/>
      <c r="R14" s="92"/>
      <c r="S14" s="93"/>
      <c r="T14" s="53"/>
      <c r="U14" s="48"/>
      <c r="V14" s="48"/>
      <c r="W14" s="48"/>
      <c r="X14" s="48"/>
    </row>
    <row r="15" spans="1:34" s="3" customFormat="1" ht="22.5" customHeight="1" x14ac:dyDescent="0.25">
      <c r="A15" s="164"/>
      <c r="B15" s="95" t="s">
        <v>26</v>
      </c>
      <c r="C15" s="18">
        <v>1</v>
      </c>
      <c r="D15" s="42">
        <v>26</v>
      </c>
      <c r="E15" s="42">
        <v>26.2</v>
      </c>
      <c r="F15" s="42">
        <v>26.6</v>
      </c>
      <c r="G15" s="42">
        <v>26.5</v>
      </c>
      <c r="H15" s="42">
        <v>26.7</v>
      </c>
      <c r="I15" s="42">
        <v>26.7</v>
      </c>
      <c r="J15" s="42">
        <v>26.7</v>
      </c>
      <c r="K15" s="42">
        <v>27.1</v>
      </c>
      <c r="L15" s="42">
        <v>26.3</v>
      </c>
      <c r="M15" s="42">
        <v>26.7</v>
      </c>
      <c r="N15" s="108" t="s">
        <v>54</v>
      </c>
      <c r="O15" s="88" t="s">
        <v>43</v>
      </c>
      <c r="P15" s="89"/>
      <c r="Q15" s="89"/>
      <c r="R15" s="89"/>
      <c r="S15" s="90"/>
      <c r="T15" s="52">
        <f>H29*X6</f>
        <v>0.17477777777777603</v>
      </c>
      <c r="U15" s="49"/>
      <c r="V15" s="50"/>
      <c r="W15" s="50"/>
      <c r="X15" s="50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s="3" customFormat="1" ht="22.5" customHeight="1" x14ac:dyDescent="0.25">
      <c r="A16" s="164"/>
      <c r="B16" s="96"/>
      <c r="C16" s="18">
        <v>2</v>
      </c>
      <c r="D16" s="42">
        <v>26.6</v>
      </c>
      <c r="E16" s="42">
        <v>26.7</v>
      </c>
      <c r="F16" s="42">
        <v>26.8</v>
      </c>
      <c r="G16" s="42">
        <v>26.8</v>
      </c>
      <c r="H16" s="42">
        <v>26.6</v>
      </c>
      <c r="I16" s="42">
        <v>26.5</v>
      </c>
      <c r="J16" s="42">
        <v>26.4</v>
      </c>
      <c r="K16" s="42">
        <v>26.7</v>
      </c>
      <c r="L16" s="42">
        <v>27</v>
      </c>
      <c r="M16" s="42">
        <v>27</v>
      </c>
      <c r="N16" s="109"/>
      <c r="O16" s="91"/>
      <c r="P16" s="92"/>
      <c r="Q16" s="92"/>
      <c r="R16" s="92"/>
      <c r="S16" s="93"/>
      <c r="T16" s="53"/>
      <c r="U16" s="50"/>
      <c r="V16" s="50"/>
      <c r="W16" s="50"/>
      <c r="X16" s="50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s="3" customFormat="1" ht="22.5" customHeight="1" x14ac:dyDescent="0.25">
      <c r="A17" s="164"/>
      <c r="B17" s="96"/>
      <c r="C17" s="20">
        <v>3</v>
      </c>
      <c r="D17" s="42">
        <v>26.8</v>
      </c>
      <c r="E17" s="42">
        <v>26.1</v>
      </c>
      <c r="F17" s="42">
        <v>26.2</v>
      </c>
      <c r="G17" s="42">
        <v>26.4</v>
      </c>
      <c r="H17" s="42">
        <v>26.6</v>
      </c>
      <c r="I17" s="42">
        <v>26.4</v>
      </c>
      <c r="J17" s="42">
        <v>26.6</v>
      </c>
      <c r="K17" s="42">
        <v>26.9</v>
      </c>
      <c r="L17" s="42">
        <v>27</v>
      </c>
      <c r="M17" s="42">
        <v>26.2</v>
      </c>
      <c r="N17" s="21">
        <f>AVERAGE(D18:M18)</f>
        <v>26.593333333333334</v>
      </c>
      <c r="O17" s="88" t="s">
        <v>83</v>
      </c>
      <c r="P17" s="89"/>
      <c r="Q17" s="89"/>
      <c r="R17" s="89"/>
      <c r="S17" s="90"/>
      <c r="T17" s="52">
        <f>SQRT(T13^2+T15^2)</f>
        <v>0.36610567727042653</v>
      </c>
      <c r="U17" s="48"/>
      <c r="V17" s="50" t="s">
        <v>2</v>
      </c>
      <c r="W17" s="50"/>
      <c r="X17" s="50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s="3" customFormat="1" ht="22.5" customHeight="1" x14ac:dyDescent="0.25">
      <c r="A18" s="164"/>
      <c r="B18" s="96"/>
      <c r="C18" s="41" t="s">
        <v>28</v>
      </c>
      <c r="D18" s="19">
        <f>AVERAGE(D15:D17)</f>
        <v>26.466666666666669</v>
      </c>
      <c r="E18" s="19">
        <f t="shared" ref="E18" si="2">AVERAGE(E15:E17)</f>
        <v>26.333333333333332</v>
      </c>
      <c r="F18" s="19">
        <f t="shared" ref="F18" si="3">AVERAGE(F15:F17)</f>
        <v>26.533333333333335</v>
      </c>
      <c r="G18" s="19">
        <f t="shared" ref="G18" si="4">AVERAGE(G15:G17)</f>
        <v>26.566666666666663</v>
      </c>
      <c r="H18" s="19">
        <f t="shared" ref="H18" si="5">AVERAGE(H15:H17)</f>
        <v>26.633333333333336</v>
      </c>
      <c r="I18" s="19">
        <f t="shared" ref="I18" si="6">AVERAGE(I15:I17)</f>
        <v>26.533333333333331</v>
      </c>
      <c r="J18" s="19">
        <f t="shared" ref="J18" si="7">AVERAGE(J15:J17)</f>
        <v>26.566666666666663</v>
      </c>
      <c r="K18" s="19">
        <f t="shared" ref="K18" si="8">AVERAGE(K15:K17)</f>
        <v>26.899999999999995</v>
      </c>
      <c r="L18" s="19">
        <f t="shared" ref="L18" si="9">AVERAGE(L15:L17)</f>
        <v>26.766666666666666</v>
      </c>
      <c r="M18" s="19">
        <f t="shared" ref="M18" si="10">AVERAGE(M15:M17)</f>
        <v>26.633333333333336</v>
      </c>
      <c r="N18" s="108" t="s">
        <v>55</v>
      </c>
      <c r="O18" s="91"/>
      <c r="P18" s="92"/>
      <c r="Q18" s="92"/>
      <c r="R18" s="92"/>
      <c r="S18" s="93"/>
      <c r="T18" s="53"/>
      <c r="U18" s="51"/>
      <c r="V18" s="51"/>
      <c r="W18" s="51"/>
      <c r="X18" s="51"/>
      <c r="Y18" s="5"/>
      <c r="Z18" s="5"/>
      <c r="AA18" s="5"/>
      <c r="AB18" s="5"/>
      <c r="AC18" s="5"/>
      <c r="AD18" s="5"/>
      <c r="AE18" s="5"/>
      <c r="AF18" s="4"/>
      <c r="AG18" s="4"/>
      <c r="AH18" s="4"/>
    </row>
    <row r="19" spans="1:34" s="3" customFormat="1" ht="22.5" customHeight="1" x14ac:dyDescent="0.25">
      <c r="A19" s="164"/>
      <c r="B19" s="97"/>
      <c r="C19" s="22" t="s">
        <v>29</v>
      </c>
      <c r="D19" s="19">
        <f>MAX(D15:D17)-MIN(D15:D17)</f>
        <v>0.80000000000000071</v>
      </c>
      <c r="E19" s="19">
        <f t="shared" ref="E19:M19" si="11">MAX(E15:E17)-MIN(E15:E17)</f>
        <v>0.59999999999999787</v>
      </c>
      <c r="F19" s="19">
        <f t="shared" si="11"/>
        <v>0.60000000000000142</v>
      </c>
      <c r="G19" s="19">
        <f t="shared" si="11"/>
        <v>0.40000000000000213</v>
      </c>
      <c r="H19" s="19">
        <f t="shared" si="11"/>
        <v>9.9999999999997868E-2</v>
      </c>
      <c r="I19" s="19">
        <f t="shared" si="11"/>
        <v>0.30000000000000071</v>
      </c>
      <c r="J19" s="19">
        <f t="shared" si="11"/>
        <v>0.30000000000000071</v>
      </c>
      <c r="K19" s="19">
        <f t="shared" si="11"/>
        <v>0.40000000000000213</v>
      </c>
      <c r="L19" s="19">
        <f t="shared" si="11"/>
        <v>0.69999999999999929</v>
      </c>
      <c r="M19" s="19">
        <f t="shared" si="11"/>
        <v>0.80000000000000071</v>
      </c>
      <c r="N19" s="109"/>
      <c r="O19" s="88" t="s">
        <v>44</v>
      </c>
      <c r="P19" s="89"/>
      <c r="Q19" s="89"/>
      <c r="R19" s="89"/>
      <c r="S19" s="90"/>
      <c r="T19" s="52">
        <f>T9/T17*100</f>
        <v>84.095117643473387</v>
      </c>
      <c r="U19" s="51"/>
      <c r="V19" s="51"/>
      <c r="W19" s="51"/>
      <c r="X19" s="51"/>
      <c r="Y19" s="5"/>
      <c r="Z19" s="5"/>
      <c r="AA19" s="5"/>
      <c r="AB19" s="5"/>
      <c r="AC19" s="5"/>
      <c r="AD19" s="5"/>
      <c r="AE19" s="5"/>
      <c r="AF19" s="4"/>
      <c r="AG19" s="4"/>
      <c r="AH19" s="4"/>
    </row>
    <row r="20" spans="1:34" s="3" customFormat="1" ht="22.5" customHeight="1" x14ac:dyDescent="0.25">
      <c r="A20" s="164"/>
      <c r="B20" s="94" t="s">
        <v>24</v>
      </c>
      <c r="C20" s="94"/>
      <c r="D20" s="16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>
        <v>8</v>
      </c>
      <c r="L20" s="16">
        <v>9</v>
      </c>
      <c r="M20" s="16">
        <v>10</v>
      </c>
      <c r="N20" s="21">
        <f>AVERAGE(D19:M19)</f>
        <v>0.50000000000000033</v>
      </c>
      <c r="O20" s="91"/>
      <c r="P20" s="92"/>
      <c r="Q20" s="92"/>
      <c r="R20" s="92"/>
      <c r="S20" s="93"/>
      <c r="T20" s="53"/>
      <c r="U20" s="48"/>
      <c r="V20" s="48"/>
      <c r="W20" s="48"/>
      <c r="X20" s="48"/>
    </row>
    <row r="21" spans="1:34" s="3" customFormat="1" ht="22.5" customHeight="1" x14ac:dyDescent="0.25">
      <c r="A21" s="164"/>
      <c r="B21" s="95" t="s">
        <v>27</v>
      </c>
      <c r="C21" s="18">
        <v>1</v>
      </c>
      <c r="D21" s="42">
        <v>26</v>
      </c>
      <c r="E21" s="42">
        <v>26.2</v>
      </c>
      <c r="F21" s="42">
        <v>26.6</v>
      </c>
      <c r="G21" s="42">
        <v>26.5</v>
      </c>
      <c r="H21" s="42">
        <v>26.7</v>
      </c>
      <c r="I21" s="42">
        <v>26.7</v>
      </c>
      <c r="J21" s="42">
        <v>26.7</v>
      </c>
      <c r="K21" s="42">
        <v>27.1</v>
      </c>
      <c r="L21" s="42">
        <v>26.3</v>
      </c>
      <c r="M21" s="42">
        <v>26.7</v>
      </c>
      <c r="N21" s="108" t="s">
        <v>56</v>
      </c>
      <c r="O21" s="88" t="s">
        <v>45</v>
      </c>
      <c r="P21" s="89"/>
      <c r="Q21" s="89"/>
      <c r="R21" s="89"/>
      <c r="S21" s="90"/>
      <c r="T21" s="52">
        <f>T11/T17*100</f>
        <v>25.474135127070497</v>
      </c>
      <c r="U21" s="49"/>
      <c r="V21" s="50"/>
      <c r="W21" s="50"/>
      <c r="X21" s="50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s="3" customFormat="1" ht="22.5" customHeight="1" x14ac:dyDescent="0.25">
      <c r="A22" s="164"/>
      <c r="B22" s="96"/>
      <c r="C22" s="18">
        <v>2</v>
      </c>
      <c r="D22" s="42">
        <v>26.6</v>
      </c>
      <c r="E22" s="42">
        <v>26.7</v>
      </c>
      <c r="F22" s="42">
        <v>26.8</v>
      </c>
      <c r="G22" s="42">
        <v>26.8</v>
      </c>
      <c r="H22" s="42">
        <v>26.6</v>
      </c>
      <c r="I22" s="42">
        <v>26.5</v>
      </c>
      <c r="J22" s="42">
        <v>26.4</v>
      </c>
      <c r="K22" s="42">
        <v>26.7</v>
      </c>
      <c r="L22" s="42">
        <v>27</v>
      </c>
      <c r="M22" s="42">
        <v>27</v>
      </c>
      <c r="N22" s="109"/>
      <c r="O22" s="91"/>
      <c r="P22" s="92"/>
      <c r="Q22" s="92"/>
      <c r="R22" s="92"/>
      <c r="S22" s="93"/>
      <c r="T22" s="53"/>
      <c r="U22" s="50"/>
      <c r="V22" s="50"/>
      <c r="W22" s="50"/>
      <c r="X22" s="50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s="3" customFormat="1" ht="22.5" customHeight="1" x14ac:dyDescent="0.25">
      <c r="A23" s="164"/>
      <c r="B23" s="96"/>
      <c r="C23" s="20">
        <v>3</v>
      </c>
      <c r="D23" s="42">
        <v>26.8</v>
      </c>
      <c r="E23" s="42">
        <v>26.1</v>
      </c>
      <c r="F23" s="42">
        <v>26.2</v>
      </c>
      <c r="G23" s="42">
        <v>26.4</v>
      </c>
      <c r="H23" s="42">
        <v>26.6</v>
      </c>
      <c r="I23" s="42">
        <v>26.4</v>
      </c>
      <c r="J23" s="42">
        <v>26.6</v>
      </c>
      <c r="K23" s="42">
        <v>26.9</v>
      </c>
      <c r="L23" s="42">
        <v>27</v>
      </c>
      <c r="M23" s="42">
        <v>26.2</v>
      </c>
      <c r="N23" s="21">
        <f>AVERAGE(D24:M24)</f>
        <v>26.593333333333334</v>
      </c>
      <c r="O23" s="88" t="s">
        <v>46</v>
      </c>
      <c r="P23" s="89"/>
      <c r="Q23" s="89"/>
      <c r="R23" s="89"/>
      <c r="S23" s="90"/>
      <c r="T23" s="52">
        <f>T13/T17*100</f>
        <v>87.86876789816661</v>
      </c>
      <c r="U23" s="48"/>
      <c r="V23" s="50" t="s">
        <v>2</v>
      </c>
      <c r="W23" s="50"/>
      <c r="X23" s="50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s="3" customFormat="1" ht="22.5" customHeight="1" x14ac:dyDescent="0.25">
      <c r="A24" s="164"/>
      <c r="B24" s="96"/>
      <c r="C24" s="41" t="s">
        <v>30</v>
      </c>
      <c r="D24" s="19">
        <f>AVERAGE(D21:D23)</f>
        <v>26.466666666666669</v>
      </c>
      <c r="E24" s="19">
        <f t="shared" ref="E24" si="12">AVERAGE(E21:E23)</f>
        <v>26.333333333333332</v>
      </c>
      <c r="F24" s="19">
        <f t="shared" ref="F24" si="13">AVERAGE(F21:F23)</f>
        <v>26.533333333333335</v>
      </c>
      <c r="G24" s="19">
        <f t="shared" ref="G24" si="14">AVERAGE(G21:G23)</f>
        <v>26.566666666666663</v>
      </c>
      <c r="H24" s="19">
        <f t="shared" ref="H24" si="15">AVERAGE(H21:H23)</f>
        <v>26.633333333333336</v>
      </c>
      <c r="I24" s="19">
        <f t="shared" ref="I24" si="16">AVERAGE(I21:I23)</f>
        <v>26.533333333333331</v>
      </c>
      <c r="J24" s="19">
        <f t="shared" ref="J24" si="17">AVERAGE(J21:J23)</f>
        <v>26.566666666666663</v>
      </c>
      <c r="K24" s="19">
        <f t="shared" ref="K24" si="18">AVERAGE(K21:K23)</f>
        <v>26.899999999999995</v>
      </c>
      <c r="L24" s="19">
        <f t="shared" ref="L24" si="19">AVERAGE(L21:L23)</f>
        <v>26.766666666666666</v>
      </c>
      <c r="M24" s="19">
        <f t="shared" ref="M24" si="20">AVERAGE(M21:M23)</f>
        <v>26.633333333333336</v>
      </c>
      <c r="N24" s="108" t="s">
        <v>57</v>
      </c>
      <c r="O24" s="91"/>
      <c r="P24" s="92"/>
      <c r="Q24" s="92"/>
      <c r="R24" s="92"/>
      <c r="S24" s="93"/>
      <c r="T24" s="53"/>
      <c r="U24" s="51"/>
      <c r="V24" s="51"/>
      <c r="W24" s="51"/>
      <c r="X24" s="51"/>
      <c r="Y24" s="5"/>
      <c r="Z24" s="5"/>
      <c r="AA24" s="5"/>
      <c r="AB24" s="5"/>
      <c r="AC24" s="5"/>
      <c r="AD24" s="5"/>
      <c r="AE24" s="5"/>
      <c r="AF24" s="4"/>
      <c r="AG24" s="4"/>
      <c r="AH24" s="4"/>
    </row>
    <row r="25" spans="1:34" s="3" customFormat="1" ht="22.5" customHeight="1" x14ac:dyDescent="0.25">
      <c r="A25" s="164"/>
      <c r="B25" s="97"/>
      <c r="C25" s="22" t="s">
        <v>31</v>
      </c>
      <c r="D25" s="19">
        <f>MAX(D21:D23)-MIN(D21:D23)</f>
        <v>0.80000000000000071</v>
      </c>
      <c r="E25" s="19">
        <f t="shared" ref="E25:M25" si="21">MAX(E21:E23)-MIN(E21:E23)</f>
        <v>0.59999999999999787</v>
      </c>
      <c r="F25" s="19">
        <f t="shared" si="21"/>
        <v>0.60000000000000142</v>
      </c>
      <c r="G25" s="19">
        <f t="shared" si="21"/>
        <v>0.40000000000000213</v>
      </c>
      <c r="H25" s="19">
        <f t="shared" si="21"/>
        <v>9.9999999999997868E-2</v>
      </c>
      <c r="I25" s="19">
        <f t="shared" si="21"/>
        <v>0.30000000000000071</v>
      </c>
      <c r="J25" s="19">
        <f t="shared" si="21"/>
        <v>0.30000000000000071</v>
      </c>
      <c r="K25" s="19">
        <f t="shared" si="21"/>
        <v>0.40000000000000213</v>
      </c>
      <c r="L25" s="19">
        <f t="shared" si="21"/>
        <v>0.69999999999999929</v>
      </c>
      <c r="M25" s="19">
        <f t="shared" si="21"/>
        <v>0.80000000000000071</v>
      </c>
      <c r="N25" s="109"/>
      <c r="O25" s="88" t="s">
        <v>47</v>
      </c>
      <c r="P25" s="89"/>
      <c r="Q25" s="89"/>
      <c r="R25" s="89"/>
      <c r="S25" s="90"/>
      <c r="T25" s="52">
        <f>T15/T17*100</f>
        <v>47.739707037833014</v>
      </c>
      <c r="U25" s="51"/>
      <c r="V25" s="51"/>
      <c r="W25" s="51"/>
      <c r="X25" s="51"/>
      <c r="Y25" s="5"/>
      <c r="Z25" s="5"/>
      <c r="AA25" s="5"/>
      <c r="AB25" s="5"/>
      <c r="AC25" s="5"/>
      <c r="AD25" s="5"/>
      <c r="AE25" s="5"/>
      <c r="AF25" s="4"/>
      <c r="AG25" s="4"/>
      <c r="AH25" s="4"/>
    </row>
    <row r="26" spans="1:34" s="3" customFormat="1" ht="22.5" customHeight="1" thickBot="1" x14ac:dyDescent="0.3">
      <c r="A26" s="165"/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8"/>
      <c r="N26" s="23">
        <f>AVERAGE(D25:M25)</f>
        <v>0.50000000000000033</v>
      </c>
      <c r="O26" s="91"/>
      <c r="P26" s="92"/>
      <c r="Q26" s="92"/>
      <c r="R26" s="92"/>
      <c r="S26" s="93"/>
      <c r="T26" s="53"/>
      <c r="U26" s="51"/>
      <c r="V26" s="51"/>
      <c r="W26" s="51"/>
      <c r="X26" s="51"/>
      <c r="Y26" s="5"/>
      <c r="Z26" s="5"/>
      <c r="AA26" s="5"/>
      <c r="AB26" s="5"/>
      <c r="AC26" s="5"/>
      <c r="AD26" s="5"/>
      <c r="AE26" s="5"/>
      <c r="AF26" s="4"/>
      <c r="AG26" s="4"/>
      <c r="AH26" s="4"/>
    </row>
    <row r="27" spans="1:34" s="3" customFormat="1" ht="22.5" customHeight="1" x14ac:dyDescent="0.25">
      <c r="A27" s="157" t="s">
        <v>40</v>
      </c>
      <c r="B27" s="158"/>
      <c r="C27" s="159"/>
      <c r="D27" s="129">
        <f>AVERAGE(D12,D18,D24)</f>
        <v>26.433333333333334</v>
      </c>
      <c r="E27" s="129">
        <f t="shared" ref="E27:M27" si="22">AVERAGE(E12,E18,E24)</f>
        <v>26.344444444444445</v>
      </c>
      <c r="F27" s="129">
        <f t="shared" si="22"/>
        <v>26.533333333333335</v>
      </c>
      <c r="G27" s="129">
        <f t="shared" si="22"/>
        <v>26.577777777777779</v>
      </c>
      <c r="H27" s="129">
        <f t="shared" si="22"/>
        <v>26.500000000000004</v>
      </c>
      <c r="I27" s="129">
        <f t="shared" si="22"/>
        <v>26.533333333333331</v>
      </c>
      <c r="J27" s="129">
        <f t="shared" si="22"/>
        <v>26.566666666666663</v>
      </c>
      <c r="K27" s="129">
        <f t="shared" si="22"/>
        <v>26.899999999999995</v>
      </c>
      <c r="L27" s="129">
        <f t="shared" si="22"/>
        <v>26.766666666666666</v>
      </c>
      <c r="M27" s="129">
        <f t="shared" si="22"/>
        <v>26.633333333333336</v>
      </c>
      <c r="N27" s="24" t="s">
        <v>41</v>
      </c>
      <c r="O27" s="88" t="s">
        <v>48</v>
      </c>
      <c r="P27" s="89"/>
      <c r="Q27" s="89"/>
      <c r="R27" s="89"/>
      <c r="S27" s="90"/>
      <c r="T27" s="52">
        <f>1.41*(T15/T13)</f>
        <v>0.76606271526824299</v>
      </c>
      <c r="U27" s="51"/>
      <c r="V27" s="51"/>
      <c r="W27" s="51"/>
      <c r="X27" s="51"/>
      <c r="Y27" s="5"/>
      <c r="Z27" s="5"/>
      <c r="AA27" s="5"/>
      <c r="AB27" s="5"/>
      <c r="AC27" s="5"/>
      <c r="AD27" s="5"/>
      <c r="AE27" s="5"/>
      <c r="AF27" s="4"/>
      <c r="AG27" s="4"/>
      <c r="AH27" s="4"/>
    </row>
    <row r="28" spans="1:34" s="3" customFormat="1" ht="22.5" customHeight="1" thickBot="1" x14ac:dyDescent="0.3">
      <c r="A28" s="160"/>
      <c r="B28" s="161"/>
      <c r="C28" s="162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25">
        <f>AVERAGE(N14,N20,N26)</f>
        <v>0.53000000000000036</v>
      </c>
      <c r="O28" s="91"/>
      <c r="P28" s="92"/>
      <c r="Q28" s="92"/>
      <c r="R28" s="92"/>
      <c r="S28" s="93"/>
      <c r="T28" s="53"/>
      <c r="U28" s="51"/>
      <c r="V28" s="51"/>
      <c r="W28" s="51"/>
      <c r="X28" s="51"/>
      <c r="Y28" s="5"/>
      <c r="Z28" s="5"/>
      <c r="AA28" s="5"/>
      <c r="AB28" s="5"/>
      <c r="AC28" s="5"/>
      <c r="AD28" s="5"/>
      <c r="AE28" s="5"/>
      <c r="AF28" s="4"/>
      <c r="AG28" s="4"/>
      <c r="AH28" s="4"/>
    </row>
    <row r="29" spans="1:34" s="3" customFormat="1" ht="22.5" customHeight="1" x14ac:dyDescent="0.25">
      <c r="A29" s="152" t="s">
        <v>50</v>
      </c>
      <c r="B29" s="153"/>
      <c r="C29" s="154"/>
      <c r="D29" s="26">
        <f>MAX(N11,N17,N23,)-MIN(N11,N17,N23)</f>
        <v>4.3333333333333002E-2</v>
      </c>
      <c r="E29" s="152" t="s">
        <v>51</v>
      </c>
      <c r="F29" s="153"/>
      <c r="G29" s="154"/>
      <c r="H29" s="155">
        <f>MAX(D27:M28)-MIN(D27:M28)</f>
        <v>0.55555555555555003</v>
      </c>
      <c r="I29" s="156"/>
      <c r="J29" s="27"/>
      <c r="K29" s="27"/>
      <c r="L29" s="27"/>
      <c r="M29" s="27"/>
      <c r="N29" s="28"/>
      <c r="O29" s="88" t="s">
        <v>49</v>
      </c>
      <c r="P29" s="89"/>
      <c r="Q29" s="89"/>
      <c r="R29" s="89"/>
      <c r="S29" s="90"/>
      <c r="T29" s="52">
        <f>T13/O6*100</f>
        <v>15.318692753464861</v>
      </c>
      <c r="U29" s="51"/>
      <c r="V29" s="51"/>
      <c r="W29" s="51"/>
      <c r="X29" s="51"/>
      <c r="Y29" s="5"/>
      <c r="Z29" s="5"/>
      <c r="AA29" s="5"/>
      <c r="AB29" s="5"/>
      <c r="AC29" s="5"/>
      <c r="AD29" s="5"/>
      <c r="AE29" s="5"/>
      <c r="AF29" s="4"/>
      <c r="AG29" s="4"/>
      <c r="AH29" s="4"/>
    </row>
    <row r="30" spans="1:34" s="3" customFormat="1" ht="22.5" customHeight="1" x14ac:dyDescent="0.25">
      <c r="A30" s="29"/>
      <c r="B30" s="40"/>
      <c r="C30" s="22"/>
      <c r="D30" s="30"/>
      <c r="E30" s="31"/>
      <c r="F30" s="32"/>
      <c r="G30" s="32"/>
      <c r="H30" s="32"/>
      <c r="I30" s="32"/>
      <c r="J30" s="32"/>
      <c r="K30" s="32"/>
      <c r="L30" s="32"/>
      <c r="M30" s="32"/>
      <c r="N30" s="28"/>
      <c r="O30" s="142"/>
      <c r="P30" s="143"/>
      <c r="Q30" s="143"/>
      <c r="R30" s="143"/>
      <c r="S30" s="144"/>
      <c r="T30" s="145"/>
      <c r="U30" s="51"/>
      <c r="V30" s="51"/>
      <c r="W30" s="51"/>
      <c r="X30" s="51"/>
      <c r="Y30" s="5"/>
      <c r="Z30" s="5"/>
      <c r="AA30" s="5"/>
      <c r="AB30" s="5"/>
      <c r="AC30" s="5"/>
      <c r="AD30" s="5"/>
      <c r="AE30" s="5"/>
      <c r="AF30" s="4"/>
      <c r="AG30" s="4"/>
      <c r="AH30" s="4"/>
    </row>
    <row r="31" spans="1:34" s="3" customFormat="1" ht="15" customHeight="1" x14ac:dyDescent="0.25">
      <c r="A31" s="146" t="s">
        <v>58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8"/>
      <c r="U31" s="51"/>
      <c r="V31" s="51"/>
      <c r="W31" s="51"/>
      <c r="X31" s="51"/>
      <c r="Y31" s="5"/>
      <c r="Z31" s="5"/>
      <c r="AA31" s="5"/>
      <c r="AB31" s="5"/>
      <c r="AC31" s="5"/>
      <c r="AD31" s="5"/>
      <c r="AE31" s="5"/>
      <c r="AF31" s="4"/>
      <c r="AG31" s="4"/>
      <c r="AH31" s="4"/>
    </row>
    <row r="32" spans="1:34" s="3" customFormat="1" ht="15" customHeight="1" x14ac:dyDescent="0.25">
      <c r="A32" s="149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1"/>
      <c r="U32" s="51"/>
      <c r="V32" s="51"/>
      <c r="W32" s="51"/>
      <c r="X32" s="51"/>
      <c r="Y32" s="5"/>
      <c r="Z32" s="5"/>
      <c r="AA32" s="5"/>
      <c r="AB32" s="5"/>
      <c r="AC32" s="5"/>
      <c r="AD32" s="5"/>
      <c r="AE32" s="5"/>
      <c r="AF32" s="4"/>
      <c r="AG32" s="4"/>
      <c r="AH32" s="4"/>
    </row>
    <row r="33" spans="1:34" s="3" customFormat="1" ht="18.75" customHeight="1" x14ac:dyDescent="0.25">
      <c r="A33" s="133" t="s">
        <v>67</v>
      </c>
      <c r="B33" s="134"/>
      <c r="C33" s="131" t="s">
        <v>59</v>
      </c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8" t="s">
        <v>63</v>
      </c>
      <c r="P33" s="138"/>
      <c r="Q33" s="138"/>
      <c r="R33" s="138"/>
      <c r="S33" s="138"/>
      <c r="T33" s="139"/>
      <c r="U33" s="51"/>
      <c r="V33" s="51"/>
      <c r="W33" s="51"/>
      <c r="X33" s="51"/>
      <c r="Y33" s="5"/>
      <c r="Z33" s="5"/>
      <c r="AA33" s="5"/>
      <c r="AB33" s="5"/>
      <c r="AC33" s="5"/>
      <c r="AD33" s="5"/>
      <c r="AE33" s="5"/>
      <c r="AF33" s="4"/>
      <c r="AG33" s="4"/>
      <c r="AH33" s="4"/>
    </row>
    <row r="34" spans="1:34" s="3" customFormat="1" ht="18.75" customHeight="1" x14ac:dyDescent="0.25">
      <c r="A34" s="135"/>
      <c r="B34" s="136"/>
      <c r="C34" s="132" t="s">
        <v>60</v>
      </c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 t="s">
        <v>62</v>
      </c>
      <c r="P34" s="132"/>
      <c r="Q34" s="132"/>
      <c r="R34" s="132"/>
      <c r="S34" s="132"/>
      <c r="T34" s="137"/>
      <c r="U34" s="51"/>
      <c r="V34" s="51"/>
      <c r="W34" s="51"/>
      <c r="X34" s="51"/>
      <c r="Y34" s="5"/>
      <c r="Z34" s="5"/>
      <c r="AA34" s="5"/>
      <c r="AB34" s="5"/>
      <c r="AC34" s="5"/>
      <c r="AD34" s="5"/>
      <c r="AE34" s="5"/>
      <c r="AF34" s="4"/>
      <c r="AG34" s="4"/>
      <c r="AH34" s="4"/>
    </row>
    <row r="35" spans="1:34" s="3" customFormat="1" ht="18.75" customHeight="1" x14ac:dyDescent="0.25">
      <c r="A35" s="135"/>
      <c r="B35" s="136"/>
      <c r="C35" s="132" t="s">
        <v>61</v>
      </c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40"/>
      <c r="P35" s="140"/>
      <c r="Q35" s="140"/>
      <c r="R35" s="140"/>
      <c r="S35" s="140"/>
      <c r="T35" s="141"/>
      <c r="U35" s="51"/>
      <c r="V35" s="51"/>
      <c r="W35" s="51"/>
      <c r="X35" s="51"/>
      <c r="Y35" s="5"/>
      <c r="Z35" s="5"/>
      <c r="AA35" s="5"/>
      <c r="AB35" s="5"/>
      <c r="AC35" s="5"/>
      <c r="AD35" s="5"/>
      <c r="AE35" s="5"/>
      <c r="AF35" s="4"/>
      <c r="AG35" s="4"/>
      <c r="AH35" s="4"/>
    </row>
    <row r="36" spans="1:34" s="3" customFormat="1" ht="18.75" customHeight="1" x14ac:dyDescent="0.25">
      <c r="A36" s="135" t="s">
        <v>68</v>
      </c>
      <c r="B36" s="136"/>
      <c r="C36" s="132" t="s">
        <v>64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0" t="s">
        <v>63</v>
      </c>
      <c r="P36" s="140"/>
      <c r="Q36" s="140"/>
      <c r="R36" s="140"/>
      <c r="S36" s="140"/>
      <c r="T36" s="141"/>
      <c r="U36" s="51"/>
      <c r="V36" s="51"/>
      <c r="W36" s="51"/>
      <c r="X36" s="51"/>
      <c r="Y36" s="5"/>
      <c r="Z36" s="5"/>
      <c r="AA36" s="5"/>
      <c r="AB36" s="5"/>
      <c r="AC36" s="5"/>
      <c r="AD36" s="5"/>
      <c r="AE36" s="5"/>
      <c r="AF36" s="4"/>
      <c r="AG36" s="4"/>
      <c r="AH36" s="4"/>
    </row>
    <row r="37" spans="1:34" s="3" customFormat="1" ht="18.75" customHeight="1" x14ac:dyDescent="0.25">
      <c r="A37" s="135"/>
      <c r="B37" s="136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40" t="s">
        <v>65</v>
      </c>
      <c r="P37" s="140"/>
      <c r="Q37" s="140"/>
      <c r="R37" s="140"/>
      <c r="S37" s="140"/>
      <c r="T37" s="141"/>
      <c r="U37" s="51"/>
      <c r="V37" s="51"/>
      <c r="W37" s="51"/>
      <c r="X37" s="51"/>
      <c r="Y37" s="5"/>
      <c r="Z37" s="5"/>
      <c r="AA37" s="5"/>
      <c r="AB37" s="5"/>
      <c r="AC37" s="5"/>
      <c r="AD37" s="5"/>
      <c r="AE37" s="5"/>
      <c r="AF37" s="4"/>
      <c r="AG37" s="4"/>
      <c r="AH37" s="4"/>
    </row>
    <row r="38" spans="1:34" s="3" customFormat="1" ht="18.75" customHeight="1" x14ac:dyDescent="0.25">
      <c r="A38" s="135"/>
      <c r="B38" s="136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40"/>
      <c r="P38" s="140"/>
      <c r="Q38" s="140"/>
      <c r="R38" s="140"/>
      <c r="S38" s="140"/>
      <c r="T38" s="141"/>
      <c r="U38" s="51"/>
      <c r="V38" s="51"/>
      <c r="W38" s="51"/>
      <c r="X38" s="51"/>
      <c r="Y38" s="5"/>
      <c r="Z38" s="5"/>
      <c r="AA38" s="5"/>
      <c r="AB38" s="5"/>
      <c r="AC38" s="5"/>
      <c r="AD38" s="5"/>
      <c r="AE38" s="5"/>
      <c r="AF38" s="4"/>
      <c r="AG38" s="4"/>
      <c r="AH38" s="4"/>
    </row>
    <row r="39" spans="1:34" s="3" customFormat="1" ht="18.75" customHeight="1" x14ac:dyDescent="0.25">
      <c r="A39" s="135" t="s">
        <v>69</v>
      </c>
      <c r="B39" s="136"/>
      <c r="C39" s="132" t="s">
        <v>66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40" t="s">
        <v>63</v>
      </c>
      <c r="P39" s="140"/>
      <c r="Q39" s="140"/>
      <c r="R39" s="140"/>
      <c r="S39" s="140"/>
      <c r="T39" s="141"/>
      <c r="U39" s="51"/>
      <c r="V39" s="51"/>
      <c r="W39" s="51"/>
      <c r="X39" s="51"/>
      <c r="Y39" s="5"/>
      <c r="Z39" s="5"/>
      <c r="AA39" s="5"/>
      <c r="AB39" s="5"/>
      <c r="AC39" s="5"/>
      <c r="AD39" s="5"/>
      <c r="AE39" s="5"/>
      <c r="AF39" s="4"/>
      <c r="AG39" s="4"/>
      <c r="AH39" s="4"/>
    </row>
    <row r="40" spans="1:34" s="3" customFormat="1" ht="18.75" customHeight="1" x14ac:dyDescent="0.25">
      <c r="A40" s="135"/>
      <c r="B40" s="136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40" t="s">
        <v>65</v>
      </c>
      <c r="P40" s="140"/>
      <c r="Q40" s="140"/>
      <c r="R40" s="140"/>
      <c r="S40" s="140"/>
      <c r="T40" s="141"/>
      <c r="U40" s="51"/>
      <c r="V40" s="51"/>
      <c r="W40" s="51"/>
      <c r="X40" s="51"/>
      <c r="Y40" s="5"/>
      <c r="Z40" s="5"/>
      <c r="AA40" s="5"/>
      <c r="AB40" s="5"/>
      <c r="AC40" s="5"/>
      <c r="AD40" s="5"/>
      <c r="AE40" s="5"/>
      <c r="AF40" s="4"/>
      <c r="AG40" s="4"/>
      <c r="AH40" s="4"/>
    </row>
    <row r="41" spans="1:34" s="3" customFormat="1" ht="18.75" customHeight="1" x14ac:dyDescent="0.25">
      <c r="A41" s="135"/>
      <c r="B41" s="136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40"/>
      <c r="P41" s="140"/>
      <c r="Q41" s="140"/>
      <c r="R41" s="140"/>
      <c r="S41" s="140"/>
      <c r="T41" s="141"/>
      <c r="U41" s="51"/>
      <c r="V41" s="51"/>
      <c r="W41" s="51"/>
      <c r="X41" s="51"/>
      <c r="Y41" s="5"/>
      <c r="Z41" s="5"/>
      <c r="AA41" s="5"/>
      <c r="AB41" s="5"/>
      <c r="AC41" s="5"/>
      <c r="AD41" s="5"/>
      <c r="AE41" s="5"/>
      <c r="AF41" s="4"/>
      <c r="AG41" s="4"/>
      <c r="AH41" s="4"/>
    </row>
    <row r="42" spans="1:34" s="3" customFormat="1" ht="18.75" customHeight="1" x14ac:dyDescent="0.25">
      <c r="A42" s="135" t="s">
        <v>70</v>
      </c>
      <c r="B42" s="136"/>
      <c r="C42" s="132" t="s">
        <v>73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40" t="s">
        <v>63</v>
      </c>
      <c r="P42" s="140"/>
      <c r="Q42" s="140"/>
      <c r="R42" s="140"/>
      <c r="S42" s="140"/>
      <c r="T42" s="141"/>
      <c r="U42" s="51"/>
      <c r="V42" s="51"/>
      <c r="W42" s="51"/>
      <c r="X42" s="51"/>
      <c r="Y42" s="5"/>
      <c r="Z42" s="5"/>
      <c r="AA42" s="5"/>
      <c r="AB42" s="5"/>
      <c r="AC42" s="5"/>
      <c r="AD42" s="5"/>
      <c r="AE42" s="5"/>
      <c r="AF42" s="4"/>
      <c r="AG42" s="4"/>
      <c r="AH42" s="4"/>
    </row>
    <row r="43" spans="1:34" s="3" customFormat="1" ht="18.75" customHeight="1" x14ac:dyDescent="0.25">
      <c r="A43" s="135"/>
      <c r="B43" s="136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40" t="s">
        <v>65</v>
      </c>
      <c r="P43" s="140"/>
      <c r="Q43" s="140"/>
      <c r="R43" s="140"/>
      <c r="S43" s="140"/>
      <c r="T43" s="141"/>
      <c r="U43" s="51"/>
      <c r="V43" s="51"/>
      <c r="W43" s="51"/>
      <c r="X43" s="51"/>
      <c r="Y43" s="5"/>
      <c r="Z43" s="5"/>
      <c r="AA43" s="5"/>
      <c r="AB43" s="5"/>
      <c r="AC43" s="5"/>
      <c r="AD43" s="5"/>
      <c r="AE43" s="5"/>
      <c r="AF43" s="4"/>
      <c r="AG43" s="4"/>
      <c r="AH43" s="4"/>
    </row>
    <row r="44" spans="1:34" s="3" customFormat="1" ht="18.75" customHeight="1" x14ac:dyDescent="0.25">
      <c r="A44" s="135"/>
      <c r="B44" s="13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40"/>
      <c r="P44" s="140"/>
      <c r="Q44" s="140"/>
      <c r="R44" s="140"/>
      <c r="S44" s="140"/>
      <c r="T44" s="141"/>
      <c r="U44" s="51"/>
      <c r="V44" s="51"/>
      <c r="W44" s="51"/>
      <c r="X44" s="51"/>
      <c r="Y44" s="5"/>
      <c r="Z44" s="5"/>
      <c r="AA44" s="5"/>
      <c r="AB44" s="5"/>
      <c r="AC44" s="5"/>
      <c r="AD44" s="5"/>
      <c r="AE44" s="5"/>
      <c r="AF44" s="4"/>
      <c r="AG44" s="4"/>
      <c r="AH44" s="4"/>
    </row>
    <row r="45" spans="1:34" s="3" customFormat="1" ht="18.75" customHeight="1" x14ac:dyDescent="0.25">
      <c r="A45" s="172" t="s">
        <v>72</v>
      </c>
      <c r="B45" s="173"/>
      <c r="C45" s="176" t="s">
        <v>71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68"/>
      <c r="P45" s="168"/>
      <c r="Q45" s="168"/>
      <c r="R45" s="168"/>
      <c r="S45" s="168"/>
      <c r="T45" s="169"/>
      <c r="U45" s="51"/>
      <c r="V45" s="51"/>
      <c r="W45" s="51"/>
      <c r="X45" s="51"/>
      <c r="Y45" s="5"/>
      <c r="Z45" s="5"/>
      <c r="AA45" s="5"/>
      <c r="AB45" s="5"/>
      <c r="AC45" s="5"/>
      <c r="AD45" s="5"/>
      <c r="AE45" s="5"/>
      <c r="AF45" s="4"/>
      <c r="AG45" s="4"/>
      <c r="AH45" s="4"/>
    </row>
    <row r="46" spans="1:34" s="3" customFormat="1" ht="18.75" customHeight="1" x14ac:dyDescent="0.25">
      <c r="A46" s="174"/>
      <c r="B46" s="175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0"/>
      <c r="P46" s="170"/>
      <c r="Q46" s="170"/>
      <c r="R46" s="170"/>
      <c r="S46" s="170"/>
      <c r="T46" s="171"/>
      <c r="U46" s="51"/>
      <c r="V46" s="51"/>
      <c r="W46" s="51"/>
      <c r="X46" s="51"/>
      <c r="Y46" s="5"/>
      <c r="Z46" s="5"/>
      <c r="AA46" s="5"/>
      <c r="AB46" s="5"/>
      <c r="AC46" s="5"/>
      <c r="AD46" s="5"/>
      <c r="AE46" s="5"/>
      <c r="AF46" s="4"/>
      <c r="AG46" s="4"/>
      <c r="AH46" s="4"/>
    </row>
    <row r="47" spans="1:34" s="3" customFormat="1" ht="15" customHeight="1" x14ac:dyDescent="0.25">
      <c r="A47" s="37"/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5"/>
      <c r="P47" s="35"/>
      <c r="Q47" s="35"/>
      <c r="R47" s="35"/>
      <c r="S47" s="35"/>
      <c r="T47" s="36"/>
      <c r="U47" s="51"/>
      <c r="V47" s="51"/>
      <c r="W47" s="51"/>
      <c r="X47" s="51"/>
      <c r="Y47" s="5"/>
      <c r="Z47" s="5"/>
      <c r="AA47" s="5"/>
      <c r="AB47" s="5"/>
      <c r="AC47" s="5"/>
      <c r="AD47" s="5"/>
      <c r="AE47" s="5"/>
      <c r="AF47" s="4"/>
      <c r="AG47" s="4"/>
      <c r="AH47" s="4"/>
    </row>
    <row r="48" spans="1:34" s="3" customFormat="1" ht="15" customHeight="1" x14ac:dyDescent="0.25">
      <c r="A48" s="37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5"/>
      <c r="P48" s="35"/>
      <c r="Q48" s="35"/>
      <c r="R48" s="35"/>
      <c r="S48" s="35"/>
      <c r="T48" s="36"/>
      <c r="U48" s="51"/>
      <c r="V48" s="51"/>
      <c r="W48" s="51"/>
      <c r="X48" s="51"/>
      <c r="Y48" s="5"/>
      <c r="Z48" s="5"/>
      <c r="AA48" s="5"/>
      <c r="AB48" s="5"/>
      <c r="AC48" s="5"/>
      <c r="AD48" s="5"/>
      <c r="AE48" s="5"/>
      <c r="AF48" s="4"/>
      <c r="AG48" s="4"/>
      <c r="AH48" s="4"/>
    </row>
    <row r="49" spans="1:34" s="3" customFormat="1" ht="15" customHeight="1" x14ac:dyDescent="0.25">
      <c r="A49" s="37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5"/>
      <c r="P49" s="35"/>
      <c r="Q49" s="35"/>
      <c r="R49" s="35"/>
      <c r="S49" s="35"/>
      <c r="T49" s="36"/>
      <c r="U49" s="51"/>
      <c r="V49" s="51"/>
      <c r="W49" s="51"/>
      <c r="X49" s="51"/>
      <c r="Y49" s="5"/>
      <c r="Z49" s="5"/>
      <c r="AA49" s="5"/>
      <c r="AB49" s="5"/>
      <c r="AC49" s="5"/>
      <c r="AD49" s="5"/>
      <c r="AE49" s="5"/>
      <c r="AF49" s="4"/>
      <c r="AG49" s="4"/>
      <c r="AH49" s="4"/>
    </row>
    <row r="50" spans="1:34" s="3" customFormat="1" ht="15" customHeight="1" x14ac:dyDescent="0.25">
      <c r="A50" s="37"/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5"/>
      <c r="P50" s="35"/>
      <c r="Q50" s="35"/>
      <c r="R50" s="35"/>
      <c r="S50" s="35"/>
      <c r="T50" s="36"/>
      <c r="U50" s="51"/>
      <c r="V50" s="51"/>
      <c r="W50" s="51"/>
      <c r="X50" s="51"/>
      <c r="Y50" s="5"/>
      <c r="Z50" s="5"/>
      <c r="AA50" s="5"/>
      <c r="AB50" s="5"/>
      <c r="AC50" s="5"/>
      <c r="AD50" s="5"/>
      <c r="AE50" s="5"/>
      <c r="AF50" s="4"/>
      <c r="AG50" s="4"/>
      <c r="AH50" s="4"/>
    </row>
    <row r="51" spans="1:34" s="3" customFormat="1" ht="15" customHeight="1" x14ac:dyDescent="0.25">
      <c r="A51" s="37"/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5"/>
      <c r="P51" s="35"/>
      <c r="Q51" s="35"/>
      <c r="R51" s="35"/>
      <c r="S51" s="35"/>
      <c r="T51" s="36"/>
      <c r="U51" s="51"/>
      <c r="V51" s="51"/>
      <c r="W51" s="51"/>
      <c r="X51" s="51"/>
      <c r="Y51" s="5"/>
      <c r="Z51" s="5"/>
      <c r="AA51" s="5"/>
      <c r="AB51" s="5"/>
      <c r="AC51" s="5"/>
      <c r="AD51" s="5"/>
      <c r="AE51" s="5"/>
      <c r="AF51" s="4"/>
      <c r="AG51" s="4"/>
      <c r="AH51" s="4"/>
    </row>
    <row r="52" spans="1:34" ht="15.75" customHeight="1" x14ac:dyDescent="0.25">
      <c r="A52" s="166" t="s">
        <v>3</v>
      </c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 t="s">
        <v>4</v>
      </c>
      <c r="O52" s="166"/>
      <c r="P52" s="166"/>
      <c r="Q52" s="166"/>
      <c r="R52" s="166"/>
      <c r="S52" s="166"/>
      <c r="T52" s="166"/>
      <c r="U52" s="43"/>
      <c r="V52" s="43"/>
      <c r="W52" s="43"/>
      <c r="X52" s="43"/>
    </row>
    <row r="53" spans="1:34" ht="15.75" customHeight="1" x14ac:dyDescent="0.25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43"/>
      <c r="V53" s="43"/>
      <c r="W53" s="43"/>
      <c r="X53" s="43"/>
    </row>
    <row r="54" spans="1:34" x14ac:dyDescent="0.25">
      <c r="O54" s="7"/>
      <c r="R54" s="8"/>
    </row>
  </sheetData>
  <mergeCells count="114">
    <mergeCell ref="N52:T53"/>
    <mergeCell ref="A52:M53"/>
    <mergeCell ref="O45:T46"/>
    <mergeCell ref="O41:T41"/>
    <mergeCell ref="O42:T42"/>
    <mergeCell ref="O43:T43"/>
    <mergeCell ref="O44:T44"/>
    <mergeCell ref="A45:B46"/>
    <mergeCell ref="C45:N46"/>
    <mergeCell ref="O36:T36"/>
    <mergeCell ref="O37:T37"/>
    <mergeCell ref="O38:T38"/>
    <mergeCell ref="O39:T39"/>
    <mergeCell ref="O40:T40"/>
    <mergeCell ref="A36:B38"/>
    <mergeCell ref="A39:B41"/>
    <mergeCell ref="A42:B44"/>
    <mergeCell ref="C36:N36"/>
    <mergeCell ref="C37:N37"/>
    <mergeCell ref="C38:N38"/>
    <mergeCell ref="C39:N39"/>
    <mergeCell ref="C40:N40"/>
    <mergeCell ref="C41:N41"/>
    <mergeCell ref="C42:N42"/>
    <mergeCell ref="C43:N43"/>
    <mergeCell ref="C44:N44"/>
    <mergeCell ref="C33:N33"/>
    <mergeCell ref="C34:N34"/>
    <mergeCell ref="C35:N35"/>
    <mergeCell ref="A33:B35"/>
    <mergeCell ref="O34:T34"/>
    <mergeCell ref="O33:T33"/>
    <mergeCell ref="O35:T35"/>
    <mergeCell ref="O25:S26"/>
    <mergeCell ref="O27:S28"/>
    <mergeCell ref="T25:T26"/>
    <mergeCell ref="T27:T28"/>
    <mergeCell ref="O29:S30"/>
    <mergeCell ref="T29:T30"/>
    <mergeCell ref="A31:T32"/>
    <mergeCell ref="B21:B25"/>
    <mergeCell ref="A29:C29"/>
    <mergeCell ref="E29:G29"/>
    <mergeCell ref="H29:I29"/>
    <mergeCell ref="T21:T22"/>
    <mergeCell ref="T23:T24"/>
    <mergeCell ref="L27:L28"/>
    <mergeCell ref="M27:M28"/>
    <mergeCell ref="A27:C28"/>
    <mergeCell ref="A8:A26"/>
    <mergeCell ref="B26:M26"/>
    <mergeCell ref="G27:G28"/>
    <mergeCell ref="H27:H28"/>
    <mergeCell ref="I27:I28"/>
    <mergeCell ref="J27:J28"/>
    <mergeCell ref="K27:K28"/>
    <mergeCell ref="D27:D28"/>
    <mergeCell ref="E27:E28"/>
    <mergeCell ref="F27:F28"/>
    <mergeCell ref="A4:D4"/>
    <mergeCell ref="E4:G4"/>
    <mergeCell ref="H4:I4"/>
    <mergeCell ref="J4:L4"/>
    <mergeCell ref="M4:N4"/>
    <mergeCell ref="R4:T4"/>
    <mergeCell ref="R5:T5"/>
    <mergeCell ref="A7:N7"/>
    <mergeCell ref="A6:D6"/>
    <mergeCell ref="E6:G6"/>
    <mergeCell ref="H6:I6"/>
    <mergeCell ref="J6:L6"/>
    <mergeCell ref="O21:S22"/>
    <mergeCell ref="O23:S24"/>
    <mergeCell ref="B14:C14"/>
    <mergeCell ref="B20:C20"/>
    <mergeCell ref="B15:B19"/>
    <mergeCell ref="A5:D5"/>
    <mergeCell ref="E5:G5"/>
    <mergeCell ref="H5:I5"/>
    <mergeCell ref="J5:L5"/>
    <mergeCell ref="M5:N5"/>
    <mergeCell ref="B9:B13"/>
    <mergeCell ref="B8:C8"/>
    <mergeCell ref="N9:N10"/>
    <mergeCell ref="N12:N13"/>
    <mergeCell ref="N21:N22"/>
    <mergeCell ref="N24:N25"/>
    <mergeCell ref="M6:N6"/>
    <mergeCell ref="N15:N16"/>
    <mergeCell ref="N18:N19"/>
    <mergeCell ref="T19:T20"/>
    <mergeCell ref="A1:A3"/>
    <mergeCell ref="B1:R2"/>
    <mergeCell ref="B3:R3"/>
    <mergeCell ref="U3:X3"/>
    <mergeCell ref="U4:V4"/>
    <mergeCell ref="U5:V5"/>
    <mergeCell ref="U6:V6"/>
    <mergeCell ref="T9:T10"/>
    <mergeCell ref="T11:T12"/>
    <mergeCell ref="T13:T14"/>
    <mergeCell ref="T15:T16"/>
    <mergeCell ref="T17:T18"/>
    <mergeCell ref="O7:T8"/>
    <mergeCell ref="P4:Q4"/>
    <mergeCell ref="P5:Q5"/>
    <mergeCell ref="P6:Q6"/>
    <mergeCell ref="R6:T6"/>
    <mergeCell ref="O9:S10"/>
    <mergeCell ref="O11:S12"/>
    <mergeCell ref="O13:S14"/>
    <mergeCell ref="O15:S16"/>
    <mergeCell ref="O17:S18"/>
    <mergeCell ref="O19:S20"/>
  </mergeCells>
  <printOptions horizontalCentered="1"/>
  <pageMargins left="0.3" right="0.14000000000000001" top="0.43" bottom="0.37" header="0.37" footer="0.28999999999999998"/>
  <pageSetup scale="53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GR&amp;R</vt:lpstr>
      <vt:lpstr>'GR&amp;R'!Print_Area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2022-12-12T14:15:29Z</dcterms:modified>
</cp:coreProperties>
</file>