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n\"/>
    </mc:Choice>
  </mc:AlternateContent>
  <xr:revisionPtr revIDLastSave="0" documentId="8_{9DD756BC-108D-48F1-BE6B-285465BA86E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R36" i="3"/>
  <c r="R35" i="3" s="1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L83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0" i="4"/>
  <c r="G10" i="4"/>
  <c r="H7" i="4"/>
  <c r="G7" i="4"/>
  <c r="H6" i="4"/>
  <c r="G6" i="4"/>
  <c r="I5" i="4"/>
  <c r="H5" i="4"/>
  <c r="G5" i="4"/>
  <c r="N1" i="4"/>
  <c r="L1" i="4"/>
  <c r="J1" i="4"/>
  <c r="M83" i="4"/>
  <c r="K83" i="4"/>
  <c r="G83" i="4"/>
  <c r="I17" i="4"/>
  <c r="X31" i="3"/>
  <c r="L30" i="3"/>
  <c r="N43" i="2"/>
  <c r="N45" i="2" s="1"/>
  <c r="O29" i="2"/>
  <c r="M29" i="2"/>
  <c r="N44" i="2"/>
  <c r="G11" i="2"/>
  <c r="H17" i="4"/>
  <c r="G8" i="2"/>
  <c r="M28" i="2"/>
  <c r="N28" i="2"/>
  <c r="G17" i="4" l="1"/>
  <c r="H16" i="4"/>
  <c r="I16" i="4"/>
</calcChain>
</file>

<file path=xl/connections.xml><?xml version="1.0" encoding="utf-8"?>
<connections xmlns="http://schemas.openxmlformats.org/spreadsheetml/2006/main">
  <connection id="1" name="W026173" type="6" refreshedVersion="4" background="1" saveData="1">
    <textPr prompt="0" codePage="850" sourceFile="C:\GMC\UPRAV3_17C1\RUN_17C1\Wfiles\173\W02617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<sst xmlns="http://schemas.openxmlformats.org/spreadsheetml/2006/main" count="583" uniqueCount="347">
  <si>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</si>
  <si>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</si>
  <si>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</si>
  <si>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</si>
  <si>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</si>
  <si>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</si>
  <si>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</si>
  <si>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</si>
  <si>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</si>
  <si>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</si>
  <si>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</si>
  <si>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</si>
  <si>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</si>
  <si>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</si>
  <si>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</si>
  <si>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</si>
  <si>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</si>
  <si>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</si>
  <si>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</si>
  <si>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</si>
  <si>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</si>
  <si>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</si>
  <si>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</si>
  <si>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</si>
  <si>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</si>
  <si>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</si>
  <si>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</si>
  <si>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</si>
  <si>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</si>
  <si>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</si>
  <si>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</si>
  <si>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</si>
  <si>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</si>
  <si>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</si>
  <si>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</si>
  <si>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</si>
  <si>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</si>
  <si>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</si>
  <si>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</si>
  <si>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</si>
  <si>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</si>
  <si>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</si>
  <si>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</si>
  <si>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</si>
  <si>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</si>
  <si>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</si>
  <si>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</si>
  <si>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</si>
  <si>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</si>
  <si>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</si>
  <si>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</si>
  <si>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</si>
  <si>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</si>
  <si>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</si>
  <si>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</si>
  <si>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</si>
  <si>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</si>
  <si>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</si>
  <si>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</si>
  <si>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</si>
  <si>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</si>
  <si>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</si>
  <si>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</si>
  <si>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</si>
  <si>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</si>
  <si>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</si>
  <si>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</si>
  <si>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</si>
  <si>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</si>
  <si>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</si>
  <si>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</si>
  <si>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</si>
  <si>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</si>
  <si>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</si>
  <si>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</si>
  <si>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</si>
  <si>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</si>
  <si>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</si>
  <si>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</si>
  <si>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</si>
  <si>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</si>
  <si>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</si>
  <si>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</si>
  <si>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</si>
  <si>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</si>
  <si>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</si>
  <si>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</si>
  <si>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</si>
  <si>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</si>
  <si>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</si>
  <si>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</si>
  <si>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</si>
  <si>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</si>
  <si>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</si>
  <si>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</si>
  <si>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</si>
  <si>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</si>
  <si>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</si>
  <si>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</si>
  <si>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</si>
  <si>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</si>
  <si>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</si>
  <si>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</si>
  <si>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</si>
  <si>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</si>
  <si>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</si>
  <si>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</si>
  <si>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</si>
  <si>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</si>
  <si>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</si>
  <si>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</si>
  <si>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</si>
  <si>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</si>
  <si>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</si>
  <si>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</si>
  <si>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</si>
  <si>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</si>
  <si>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</si>
  <si>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</si>
  <si>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</si>
  <si>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</si>
  <si>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</si>
  <si>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</si>
  <si>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</si>
  <si>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</si>
  <si>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</si>
  <si>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</si>
  <si>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</si>
  <si>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</si>
  <si>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</si>
  <si>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</si>
  <si>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</si>
  <si>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</si>
  <si>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</si>
  <si>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</si>
  <si>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</si>
  <si>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</si>
  <si>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</si>
  <si>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</si>
  <si>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</si>
  <si>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</si>
  <si>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</si>
  <si>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</si>
  <si>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</si>
  <si>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</si>
  <si>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</si>
  <si>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</si>
  <si>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</si>
  <si>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</si>
  <si>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</si>
  <si>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</si>
  <si>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</si>
  <si>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</si>
  <si>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</si>
  <si>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</si>
  <si>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</si>
  <si>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</si>
  <si>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</si>
  <si>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</si>
  <si>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</si>
  <si>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</si>
  <si>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</si>
  <si>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</si>
  <si>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</si>
  <si>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</si>
  <si>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</si>
  <si>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</si>
  <si>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</si>
  <si>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</si>
  <si>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</si>
  <si>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</si>
  <si>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</si>
  <si>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</si>
  <si>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</si>
  <si>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</si>
  <si>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</si>
  <si>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</si>
  <si>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</si>
  <si>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</si>
  <si>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</si>
  <si>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</si>
  <si>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</si>
  <si>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</si>
  <si>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</si>
  <si>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</si>
  <si>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</si>
  <si>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</si>
  <si>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</si>
  <si>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</si>
  <si>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</si>
  <si>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</si>
  <si>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</si>
  <si>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</si>
  <si>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</si>
  <si>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</si>
  <si>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</si>
  <si>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</si>
  <si>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</si>
  <si>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</si>
  <si>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</si>
  <si>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</si>
  <si>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</si>
  <si>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</si>
  <si>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</si>
  <si>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</si>
  <si>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</si>
  <si>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</si>
  <si>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</si>
  <si>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</si>
  <si>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</si>
  <si>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</si>
  <si>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</si>
  <si>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</si>
  <si>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</si>
  <si>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</si>
  <si>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</si>
  <si>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</si>
  <si>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</si>
  <si>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</si>
  <si>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</si>
  <si>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</si>
  <si>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</si>
  <si>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</si>
  <si>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</si>
  <si>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</si>
  <si>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</si>
  <si>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</si>
  <si>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</si>
  <si>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</si>
  <si>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</si>
  <si>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</si>
  <si>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</si>
  <si>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</si>
  <si>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</si>
  <si>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</si>
  <si>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</si>
  <si>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</si>
  <si>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</si>
  <si>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</si>
  <si>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</si>
  <si>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</si>
  <si>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</si>
  <si>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</si>
  <si>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</si>
  <si>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</si>
  <si>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</si>
  <si>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</si>
  <si>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</si>
  <si>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</si>
  <si>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</si>
  <si>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</si>
  <si>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</si>
  <si>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</si>
  <si>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</si>
  <si>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</si>
  <si>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</si>
  <si>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</si>
  <si>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</si>
  <si>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</si>
  <si>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</si>
  <si>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</si>
  <si>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</si>
  <si>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</si>
  <si>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</si>
  <si>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</si>
  <si>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</si>
  <si>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</si>
  <si>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</si>
  <si>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</si>
  <si>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</si>
  <si>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</si>
  <si>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</si>
  <si>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</si>
  <si>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</si>
  <si>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</si>
  <si>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</si>
  <si>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</si>
  <si>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</si>
  <si>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</si>
  <si>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</si>
  <si>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</si>
  <si>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</si>
  <si>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</si>
  <si>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</si>
  <si>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</si>
  <si>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</si>
  <si>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</si>
  <si>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</si>
  <si>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</si>
  <si>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</si>
  <si>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</si>
  <si>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</si>
  <si>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</si>
  <si>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</si>
  <si>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</si>
  <si>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</si>
  <si>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</si>
  <si>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</si>
  <si>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</si>
  <si>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</si>
  <si>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</si>
  <si>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</si>
  <si>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</si>
  <si>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</si>
  <si>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</si>
  <si>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</si>
  <si>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</si>
  <si>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</si>
  <si>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</si>
  <si>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</si>
  <si>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</si>
  <si>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</si>
  <si>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</si>
  <si>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</si>
  <si>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</si>
  <si>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</si>
  <si>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</si>
  <si>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</si>
  <si>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</si>
  <si>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</si>
  <si>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</si>
  <si>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</si>
  <si>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</si>
  <si>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</si>
  <si>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</si>
  <si>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</si>
  <si>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</si>
  <si>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</si>
  <si>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</si>
  <si>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</si>
  <si>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</si>
  <si>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</si>
  <si>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17C1</t>
  </si>
  <si>
    <t>*</t>
  </si>
  <si>
    <t xml:space="preserve">   2.69</t>
  </si>
  <si>
    <t xml:space="preserve">   2.63</t>
  </si>
  <si>
    <t xml:space="preserve">   1.73</t>
  </si>
  <si>
    <t>Minor</t>
  </si>
  <si>
    <t xml:space="preserve"> 93.5</t>
  </si>
  <si>
    <t>Not requested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</si>
  <si>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</si>
  <si>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</si>
  <si>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</si>
  <si>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</si>
  <si>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</si>
  <si>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</si>
  <si>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180405115500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</si>
</sst>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14</v>
      </c>
      <c r="V3" s="2" t="s">
        <v>9</v>
      </c>
      <c r="W3" s="3" t="str">
        <f>W!A6</f>
        <v xml:space="preserve">  17C1</v>
      </c>
    </row>
    <row r="4" spans="2:25">
      <c r="B4">
        <f>W!A862</f>
        <v>2</v>
      </c>
    </row>
    <row r="5" spans="2:25" ht="17.399999999999999">
      <c r="B5">
        <f>W!A863</f>
        <v>6</v>
      </c>
      <c r="H5" s="4" t="s">
        <v>10</v>
      </c>
      <c r="J5" s="5"/>
      <c r="K5" s="5"/>
      <c r="L5" s="5">
        <f>W!$A2</f>
        <v>6</v>
      </c>
      <c r="N5" s="4" t="s">
        <v>11</v>
      </c>
      <c r="O5" s="144">
        <f>W!$A1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2017</v>
      </c>
      <c r="Q9" s="7"/>
      <c r="R9" s="138" t="s">
        <v>15</v>
      </c>
      <c r="S9" s="15">
        <f>W!$A5</f>
        <v>3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21</v>
      </c>
      <c r="G14" s="45"/>
      <c r="H14" s="44">
        <f>W!A14</f>
        <v>17</v>
      </c>
      <c r="I14" s="46"/>
      <c r="J14" s="44">
        <f>W!A17</f>
        <v>7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5</v>
      </c>
      <c r="G15" s="51"/>
      <c r="H15" s="44">
        <f>W!A15</f>
        <v>4</v>
      </c>
      <c r="I15" s="52"/>
      <c r="J15" s="44">
        <f>W!A18</f>
        <v>3</v>
      </c>
      <c r="K15" s="52"/>
      <c r="L15" s="19"/>
      <c r="M15" s="19" t="s">
        <v>28</v>
      </c>
      <c r="N15" s="19"/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45</v>
      </c>
      <c r="F16" s="57">
        <f>W!A13</f>
        <v>18</v>
      </c>
      <c r="G16" s="58"/>
      <c r="H16" s="57">
        <f>W!A16</f>
        <v>15</v>
      </c>
      <c r="I16" s="38"/>
      <c r="J16" s="57">
        <f>W!A19</f>
        <v>5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338</v>
      </c>
      <c r="G19" s="54">
        <f>W!B21</f>
        <v>0</v>
      </c>
      <c r="H19" s="63">
        <f>W!A24</f>
        <v>560</v>
      </c>
      <c r="I19" s="48">
        <f>W!B24</f>
        <v>0</v>
      </c>
      <c r="J19" s="63">
        <f>W!A27</f>
        <v>900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6</v>
      </c>
      <c r="Q19" s="65"/>
      <c r="R19" s="28"/>
      <c r="S19" s="146" t="s">
        <v>35</v>
      </c>
      <c r="T19" s="67">
        <f>W!A58</f>
        <v>2</v>
      </c>
      <c r="U19" s="65"/>
      <c r="V19" s="137" t="s">
        <v>36</v>
      </c>
      <c r="W19" s="64">
        <f>W!A59</f>
        <v>7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337</v>
      </c>
      <c r="G20" s="54">
        <f>W!B22</f>
        <v>0</v>
      </c>
      <c r="H20" s="44">
        <f>W!A25</f>
        <v>555</v>
      </c>
      <c r="I20" s="54">
        <f>W!B25</f>
        <v>0</v>
      </c>
      <c r="J20" s="44">
        <f>W!A28</f>
        <v>930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25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335</v>
      </c>
      <c r="G21" s="59">
        <f>W!B23</f>
        <v>0</v>
      </c>
      <c r="H21" s="57">
        <f>W!A26</f>
        <v>595</v>
      </c>
      <c r="I21" s="59">
        <f>W!B26</f>
        <v>0</v>
      </c>
      <c r="J21" s="57">
        <f>W!A29</f>
        <v>940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15</v>
      </c>
      <c r="Q21" s="75"/>
      <c r="R21" s="44"/>
      <c r="S21" s="116" t="s">
        <v>40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1460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280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23</v>
      </c>
      <c r="Q24" s="54" t="str">
        <f>W!B81</f>
        <v>*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390</v>
      </c>
      <c r="G25" s="54">
        <f>W!B32</f>
        <v>0</v>
      </c>
      <c r="H25" s="44">
        <f>W!A35</f>
        <v>184</v>
      </c>
      <c r="I25" s="54">
        <f>W!B35</f>
        <v>0</v>
      </c>
      <c r="J25" s="44">
        <f>W!A38</f>
        <v>58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1000</v>
      </c>
      <c r="G26" s="59">
        <f>W!B33</f>
        <v>0</v>
      </c>
      <c r="H26" s="57">
        <f>W!A36</f>
        <v>430</v>
      </c>
      <c r="I26" s="59">
        <f>W!B36</f>
        <v>0</v>
      </c>
      <c r="J26" s="41">
        <f>W!A39</f>
        <v>160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120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400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28</v>
      </c>
      <c r="G30" s="52"/>
      <c r="H30" s="44">
        <f>W!A45</f>
        <v>19</v>
      </c>
      <c r="I30" s="52"/>
      <c r="J30" s="44">
        <f>W!A46</f>
        <v>13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-300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113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300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5600</v>
      </c>
      <c r="G35" s="87">
        <f>W!B54</f>
        <v>0</v>
      </c>
      <c r="H35" s="36">
        <f>W!A55</f>
        <v>2700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2</v>
      </c>
      <c r="F1" s="141" t="s">
        <v>68</v>
      </c>
      <c r="H1" s="15">
        <f>W!A2</f>
        <v>6</v>
      </c>
      <c r="M1" s="142" t="s">
        <v>69</v>
      </c>
      <c r="T1" s="14" t="s">
        <v>14</v>
      </c>
      <c r="U1" s="15">
        <f>W!A4</f>
        <v>2017</v>
      </c>
      <c r="V1" s="7"/>
      <c r="W1" s="138" t="s">
        <v>15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2850</v>
      </c>
      <c r="V6" s="153"/>
      <c r="W6" s="44">
        <f>W!A109</f>
        <v>1314</v>
      </c>
      <c r="X6" s="28"/>
      <c r="Y6" s="53">
        <f>W!A110</f>
        <v>498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21</v>
      </c>
      <c r="O7" s="155">
        <f>W!A192</f>
        <v>27</v>
      </c>
      <c r="P7" s="24"/>
      <c r="R7" s="127"/>
      <c r="S7" s="110" t="s">
        <v>85</v>
      </c>
      <c r="T7" s="19"/>
      <c r="U7" s="53">
        <f>W!A111</f>
        <v>2922</v>
      </c>
      <c r="V7" s="153"/>
      <c r="W7" s="44">
        <f>W!A112</f>
        <v>1348</v>
      </c>
      <c r="X7" s="28"/>
      <c r="Y7" s="53">
        <f>W!A113</f>
        <v>511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17</v>
      </c>
      <c r="O8" s="155">
        <f>W!A194</f>
        <v>21</v>
      </c>
      <c r="P8" s="24"/>
      <c r="R8" s="127"/>
      <c r="S8" s="110" t="s">
        <v>88</v>
      </c>
      <c r="T8" s="19"/>
      <c r="U8" s="53">
        <f>W!A114</f>
        <v>72</v>
      </c>
      <c r="V8" s="153"/>
      <c r="W8" s="44">
        <f>W!A115</f>
        <v>34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8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38</v>
      </c>
      <c r="O12" s="157">
        <f>W!A198</f>
        <v>40</v>
      </c>
      <c r="P12" s="24"/>
      <c r="R12" s="127"/>
      <c r="S12" s="28" t="s">
        <v>99</v>
      </c>
      <c r="T12" s="19"/>
      <c r="U12" s="53">
        <f>W!A121</f>
        <v>1460</v>
      </c>
      <c r="V12" s="153"/>
      <c r="W12" s="53">
        <f>W!A124</f>
        <v>700</v>
      </c>
      <c r="X12" s="28"/>
      <c r="Y12" s="53">
        <f>W!A127</f>
        <v>280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380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390</v>
      </c>
      <c r="V13" s="153"/>
      <c r="W13" s="53">
        <f>W!A125</f>
        <v>184</v>
      </c>
      <c r="X13" s="28"/>
      <c r="Y13" s="53">
        <f>W!A128</f>
        <v>58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526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1000</v>
      </c>
      <c r="V14" s="153"/>
      <c r="W14" s="53">
        <f>W!A126</f>
        <v>430</v>
      </c>
      <c r="X14" s="28"/>
      <c r="Y14" s="53">
        <f>W!A129</f>
        <v>160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-406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12096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106</v>
      </c>
      <c r="P17" s="156">
        <f>W!B307</f>
        <v>0</v>
      </c>
      <c r="R17" s="127"/>
      <c r="S17" s="19" t="s">
        <v>112</v>
      </c>
      <c r="T17" s="19"/>
      <c r="U17" s="53">
        <f>W!A131</f>
        <v>1352</v>
      </c>
      <c r="V17" s="153"/>
      <c r="W17" s="53">
        <f>W!A134</f>
        <v>641</v>
      </c>
      <c r="X17" s="28"/>
      <c r="Y17" s="53">
        <f>W!A137</f>
        <v>264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11977</v>
      </c>
      <c r="P18" s="24"/>
      <c r="R18" s="127"/>
      <c r="S18" s="100" t="s">
        <v>115</v>
      </c>
      <c r="T18" s="19"/>
      <c r="U18" s="53">
        <f>W!A132</f>
        <v>363</v>
      </c>
      <c r="V18" s="153"/>
      <c r="W18" s="53">
        <f>W!A135</f>
        <v>190</v>
      </c>
      <c r="X18" s="28"/>
      <c r="Y18" s="53">
        <f>W!A138</f>
        <v>63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979</v>
      </c>
      <c r="V19" s="153"/>
      <c r="W19" s="53">
        <f>W!A136</f>
        <v>404</v>
      </c>
      <c r="X19" s="28"/>
      <c r="Y19" s="53">
        <f>W!A139</f>
        <v>166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1352</v>
      </c>
      <c r="V22" s="153"/>
      <c r="W22" s="53">
        <f>W!A144</f>
        <v>653</v>
      </c>
      <c r="X22" s="28"/>
      <c r="Y22" s="53">
        <f>W!A147</f>
        <v>266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6408</v>
      </c>
      <c r="H23" s="52"/>
      <c r="I23" s="19"/>
      <c r="R23" s="127"/>
      <c r="S23" s="100" t="s">
        <v>124</v>
      </c>
      <c r="T23" s="19"/>
      <c r="U23" s="53">
        <f>W!A142</f>
        <v>363</v>
      </c>
      <c r="V23" s="153"/>
      <c r="W23" s="53">
        <f>W!A145</f>
        <v>190</v>
      </c>
      <c r="X23" s="28"/>
      <c r="Y23" s="53">
        <f>W!A148</f>
        <v>63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90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979</v>
      </c>
      <c r="V24" s="153"/>
      <c r="W24" s="53">
        <f>W!A146</f>
        <v>404</v>
      </c>
      <c r="X24" s="28"/>
      <c r="Y24" s="53">
        <f>W!A149</f>
        <v>165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6019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10</v>
      </c>
      <c r="H26" s="24"/>
      <c r="I26" s="19"/>
      <c r="J26" s="127"/>
      <c r="K26" s="116" t="s">
        <v>129</v>
      </c>
      <c r="L26" s="19"/>
      <c r="M26" s="155">
        <f>W!A321</f>
        <v>3</v>
      </c>
      <c r="N26" s="155">
        <f>W!A322</f>
        <v>1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93.5</v>
      </c>
      <c r="H27" s="24"/>
      <c r="I27" s="19"/>
      <c r="J27" s="127"/>
      <c r="K27" s="116" t="s">
        <v>132</v>
      </c>
      <c r="L27" s="19"/>
      <c r="M27" s="155">
        <f>W!A323</f>
        <v>0</v>
      </c>
      <c r="N27" s="155">
        <f>W!A324</f>
        <v>0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3</v>
      </c>
      <c r="N29" s="155">
        <f>MAX(N30-N26+N27,0)</f>
        <v>3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1720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4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6000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108</v>
      </c>
      <c r="V31" s="153"/>
      <c r="W31" s="53">
        <f>W!A164</f>
        <v>47</v>
      </c>
      <c r="X31" s="28"/>
      <c r="Y31" s="53">
        <f>W!A167</f>
        <v>14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27</v>
      </c>
      <c r="V32" s="153"/>
      <c r="W32" s="53">
        <f>W!A165</f>
        <v>24</v>
      </c>
      <c r="X32" s="28"/>
      <c r="Y32" s="53">
        <f>W!A168</f>
        <v>7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21</v>
      </c>
      <c r="V33" s="153"/>
      <c r="W33" s="53">
        <f>W!A166</f>
        <v>26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7151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569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1381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41</v>
      </c>
      <c r="V36" s="156">
        <f>W!B171</f>
        <v>0</v>
      </c>
      <c r="W36" s="44">
        <f>W!A172</f>
        <v>26</v>
      </c>
      <c r="X36" s="156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2000</v>
      </c>
      <c r="H37" s="24"/>
      <c r="I37" s="19"/>
      <c r="J37" s="127"/>
      <c r="K37" s="19" t="s">
        <v>150</v>
      </c>
      <c r="L37" s="19"/>
      <c r="M37" s="157">
        <f>W!A296</f>
        <v>8</v>
      </c>
      <c r="N37" s="157">
        <f>W!A298</f>
        <v>2</v>
      </c>
      <c r="O37" s="157">
        <f>W!A300</f>
        <v>5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7000</v>
      </c>
      <c r="H39" s="24"/>
      <c r="I39" s="19"/>
      <c r="R39" s="127"/>
      <c r="S39" s="96" t="s">
        <v>154</v>
      </c>
      <c r="T39" s="96"/>
      <c r="U39" s="171" t="str">
        <f>W!A177</f>
        <v>Minor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15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26639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5600</v>
      </c>
      <c r="V43" s="153"/>
      <c r="W43" s="53">
        <f>W!A55</f>
        <v>2700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</v>
      </c>
      <c r="H44" s="24"/>
      <c r="I44" s="19"/>
      <c r="J44" s="127"/>
      <c r="K44" s="91" t="s">
        <v>165</v>
      </c>
      <c r="N44" s="175">
        <f>0.00052*(6*G25+O18)</f>
        <v>25.007319999999996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140</v>
      </c>
      <c r="H45" s="24"/>
      <c r="I45" s="19"/>
      <c r="J45" s="127"/>
      <c r="K45" s="91" t="s">
        <v>168</v>
      </c>
      <c r="N45" s="174">
        <f>N43+N44</f>
        <v>32.607319999999994</v>
      </c>
      <c r="P45" s="24"/>
      <c r="R45" s="127"/>
      <c r="S45" s="172" t="s">
        <v>169</v>
      </c>
      <c r="T45" s="19"/>
      <c r="U45" s="53">
        <f>W!A187</f>
        <v>5600</v>
      </c>
      <c r="V45" s="153"/>
      <c r="W45" s="44">
        <f>W!A188</f>
        <v>2700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2</v>
      </c>
      <c r="F1" s="177" t="s">
        <v>10</v>
      </c>
      <c r="G1" s="18"/>
      <c r="I1" s="15">
        <f>W!A2</f>
        <v>6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2017</v>
      </c>
      <c r="W1" s="138" t="s">
        <v>15</v>
      </c>
      <c r="X1" s="15">
        <f>W!A5</f>
        <v>3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192000</v>
      </c>
      <c r="G8" s="184"/>
      <c r="H8" s="110"/>
      <c r="I8" s="110" t="s">
        <v>180</v>
      </c>
      <c r="J8" s="110"/>
      <c r="K8" s="110"/>
      <c r="L8" s="186">
        <f>W!A241</f>
        <v>2103784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67640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1882082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26702</v>
      </c>
      <c r="G10" s="184"/>
      <c r="H10" s="110"/>
      <c r="I10" s="110" t="s">
        <v>186</v>
      </c>
      <c r="J10" s="110"/>
      <c r="K10" s="110"/>
      <c r="L10" s="186">
        <f>W!A242</f>
        <v>129336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277912</v>
      </c>
      <c r="G11" s="184"/>
      <c r="H11" s="110"/>
      <c r="I11" s="172" t="s">
        <v>190</v>
      </c>
      <c r="L11" s="186">
        <f>W!A243</f>
        <v>1370800</v>
      </c>
      <c r="M11" s="184"/>
      <c r="N11" s="110"/>
      <c r="O11" s="110" t="s">
        <v>191</v>
      </c>
      <c r="P11" s="110"/>
      <c r="Q11" s="110"/>
      <c r="R11" s="188">
        <f>W!A263</f>
        <v>1044100</v>
      </c>
      <c r="S11" s="184"/>
      <c r="T11" s="110"/>
      <c r="U11" s="110" t="s">
        <v>192</v>
      </c>
      <c r="V11" s="110"/>
      <c r="W11" s="110"/>
      <c r="X11" s="186">
        <f>W!A223</f>
        <v>2811645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21037</v>
      </c>
      <c r="G12" s="184"/>
      <c r="H12" s="110"/>
      <c r="I12" s="110" t="s">
        <v>194</v>
      </c>
      <c r="J12" s="110"/>
      <c r="K12" s="110"/>
      <c r="L12" s="186">
        <f>W!A244</f>
        <v>933898</v>
      </c>
      <c r="M12" s="184"/>
      <c r="N12" s="110"/>
      <c r="O12" s="110" t="s">
        <v>195</v>
      </c>
      <c r="P12" s="110"/>
      <c r="Q12" s="110"/>
      <c r="R12" s="186">
        <f>SUM(R9:R11)</f>
        <v>1494100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10110</v>
      </c>
      <c r="G13" s="184"/>
      <c r="H13" s="110"/>
      <c r="I13" s="110" t="s">
        <v>198</v>
      </c>
      <c r="J13" s="110"/>
      <c r="K13" s="110"/>
      <c r="L13" s="186">
        <f>W!A245</f>
        <v>104314</v>
      </c>
      <c r="M13" s="184"/>
      <c r="N13" s="110"/>
      <c r="S13" s="184"/>
      <c r="T13" s="110"/>
      <c r="U13" s="172" t="s">
        <v>199</v>
      </c>
      <c r="X13" s="187">
        <f>X9+X10-X11-X12</f>
        <v>-929563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60000</v>
      </c>
      <c r="G14" s="184"/>
      <c r="H14" s="110"/>
      <c r="I14" s="110" t="s">
        <v>201</v>
      </c>
      <c r="J14" s="110"/>
      <c r="K14" s="110"/>
      <c r="L14" s="186">
        <f>W!A246</f>
        <v>366196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15000</v>
      </c>
      <c r="G15" s="184"/>
      <c r="H15" s="110"/>
      <c r="I15" s="110" t="s">
        <v>204</v>
      </c>
      <c r="J15" s="110"/>
      <c r="K15" s="110"/>
      <c r="L15" s="186">
        <f>W!A247</f>
        <v>173874</v>
      </c>
      <c r="M15" s="184"/>
      <c r="N15" s="110"/>
      <c r="O15" s="110" t="s">
        <v>205</v>
      </c>
      <c r="P15" s="110"/>
      <c r="Q15" s="110"/>
      <c r="R15" s="186">
        <f>W!A265</f>
        <v>54491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92000</v>
      </c>
      <c r="G16" s="184"/>
      <c r="H16" s="110"/>
      <c r="I16" s="110" t="s">
        <v>208</v>
      </c>
      <c r="J16" s="110"/>
      <c r="K16" s="110"/>
      <c r="L16" s="186">
        <f>W!A248</f>
        <v>4781</v>
      </c>
      <c r="M16" s="184"/>
      <c r="N16" s="110"/>
      <c r="O16" s="172" t="s">
        <v>209</v>
      </c>
      <c r="R16" s="186">
        <f>W!A266</f>
        <v>1370800</v>
      </c>
      <c r="S16" s="184"/>
      <c r="T16" s="110"/>
      <c r="U16" s="110" t="s">
        <v>210</v>
      </c>
      <c r="V16" s="110"/>
      <c r="W16" s="110"/>
      <c r="X16" s="186">
        <f>W!A225</f>
        <v>2125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8500</v>
      </c>
      <c r="G17" s="184"/>
      <c r="H17" s="110"/>
      <c r="I17" s="110" t="s">
        <v>212</v>
      </c>
      <c r="L17" s="186">
        <f>W!A249</f>
        <v>42650</v>
      </c>
      <c r="M17" s="184"/>
      <c r="N17" s="110"/>
      <c r="O17" s="110" t="s">
        <v>213</v>
      </c>
      <c r="P17" s="110"/>
      <c r="Q17" s="110"/>
      <c r="R17" s="186">
        <f>W!A267</f>
        <v>511878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9438</v>
      </c>
      <c r="G18" s="184"/>
      <c r="H18" s="110"/>
      <c r="I18" s="116" t="s">
        <v>216</v>
      </c>
      <c r="J18" s="110"/>
      <c r="K18" s="110"/>
      <c r="L18" s="189">
        <f>W!A250</f>
        <v>1937169</v>
      </c>
      <c r="M18" s="184"/>
      <c r="N18" s="110"/>
      <c r="O18" s="110" t="s">
        <v>217</v>
      </c>
      <c r="P18" s="110"/>
      <c r="Q18" s="110"/>
      <c r="R18" s="186">
        <f>W!A268</f>
        <v>1028007</v>
      </c>
      <c r="S18" s="184"/>
      <c r="T18" s="110"/>
      <c r="U18" s="110" t="s">
        <v>218</v>
      </c>
      <c r="V18" s="110"/>
      <c r="W18" s="110"/>
      <c r="X18" s="189">
        <f>W!A227</f>
        <v>150000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1188680</v>
      </c>
      <c r="M19" s="184"/>
      <c r="N19" s="110"/>
      <c r="O19" s="110" t="s">
        <v>221</v>
      </c>
      <c r="P19" s="110"/>
      <c r="Q19" s="110"/>
      <c r="R19" s="189">
        <f>W!A269</f>
        <v>1169047</v>
      </c>
      <c r="S19" s="184"/>
      <c r="T19" s="110"/>
      <c r="U19" s="172" t="s">
        <v>222</v>
      </c>
      <c r="X19" s="187">
        <f>X16+X17-X18</f>
        <v>-147875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4435</v>
      </c>
      <c r="G20" s="184"/>
      <c r="H20" s="110"/>
      <c r="I20" s="110" t="s">
        <v>224</v>
      </c>
      <c r="J20" s="110"/>
      <c r="K20" s="110"/>
      <c r="L20" s="186">
        <f>W!A252</f>
        <v>915104</v>
      </c>
      <c r="M20" s="184"/>
      <c r="N20" s="110"/>
      <c r="O20" s="172" t="s">
        <v>225</v>
      </c>
      <c r="R20" s="191">
        <f>SUM(R15:R19)</f>
        <v>4134223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916078</v>
      </c>
      <c r="M21" s="184"/>
      <c r="N21" s="110"/>
      <c r="O21" s="110" t="s">
        <v>228</v>
      </c>
      <c r="P21" s="110"/>
      <c r="Q21" s="110"/>
      <c r="R21" s="186">
        <f>R12+R20</f>
        <v>5628323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120000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417480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11304</v>
      </c>
      <c r="G23" s="184"/>
      <c r="H23" s="110"/>
      <c r="I23" s="110" t="s">
        <v>233</v>
      </c>
      <c r="J23" s="110"/>
      <c r="K23" s="110"/>
      <c r="L23" s="188">
        <f>W!A254</f>
        <v>26770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916078</v>
      </c>
      <c r="G24" s="184"/>
      <c r="H24" s="110"/>
      <c r="I24" s="172" t="s">
        <v>237</v>
      </c>
      <c r="L24" s="186">
        <f>L20-L21+L22-L23</f>
        <v>-27744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2125</v>
      </c>
      <c r="M25" s="184"/>
      <c r="N25" s="110"/>
      <c r="O25" s="113" t="s">
        <v>240</v>
      </c>
      <c r="P25" s="110"/>
      <c r="Q25" s="110"/>
      <c r="R25" s="186">
        <f>W!A272</f>
        <v>1422547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-25619</v>
      </c>
      <c r="G27" s="184"/>
      <c r="H27" s="110"/>
      <c r="I27" s="172" t="s">
        <v>246</v>
      </c>
      <c r="J27" s="110"/>
      <c r="K27" s="110"/>
      <c r="L27" s="187">
        <f>L24+L25-L26</f>
        <v>-25619</v>
      </c>
      <c r="M27" s="184"/>
      <c r="N27" s="110"/>
      <c r="O27" s="116" t="s">
        <v>247</v>
      </c>
      <c r="P27" s="110"/>
      <c r="Q27" s="110"/>
      <c r="R27" s="186">
        <f>SUM(R24:R26)</f>
        <v>1422547</v>
      </c>
      <c r="S27" s="184"/>
      <c r="T27" s="110"/>
      <c r="U27" s="172" t="s">
        <v>248</v>
      </c>
      <c r="X27" s="187">
        <f>X22-X23-X24+X25-X26</f>
        <v>417480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-186085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-211704</v>
      </c>
      <c r="G29" s="184"/>
      <c r="H29" s="110"/>
      <c r="I29" s="110" t="s">
        <v>253</v>
      </c>
      <c r="J29" s="110"/>
      <c r="K29" s="110"/>
      <c r="L29" s="186">
        <f>W!A256</f>
        <v>-25619</v>
      </c>
      <c r="M29" s="184"/>
      <c r="N29" s="110"/>
      <c r="S29" s="184"/>
      <c r="U29" s="110" t="s">
        <v>254</v>
      </c>
      <c r="V29" s="110"/>
      <c r="W29" s="110"/>
      <c r="X29" s="187">
        <f>W!A233</f>
        <v>-659958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-0.58225000000000005</v>
      </c>
      <c r="M30" s="184"/>
      <c r="N30" s="110"/>
      <c r="O30" s="110" t="s">
        <v>256</v>
      </c>
      <c r="P30" s="110"/>
      <c r="Q30" s="110"/>
      <c r="R30" s="186">
        <f>R21-R27-R28</f>
        <v>4205776</v>
      </c>
      <c r="S30" s="184"/>
      <c r="U30" s="172" t="s">
        <v>257</v>
      </c>
      <c r="V30" s="110"/>
      <c r="W30" s="110"/>
      <c r="X30" s="188">
        <f>W!A234</f>
        <v>1829005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1169047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850000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-25619</v>
      </c>
      <c r="M33" s="184"/>
      <c r="O33" s="116" t="s">
        <v>264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1500206</v>
      </c>
      <c r="G34" s="184"/>
      <c r="H34" s="110"/>
      <c r="I34" s="91" t="s">
        <v>266</v>
      </c>
      <c r="J34" s="110"/>
      <c r="K34" s="110"/>
      <c r="L34" s="189">
        <f>W!A260</f>
        <v>-186085</v>
      </c>
      <c r="M34" s="184"/>
      <c r="O34" s="91" t="s">
        <v>267</v>
      </c>
      <c r="R34" s="186">
        <f>W!A276</f>
        <v>17480</v>
      </c>
      <c r="S34" s="184"/>
      <c r="U34" s="110" t="s">
        <v>268</v>
      </c>
      <c r="V34" s="110"/>
      <c r="W34" s="110"/>
      <c r="X34" s="187">
        <f>W!A238</f>
        <v>696000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-211704</v>
      </c>
      <c r="M35" s="184"/>
      <c r="O35" s="110" t="s">
        <v>270</v>
      </c>
      <c r="P35" s="110"/>
      <c r="Q35" s="110"/>
      <c r="R35" s="189">
        <f>R36-R33-R34</f>
        <v>-211704</v>
      </c>
      <c r="S35" s="184"/>
      <c r="U35" s="110" t="s">
        <v>271</v>
      </c>
      <c r="V35" s="110"/>
      <c r="W35" s="110"/>
      <c r="X35" s="187">
        <f>W!A239</f>
        <v>1457000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4205776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2</v>
      </c>
      <c r="K1" s="176" t="s">
        <v>14</v>
      </c>
      <c r="L1" s="15">
        <f>W!$A4</f>
        <v>2017</v>
      </c>
      <c r="M1" s="176" t="s">
        <v>15</v>
      </c>
      <c r="N1" s="143">
        <f>W!$A5</f>
        <v>3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8.4</v>
      </c>
      <c r="H6" s="198">
        <f>W!A508/10</f>
        <v>4.4000000000000004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0.5</v>
      </c>
      <c r="H10" s="198">
        <f>W!A502/10</f>
        <v>1.1000000000000001</v>
      </c>
      <c r="I10" s="28" t="s">
        <v>281</v>
      </c>
      <c r="J10" s="28"/>
      <c r="K10" s="44"/>
      <c r="L10" s="199">
        <f>W!A511/100</f>
        <v>0.83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126</v>
      </c>
      <c r="H16" s="200">
        <f>INT(L10*2*G20/1000) + 75</f>
        <v>207</v>
      </c>
      <c r="I16" s="200">
        <f>INT(L10*3*G20/1000) + 120</f>
        <v>318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159</v>
      </c>
      <c r="H17" s="200">
        <f>INT(L10*1.5*2*G20/1000) + 75</f>
        <v>273</v>
      </c>
      <c r="I17" s="200">
        <f>INT(L10*1.5*3*G20/1000) + 120</f>
        <v>417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79567</v>
      </c>
      <c r="H20" s="133">
        <f>W!A516</f>
        <v>75192</v>
      </c>
      <c r="I20" s="133">
        <f>W!A517</f>
        <v>71611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94.8</v>
      </c>
      <c r="G35" s="136">
        <f>W!A542/100</f>
        <v>93.87</v>
      </c>
      <c r="H35" s="136">
        <f>W!A562/100</f>
        <v>94.79</v>
      </c>
      <c r="I35" s="136">
        <f>W!A582/100</f>
        <v>94.7</v>
      </c>
      <c r="J35" s="136">
        <f>W!A602/100</f>
        <v>95.76</v>
      </c>
      <c r="K35" s="136">
        <f>W!A622/100</f>
        <v>97.85</v>
      </c>
      <c r="L35" s="136">
        <f>W!A642/100</f>
        <v>96.19</v>
      </c>
      <c r="M35" s="136">
        <f>W!A662/100</f>
        <v>84.73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4171200</v>
      </c>
      <c r="G36" s="136">
        <f>W!A543</f>
        <v>4130280</v>
      </c>
      <c r="H36" s="136">
        <f>W!A563</f>
        <v>4170760</v>
      </c>
      <c r="I36" s="136">
        <f>W!A583</f>
        <v>4166800</v>
      </c>
      <c r="J36" s="136">
        <f>W!A603</f>
        <v>4213440</v>
      </c>
      <c r="K36" s="136">
        <f>W!A623</f>
        <v>4305400</v>
      </c>
      <c r="L36" s="136">
        <f>W!A643</f>
        <v>4232360</v>
      </c>
      <c r="M36" s="136">
        <f>W!A663</f>
        <v>3728120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3752677</v>
      </c>
      <c r="G39" s="136">
        <f>W!A545</f>
        <v>3711757</v>
      </c>
      <c r="H39" s="136">
        <f>W!A565</f>
        <v>3752237</v>
      </c>
      <c r="I39" s="136">
        <f>W!A585</f>
        <v>3748277</v>
      </c>
      <c r="J39" s="136">
        <f>W!A605</f>
        <v>3794917</v>
      </c>
      <c r="K39" s="136">
        <f>W!A625</f>
        <v>3886877</v>
      </c>
      <c r="L39" s="136">
        <f>W!A645</f>
        <v>3813837</v>
      </c>
      <c r="M39" s="136">
        <f>W!A665</f>
        <v>3309597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357</v>
      </c>
      <c r="G43" s="136">
        <f>W!A546</f>
        <v>360</v>
      </c>
      <c r="H43" s="136">
        <f>W!A566</f>
        <v>348</v>
      </c>
      <c r="I43" s="136">
        <f>W!A586</f>
        <v>350</v>
      </c>
      <c r="J43" s="136">
        <f>W!A606</f>
        <v>360</v>
      </c>
      <c r="K43" s="136">
        <f>W!A626</f>
        <v>338</v>
      </c>
      <c r="L43" s="136">
        <f>W!A646</f>
        <v>340</v>
      </c>
      <c r="M43" s="136">
        <f>W!A666</f>
        <v>331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350</v>
      </c>
      <c r="G44" s="136">
        <f>W!A547</f>
        <v>340</v>
      </c>
      <c r="H44" s="136">
        <f>W!A567</f>
        <v>335</v>
      </c>
      <c r="I44" s="136">
        <f>W!A587</f>
        <v>350</v>
      </c>
      <c r="J44" s="136">
        <f>W!A607</f>
        <v>335</v>
      </c>
      <c r="K44" s="136">
        <f>W!A627</f>
        <v>337</v>
      </c>
      <c r="L44" s="136">
        <f>W!A647</f>
        <v>349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353</v>
      </c>
      <c r="G45" s="136">
        <f>W!A548</f>
        <v>353</v>
      </c>
      <c r="H45" s="136">
        <f>W!A568</f>
        <v>360</v>
      </c>
      <c r="I45" s="136">
        <f>W!A588</f>
        <v>350</v>
      </c>
      <c r="J45" s="136">
        <f>W!A608</f>
        <v>360</v>
      </c>
      <c r="K45" s="136">
        <f>W!A628</f>
        <v>335</v>
      </c>
      <c r="L45" s="136">
        <f>W!A648</f>
        <v>342</v>
      </c>
      <c r="M45" s="136">
        <f>W!A668</f>
        <v>419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585</v>
      </c>
      <c r="G46" s="136">
        <f>W!A549</f>
        <v>565</v>
      </c>
      <c r="H46" s="136">
        <f>W!A569</f>
        <v>525</v>
      </c>
      <c r="I46" s="136">
        <f>W!A589</f>
        <v>560</v>
      </c>
      <c r="J46" s="136">
        <f>W!A609</f>
        <v>565</v>
      </c>
      <c r="K46" s="136">
        <f>W!A629</f>
        <v>560</v>
      </c>
      <c r="L46" s="136">
        <f>W!A649</f>
        <v>539</v>
      </c>
      <c r="M46" s="136">
        <f>W!A669</f>
        <v>498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575</v>
      </c>
      <c r="G47" s="136">
        <f>W!A550</f>
        <v>555</v>
      </c>
      <c r="H47" s="136">
        <f>W!A570</f>
        <v>517</v>
      </c>
      <c r="I47" s="136">
        <f>W!A590</f>
        <v>560</v>
      </c>
      <c r="J47" s="136">
        <f>W!A610</f>
        <v>550</v>
      </c>
      <c r="K47" s="136">
        <f>W!A630</f>
        <v>555</v>
      </c>
      <c r="L47" s="136">
        <f>W!A650</f>
        <v>559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615</v>
      </c>
      <c r="G48" s="136">
        <f>W!A551</f>
        <v>554</v>
      </c>
      <c r="H48" s="136">
        <f>W!A571</f>
        <v>605</v>
      </c>
      <c r="I48" s="136">
        <f>W!A591</f>
        <v>580</v>
      </c>
      <c r="J48" s="136">
        <f>W!A611</f>
        <v>565</v>
      </c>
      <c r="K48" s="136">
        <f>W!A631</f>
        <v>595</v>
      </c>
      <c r="L48" s="136">
        <f>W!A651</f>
        <v>546</v>
      </c>
      <c r="M48" s="136">
        <f>W!A671</f>
        <v>660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930</v>
      </c>
      <c r="G49" s="136">
        <f>W!A552</f>
        <v>900</v>
      </c>
      <c r="H49" s="136">
        <f>W!A572</f>
        <v>790</v>
      </c>
      <c r="I49" s="136">
        <f>W!A592</f>
        <v>890</v>
      </c>
      <c r="J49" s="136">
        <f>W!A612</f>
        <v>900</v>
      </c>
      <c r="K49" s="136">
        <f>W!A632</f>
        <v>900</v>
      </c>
      <c r="L49" s="136">
        <f>W!A652</f>
        <v>894</v>
      </c>
      <c r="M49" s="136">
        <f>W!A672</f>
        <v>710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975</v>
      </c>
      <c r="G50" s="136">
        <f>W!A553</f>
        <v>900</v>
      </c>
      <c r="H50" s="136">
        <f>W!A573</f>
        <v>795</v>
      </c>
      <c r="I50" s="136">
        <f>W!A593</f>
        <v>890</v>
      </c>
      <c r="J50" s="136">
        <f>W!A613</f>
        <v>880</v>
      </c>
      <c r="K50" s="136">
        <f>W!A633</f>
        <v>930</v>
      </c>
      <c r="L50" s="136">
        <f>W!A653</f>
        <v>899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980</v>
      </c>
      <c r="G51" s="136">
        <f>W!A554</f>
        <v>882</v>
      </c>
      <c r="H51" s="136">
        <f>W!A574</f>
        <v>825</v>
      </c>
      <c r="I51" s="136">
        <f>W!A594</f>
        <v>850</v>
      </c>
      <c r="J51" s="136">
        <f>W!A614</f>
        <v>900</v>
      </c>
      <c r="K51" s="136">
        <f>W!A634</f>
        <v>940</v>
      </c>
      <c r="L51" s="136">
        <f>W!A654</f>
        <v>884</v>
      </c>
      <c r="M51" s="136">
        <f>W!A674</f>
        <v>937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69</v>
      </c>
      <c r="G53" s="136">
        <f>W!A555</f>
        <v>69</v>
      </c>
      <c r="H53" s="136">
        <f>W!A575</f>
        <v>69</v>
      </c>
      <c r="I53" s="136">
        <f>W!A595</f>
        <v>69</v>
      </c>
      <c r="J53" s="136">
        <f>W!A615</f>
        <v>69</v>
      </c>
      <c r="K53" s="136">
        <f>W!A635</f>
        <v>69</v>
      </c>
      <c r="L53" s="136">
        <f>W!A655</f>
        <v>69</v>
      </c>
      <c r="M53" s="136">
        <f>W!A675</f>
        <v>69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1204</v>
      </c>
      <c r="G54" s="136">
        <f>W!A556</f>
        <v>1200</v>
      </c>
      <c r="H54" s="136">
        <f>W!A576</f>
        <v>1215</v>
      </c>
      <c r="I54" s="136">
        <f>W!A596</f>
        <v>1207</v>
      </c>
      <c r="J54" s="136">
        <f>W!A616</f>
        <v>1236</v>
      </c>
      <c r="K54" s="136">
        <f>W!A636</f>
        <v>1220</v>
      </c>
      <c r="L54" s="136">
        <f>W!A656</f>
        <v>1215</v>
      </c>
      <c r="M54" s="136">
        <f>W!A676</f>
        <v>1225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4</v>
      </c>
      <c r="G55" s="136">
        <f>W!A557</f>
        <v>4</v>
      </c>
      <c r="H55" s="136">
        <f>W!A577</f>
        <v>4</v>
      </c>
      <c r="I55" s="136">
        <f>W!A597</f>
        <v>4</v>
      </c>
      <c r="J55" s="136">
        <f>W!A617</f>
        <v>4</v>
      </c>
      <c r="K55" s="136">
        <f>W!A637</f>
        <v>4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2</v>
      </c>
      <c r="K61" s="176" t="s">
        <v>14</v>
      </c>
      <c r="L61" s="15">
        <f>W!$A4</f>
        <v>2017</v>
      </c>
      <c r="M61" s="176" t="s">
        <v>15</v>
      </c>
      <c r="N61" s="143">
        <f>W!$A5</f>
        <v>3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1474100</v>
      </c>
      <c r="G67" s="136">
        <f>W!A722</f>
        <v>1494100</v>
      </c>
      <c r="H67" s="136">
        <f>W!A742</f>
        <v>1494100</v>
      </c>
      <c r="I67" s="136">
        <f>W!A762</f>
        <v>1444100</v>
      </c>
      <c r="J67" s="136">
        <f>W!A782</f>
        <v>1469100</v>
      </c>
      <c r="K67" s="136">
        <f>W!A802</f>
        <v>1494100</v>
      </c>
      <c r="L67" s="136">
        <f>W!A822</f>
        <v>1417100</v>
      </c>
      <c r="M67" s="136">
        <f>W!A842</f>
        <v>1494100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2091920</v>
      </c>
      <c r="G68" s="136">
        <f>W!A723</f>
        <v>797900</v>
      </c>
      <c r="H68" s="136">
        <f>W!A743</f>
        <v>1230016</v>
      </c>
      <c r="I68" s="136">
        <f>W!A763</f>
        <v>2200996</v>
      </c>
      <c r="J68" s="136">
        <f>W!A783</f>
        <v>2830871</v>
      </c>
      <c r="K68" s="136">
        <f>W!A803</f>
        <v>1937169</v>
      </c>
      <c r="L68" s="136">
        <f>W!A823</f>
        <v>1429475</v>
      </c>
      <c r="M68" s="136">
        <f>W!A843</f>
        <v>1722131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936937</v>
      </c>
      <c r="G69" s="136">
        <f>W!A724</f>
        <v>785477</v>
      </c>
      <c r="H69" s="136">
        <f>W!A744</f>
        <v>914770</v>
      </c>
      <c r="I69" s="136">
        <f>W!A764</f>
        <v>897832</v>
      </c>
      <c r="J69" s="136">
        <f>W!A784</f>
        <v>1039622</v>
      </c>
      <c r="K69" s="136">
        <f>W!A804</f>
        <v>1028007</v>
      </c>
      <c r="L69" s="136">
        <f>W!A824</f>
        <v>882828</v>
      </c>
      <c r="M69" s="136">
        <f>W!A844</f>
        <v>1064978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1161820</v>
      </c>
      <c r="G70" s="136">
        <f>W!A725</f>
        <v>1881008</v>
      </c>
      <c r="H70" s="136">
        <f>W!A745</f>
        <v>1664421</v>
      </c>
      <c r="I70" s="136">
        <f>W!A765</f>
        <v>1150804</v>
      </c>
      <c r="J70" s="136">
        <f>W!A785</f>
        <v>704016</v>
      </c>
      <c r="K70" s="136">
        <f>W!A805</f>
        <v>1169047</v>
      </c>
      <c r="L70" s="136">
        <f>W!A825</f>
        <v>1630928</v>
      </c>
      <c r="M70" s="136">
        <f>W!A845</f>
        <v>1035535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1486684</v>
      </c>
      <c r="G74" s="136">
        <f>W!A729</f>
        <v>782801</v>
      </c>
      <c r="H74" s="136">
        <f>W!A749</f>
        <v>1206033</v>
      </c>
      <c r="I74" s="136">
        <f>W!A769</f>
        <v>1542150</v>
      </c>
      <c r="J74" s="136">
        <f>W!A789</f>
        <v>1877160</v>
      </c>
      <c r="K74" s="136">
        <f>W!A809</f>
        <v>1422547</v>
      </c>
      <c r="L74" s="136">
        <f>W!A829</f>
        <v>1186229</v>
      </c>
      <c r="M74" s="136">
        <f>W!A849</f>
        <v>1568220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0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4400000</v>
      </c>
      <c r="G80" s="136">
        <f>W!A734</f>
        <v>4400000</v>
      </c>
      <c r="H80" s="136">
        <f>W!A754</f>
        <v>4400000</v>
      </c>
      <c r="I80" s="136">
        <f>W!A774</f>
        <v>4400000</v>
      </c>
      <c r="J80" s="136">
        <f>W!A794</f>
        <v>4400000</v>
      </c>
      <c r="K80" s="136">
        <f>W!A814</f>
        <v>4400000</v>
      </c>
      <c r="L80" s="136">
        <f>W!A834</f>
        <v>4400000</v>
      </c>
      <c r="M80" s="136">
        <f>W!A854</f>
        <v>4400000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17480</v>
      </c>
      <c r="G81" s="136">
        <f>W!A735</f>
        <v>17480</v>
      </c>
      <c r="H81" s="136">
        <f>W!A755</f>
        <v>17480</v>
      </c>
      <c r="I81" s="136">
        <f>W!A775</f>
        <v>17480</v>
      </c>
      <c r="J81" s="136">
        <f>W!A795</f>
        <v>17480</v>
      </c>
      <c r="K81" s="136">
        <f>W!A815</f>
        <v>17480</v>
      </c>
      <c r="L81" s="136">
        <f>W!A835</f>
        <v>17480</v>
      </c>
      <c r="M81" s="136">
        <f>W!A855</f>
        <v>17480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-239387</v>
      </c>
      <c r="G82" s="136">
        <f>W!A736</f>
        <v>-241796</v>
      </c>
      <c r="H82" s="136">
        <f>W!A756</f>
        <v>-320206</v>
      </c>
      <c r="I82" s="136">
        <f>W!A776</f>
        <v>-265898</v>
      </c>
      <c r="J82" s="136">
        <f>W!A796</f>
        <v>-251031</v>
      </c>
      <c r="K82" s="136">
        <f>W!A816</f>
        <v>-211704</v>
      </c>
      <c r="L82" s="136">
        <f>W!A836</f>
        <v>-243378</v>
      </c>
      <c r="M82" s="136">
        <f>W!A856</f>
        <v>-668956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4178093</v>
      </c>
      <c r="G83" s="136">
        <f t="shared" si="0"/>
        <v>4175684</v>
      </c>
      <c r="H83" s="136">
        <f t="shared" si="0"/>
        <v>4097274</v>
      </c>
      <c r="I83" s="136">
        <f t="shared" si="0"/>
        <v>4151582</v>
      </c>
      <c r="J83" s="136">
        <f t="shared" si="0"/>
        <v>4166449</v>
      </c>
      <c r="K83" s="136">
        <f t="shared" si="0"/>
        <v>4205776</v>
      </c>
      <c r="L83" s="136">
        <f t="shared" si="0"/>
        <v>4174102</v>
      </c>
      <c r="M83" s="136">
        <f t="shared" si="0"/>
        <v>3748524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showGridLines="0" workbookViewId="0"/>
  </sheetViews>
  <sheetFormatPr defaultRowHeight="13.2"/>
  <cols>
    <col min="1" max="1" width="46.44140625" bestFit="1" customWidth="1"/>
    <col min="2" max="2" width="1.6640625" style="131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21</v>
      </c>
    </row>
    <row r="12" spans="1:1">
      <c r="A12">
        <v>5</v>
      </c>
    </row>
    <row r="13" spans="1:1">
      <c r="A13">
        <v>18</v>
      </c>
    </row>
    <row r="14" spans="1:1">
      <c r="A14">
        <v>17</v>
      </c>
    </row>
    <row r="15" spans="1:1">
      <c r="A15">
        <v>4</v>
      </c>
    </row>
    <row r="16" spans="1:1">
      <c r="A16">
        <v>15</v>
      </c>
    </row>
    <row r="17" spans="1:1">
      <c r="A17">
        <v>7</v>
      </c>
    </row>
    <row r="18" spans="1:1">
      <c r="A18">
        <v>3</v>
      </c>
    </row>
    <row r="19" spans="1:1">
      <c r="A19">
        <v>5</v>
      </c>
    </row>
    <row r="20" spans="1:1">
      <c r="A20">
        <v>0</v>
      </c>
    </row>
    <row r="21" spans="1:1">
      <c r="A21">
        <v>338</v>
      </c>
    </row>
    <row r="22" spans="1:1">
      <c r="A22">
        <v>337</v>
      </c>
    </row>
    <row r="23" spans="1:1">
      <c r="A23">
        <v>335</v>
      </c>
    </row>
    <row r="24" spans="1:1">
      <c r="A24">
        <v>560</v>
      </c>
    </row>
    <row r="25" spans="1:1">
      <c r="A25">
        <v>555</v>
      </c>
    </row>
    <row r="26" spans="1:1">
      <c r="A26">
        <v>595</v>
      </c>
    </row>
    <row r="27" spans="1:1">
      <c r="A27">
        <v>900</v>
      </c>
    </row>
    <row r="28" spans="1:1">
      <c r="A28">
        <v>930</v>
      </c>
    </row>
    <row r="29" spans="1:1">
      <c r="A29">
        <v>940</v>
      </c>
    </row>
    <row r="30" spans="1:1">
      <c r="A30">
        <v>0</v>
      </c>
    </row>
    <row r="31" spans="1:1">
      <c r="A31">
        <v>1460</v>
      </c>
    </row>
    <row r="32" spans="1:1">
      <c r="A32">
        <v>390</v>
      </c>
    </row>
    <row r="33" spans="1:1">
      <c r="A33">
        <v>1000</v>
      </c>
    </row>
    <row r="34" spans="1:1">
      <c r="A34">
        <v>700</v>
      </c>
    </row>
    <row r="35" spans="1:1">
      <c r="A35">
        <v>184</v>
      </c>
    </row>
    <row r="36" spans="1:1">
      <c r="A36">
        <v>430</v>
      </c>
    </row>
    <row r="37" spans="1:1">
      <c r="A37">
        <v>280</v>
      </c>
    </row>
    <row r="38" spans="1:1">
      <c r="A38">
        <v>58</v>
      </c>
    </row>
    <row r="39" spans="1:1">
      <c r="A39">
        <v>160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19</v>
      </c>
    </row>
    <row r="46" spans="1:1">
      <c r="A46">
        <v>13</v>
      </c>
    </row>
    <row r="47" spans="1:1">
      <c r="A47">
        <v>113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5600</v>
      </c>
    </row>
    <row r="55" spans="1:2">
      <c r="A55">
        <v>2700</v>
      </c>
    </row>
    <row r="56" spans="1:2">
      <c r="A56">
        <v>400</v>
      </c>
    </row>
    <row r="57" spans="1:2">
      <c r="A57">
        <v>6</v>
      </c>
    </row>
    <row r="58" spans="1:2">
      <c r="A58">
        <v>2</v>
      </c>
    </row>
    <row r="59" spans="1:2">
      <c r="A59">
        <v>7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23</v>
      </c>
      <c r="B81" s="131" t="s">
        <v>333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120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</row>
    <row r="93" spans="1:2">
      <c r="A93">
        <v>0</v>
      </c>
    </row>
    <row r="94" spans="1:2">
      <c r="A94">
        <v>-300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2850</v>
      </c>
    </row>
    <row r="109" spans="1:1">
      <c r="A109">
        <v>1314</v>
      </c>
    </row>
    <row r="110" spans="1:1">
      <c r="A110">
        <v>498</v>
      </c>
    </row>
    <row r="111" spans="1:1">
      <c r="A111">
        <v>2922</v>
      </c>
    </row>
    <row r="112" spans="1:1">
      <c r="A112">
        <v>1348</v>
      </c>
    </row>
    <row r="113" spans="1:1">
      <c r="A113">
        <v>511</v>
      </c>
    </row>
    <row r="114" spans="1:1">
      <c r="A114">
        <v>72</v>
      </c>
    </row>
    <row r="115" spans="1:1">
      <c r="A115">
        <v>34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1460</v>
      </c>
    </row>
    <row r="122" spans="1:1">
      <c r="A122">
        <v>390</v>
      </c>
    </row>
    <row r="123" spans="1:1">
      <c r="A123">
        <v>1000</v>
      </c>
    </row>
    <row r="124" spans="1:1">
      <c r="A124">
        <v>700</v>
      </c>
    </row>
    <row r="125" spans="1:1">
      <c r="A125">
        <v>184</v>
      </c>
    </row>
    <row r="126" spans="1:1">
      <c r="A126">
        <v>430</v>
      </c>
    </row>
    <row r="127" spans="1:1">
      <c r="A127">
        <v>280</v>
      </c>
    </row>
    <row r="128" spans="1:1">
      <c r="A128">
        <v>58</v>
      </c>
    </row>
    <row r="129" spans="1:1">
      <c r="A129">
        <v>160</v>
      </c>
    </row>
    <row r="130" spans="1:1">
      <c r="A130">
        <v>999</v>
      </c>
    </row>
    <row r="131" spans="1:1">
      <c r="A131">
        <v>1352</v>
      </c>
    </row>
    <row r="132" spans="1:1">
      <c r="A132">
        <v>363</v>
      </c>
    </row>
    <row r="133" spans="1:1">
      <c r="A133">
        <v>979</v>
      </c>
    </row>
    <row r="134" spans="1:1">
      <c r="A134">
        <v>641</v>
      </c>
    </row>
    <row r="135" spans="1:1">
      <c r="A135">
        <v>190</v>
      </c>
    </row>
    <row r="136" spans="1:1">
      <c r="A136">
        <v>404</v>
      </c>
    </row>
    <row r="137" spans="1:1">
      <c r="A137">
        <v>264</v>
      </c>
    </row>
    <row r="138" spans="1:1">
      <c r="A138">
        <v>63</v>
      </c>
    </row>
    <row r="139" spans="1:1">
      <c r="A139">
        <v>166</v>
      </c>
    </row>
    <row r="140" spans="1:1">
      <c r="A140">
        <v>999</v>
      </c>
    </row>
    <row r="141" spans="1:1">
      <c r="A141">
        <v>1352</v>
      </c>
    </row>
    <row r="142" spans="1:1">
      <c r="A142">
        <v>363</v>
      </c>
    </row>
    <row r="143" spans="1:1">
      <c r="A143">
        <v>979</v>
      </c>
    </row>
    <row r="144" spans="1:1">
      <c r="A144">
        <v>653</v>
      </c>
    </row>
    <row r="145" spans="1:1">
      <c r="A145">
        <v>190</v>
      </c>
    </row>
    <row r="146" spans="1:1">
      <c r="A146">
        <v>404</v>
      </c>
    </row>
    <row r="147" spans="1:1">
      <c r="A147">
        <v>266</v>
      </c>
    </row>
    <row r="148" spans="1:1">
      <c r="A148">
        <v>63</v>
      </c>
    </row>
    <row r="149" spans="1:1">
      <c r="A149">
        <v>165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108</v>
      </c>
    </row>
    <row r="162" spans="1:1">
      <c r="A162">
        <v>27</v>
      </c>
    </row>
    <row r="163" spans="1:1">
      <c r="A163">
        <v>21</v>
      </c>
    </row>
    <row r="164" spans="1:1">
      <c r="A164">
        <v>47</v>
      </c>
    </row>
    <row r="165" spans="1:1">
      <c r="A165">
        <v>24</v>
      </c>
    </row>
    <row r="166" spans="1:1">
      <c r="A166">
        <v>26</v>
      </c>
    </row>
    <row r="167" spans="1:1">
      <c r="A167">
        <v>14</v>
      </c>
    </row>
    <row r="168" spans="1:1">
      <c r="A168">
        <v>7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5600</v>
      </c>
    </row>
    <row r="188" spans="1:1">
      <c r="A188">
        <v>2700</v>
      </c>
    </row>
    <row r="189" spans="1:1">
      <c r="A189">
        <v>400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17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192000</v>
      </c>
    </row>
    <row r="202" spans="1:1">
      <c r="A202">
        <v>67640</v>
      </c>
    </row>
    <row r="203" spans="1:1">
      <c r="A203">
        <v>26702</v>
      </c>
    </row>
    <row r="204" spans="1:1">
      <c r="A204">
        <v>277912</v>
      </c>
    </row>
    <row r="205" spans="1:1">
      <c r="A205">
        <v>21037</v>
      </c>
    </row>
    <row r="206" spans="1:1">
      <c r="A206">
        <v>10110</v>
      </c>
    </row>
    <row r="207" spans="1:1">
      <c r="A207">
        <v>60000</v>
      </c>
    </row>
    <row r="208" spans="1:1">
      <c r="A208">
        <v>15000</v>
      </c>
    </row>
    <row r="209" spans="1:1">
      <c r="A209">
        <v>92000</v>
      </c>
    </row>
    <row r="210" spans="1:1">
      <c r="A210">
        <v>8500</v>
      </c>
    </row>
    <row r="211" spans="1:1">
      <c r="A211">
        <v>9438</v>
      </c>
    </row>
    <row r="212" spans="1:1">
      <c r="A212">
        <v>0</v>
      </c>
    </row>
    <row r="213" spans="1:1">
      <c r="A213">
        <v>4435</v>
      </c>
    </row>
    <row r="214" spans="1:1">
      <c r="A214">
        <v>0</v>
      </c>
    </row>
    <row r="215" spans="1:1">
      <c r="A215">
        <v>120000</v>
      </c>
    </row>
    <row r="216" spans="1:1">
      <c r="A216">
        <v>11304</v>
      </c>
    </row>
    <row r="217" spans="1:1">
      <c r="A217">
        <v>916078</v>
      </c>
    </row>
    <row r="218" spans="1:1">
      <c r="A218">
        <v>1882082</v>
      </c>
    </row>
    <row r="219" spans="1:1">
      <c r="A219">
        <v>0</v>
      </c>
    </row>
    <row r="220" spans="1:1">
      <c r="A220">
        <v>1500206</v>
      </c>
    </row>
    <row r="221" spans="1:1">
      <c r="A221">
        <v>1882082</v>
      </c>
    </row>
    <row r="222" spans="1:1">
      <c r="A222">
        <v>0</v>
      </c>
    </row>
    <row r="223" spans="1:1">
      <c r="A223">
        <v>2811645</v>
      </c>
    </row>
    <row r="224" spans="1:1">
      <c r="A224">
        <v>0</v>
      </c>
    </row>
    <row r="225" spans="1:1">
      <c r="A225">
        <v>2125</v>
      </c>
    </row>
    <row r="226" spans="1:1">
      <c r="A226">
        <v>0</v>
      </c>
    </row>
    <row r="227" spans="1:1">
      <c r="A227">
        <v>150000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-659958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696000</v>
      </c>
    </row>
    <row r="239" spans="1:1">
      <c r="A239">
        <v>1457000</v>
      </c>
    </row>
    <row r="240" spans="1:1">
      <c r="A240">
        <v>-186085</v>
      </c>
    </row>
    <row r="241" spans="1:1">
      <c r="A241">
        <v>2103784</v>
      </c>
    </row>
    <row r="242" spans="1:1">
      <c r="A242">
        <v>129336</v>
      </c>
    </row>
    <row r="243" spans="1:1">
      <c r="A243">
        <v>1370800</v>
      </c>
    </row>
    <row r="244" spans="1:1">
      <c r="A244">
        <v>933898</v>
      </c>
    </row>
    <row r="245" spans="1:1">
      <c r="A245">
        <v>104314</v>
      </c>
    </row>
    <row r="246" spans="1:1">
      <c r="A246">
        <v>366196</v>
      </c>
    </row>
    <row r="247" spans="1:1">
      <c r="A247">
        <v>173874</v>
      </c>
    </row>
    <row r="248" spans="1:1">
      <c r="A248">
        <v>4781</v>
      </c>
    </row>
    <row r="249" spans="1:1">
      <c r="A249">
        <v>42650</v>
      </c>
    </row>
    <row r="250" spans="1:1">
      <c r="A250">
        <v>1937169</v>
      </c>
    </row>
    <row r="251" spans="1:1">
      <c r="A251">
        <v>1188680</v>
      </c>
    </row>
    <row r="252" spans="1:1">
      <c r="A252">
        <v>915104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-25619</v>
      </c>
    </row>
    <row r="257" spans="1:1">
      <c r="A257">
        <v>-211704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54491</v>
      </c>
    </row>
    <row r="266" spans="1:1">
      <c r="A266">
        <v>1370800</v>
      </c>
    </row>
    <row r="267" spans="1:1">
      <c r="A267">
        <v>511878</v>
      </c>
    </row>
    <row r="268" spans="1:1">
      <c r="A268">
        <v>1028007</v>
      </c>
    </row>
    <row r="269" spans="1:1">
      <c r="A269">
        <v>1169047</v>
      </c>
    </row>
    <row r="270" spans="1:1">
      <c r="A270">
        <v>850000</v>
      </c>
    </row>
    <row r="271" spans="1:1">
      <c r="A271">
        <v>0</v>
      </c>
    </row>
    <row r="272" spans="1:1">
      <c r="A272">
        <v>1422547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4205776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380</v>
      </c>
    </row>
    <row r="287" spans="1:1">
      <c r="A287">
        <v>526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90</v>
      </c>
    </row>
    <row r="303" spans="1:1">
      <c r="A303">
        <v>6019</v>
      </c>
    </row>
    <row r="304" spans="1:1">
      <c r="A304" t="s">
        <v>338</v>
      </c>
    </row>
    <row r="305" spans="1:1">
      <c r="A305">
        <v>12096</v>
      </c>
    </row>
    <row r="306" spans="1:1">
      <c r="A306">
        <v>106</v>
      </c>
    </row>
    <row r="307" spans="1:1">
      <c r="A307">
        <v>11977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7151</v>
      </c>
    </row>
    <row r="316" spans="1:1">
      <c r="A316">
        <v>569</v>
      </c>
    </row>
    <row r="317" spans="1:1">
      <c r="A317">
        <v>0</v>
      </c>
    </row>
    <row r="318" spans="1:1">
      <c r="A318">
        <v>15</v>
      </c>
    </row>
    <row r="319" spans="1:1">
      <c r="A319">
        <v>26639</v>
      </c>
    </row>
    <row r="320" spans="1:1">
      <c r="A320">
        <v>1000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5</v>
      </c>
    </row>
    <row r="328" spans="1:1">
      <c r="A328">
        <v>15</v>
      </c>
    </row>
    <row r="329" spans="1:1">
      <c r="A329">
        <v>140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9480</v>
      </c>
    </row>
    <row r="523" spans="1:1">
      <c r="A523">
        <v>4171200</v>
      </c>
    </row>
    <row r="524" spans="1:1">
      <c r="A524">
        <v>0</v>
      </c>
    </row>
    <row r="525" spans="1:1">
      <c r="A525">
        <v>3752677</v>
      </c>
    </row>
    <row r="526" spans="1:1">
      <c r="A526">
        <v>357</v>
      </c>
    </row>
    <row r="527" spans="1:1">
      <c r="A527">
        <v>350</v>
      </c>
    </row>
    <row r="528" spans="1:1">
      <c r="A528">
        <v>353</v>
      </c>
    </row>
    <row r="529" spans="1:1">
      <c r="A529">
        <v>585</v>
      </c>
    </row>
    <row r="530" spans="1:1">
      <c r="A530">
        <v>575</v>
      </c>
    </row>
    <row r="531" spans="1:1">
      <c r="A531">
        <v>615</v>
      </c>
    </row>
    <row r="532" spans="1:1">
      <c r="A532">
        <v>930</v>
      </c>
    </row>
    <row r="533" spans="1:1">
      <c r="A533">
        <v>975</v>
      </c>
    </row>
    <row r="534" spans="1:1">
      <c r="A534">
        <v>980</v>
      </c>
    </row>
    <row r="535" spans="1:1">
      <c r="A535">
        <v>69</v>
      </c>
    </row>
    <row r="536" spans="1:1">
      <c r="A536">
        <v>1204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9387</v>
      </c>
    </row>
    <row r="543" spans="1:1">
      <c r="A543">
        <v>4130280</v>
      </c>
    </row>
    <row r="544" spans="1:1">
      <c r="A544">
        <v>0</v>
      </c>
    </row>
    <row r="545" spans="1:2">
      <c r="A545">
        <v>3711757</v>
      </c>
    </row>
    <row r="546" spans="1:2">
      <c r="A546">
        <v>360</v>
      </c>
    </row>
    <row r="547" spans="1:2">
      <c r="A547">
        <v>340</v>
      </c>
    </row>
    <row r="548" spans="1:2">
      <c r="A548">
        <v>353</v>
      </c>
    </row>
    <row r="549" spans="1:2">
      <c r="A549">
        <v>565</v>
      </c>
    </row>
    <row r="550" spans="1:2">
      <c r="A550">
        <v>555</v>
      </c>
    </row>
    <row r="551" spans="1:2">
      <c r="A551">
        <v>554</v>
      </c>
    </row>
    <row r="552" spans="1:2">
      <c r="A552">
        <v>900</v>
      </c>
    </row>
    <row r="553" spans="1:2">
      <c r="A553">
        <v>900</v>
      </c>
      <c r="B553"/>
    </row>
    <row r="554" spans="1:2">
      <c r="A554">
        <v>882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9479</v>
      </c>
    </row>
    <row r="563" spans="1:1">
      <c r="A563">
        <v>4170760</v>
      </c>
    </row>
    <row r="564" spans="1:1">
      <c r="A564">
        <v>0</v>
      </c>
    </row>
    <row r="565" spans="1:1">
      <c r="A565">
        <v>3752237</v>
      </c>
    </row>
    <row r="566" spans="1:1">
      <c r="A566">
        <v>348</v>
      </c>
    </row>
    <row r="567" spans="1:1">
      <c r="A567">
        <v>335</v>
      </c>
    </row>
    <row r="568" spans="1:1">
      <c r="A568">
        <v>360</v>
      </c>
    </row>
    <row r="569" spans="1:1">
      <c r="A569">
        <v>525</v>
      </c>
    </row>
    <row r="570" spans="1:1">
      <c r="A570">
        <v>517</v>
      </c>
    </row>
    <row r="571" spans="1:1">
      <c r="A571">
        <v>605</v>
      </c>
    </row>
    <row r="572" spans="1:1">
      <c r="A572">
        <v>790</v>
      </c>
    </row>
    <row r="573" spans="1:1">
      <c r="A573">
        <v>795</v>
      </c>
    </row>
    <row r="574" spans="1:1">
      <c r="A574">
        <v>825</v>
      </c>
    </row>
    <row r="575" spans="1:1">
      <c r="A575">
        <v>69</v>
      </c>
    </row>
    <row r="576" spans="1:1">
      <c r="A576">
        <v>1215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9470</v>
      </c>
    </row>
    <row r="583" spans="1:1">
      <c r="A583">
        <v>4166800</v>
      </c>
    </row>
    <row r="584" spans="1:1">
      <c r="A584">
        <v>0</v>
      </c>
    </row>
    <row r="585" spans="1:1">
      <c r="A585">
        <v>3748277</v>
      </c>
    </row>
    <row r="586" spans="1:1">
      <c r="A586">
        <v>350</v>
      </c>
    </row>
    <row r="587" spans="1:1">
      <c r="A587">
        <v>350</v>
      </c>
    </row>
    <row r="588" spans="1:1">
      <c r="A588">
        <v>350</v>
      </c>
    </row>
    <row r="589" spans="1:1">
      <c r="A589">
        <v>560</v>
      </c>
    </row>
    <row r="590" spans="1:1">
      <c r="A590">
        <v>560</v>
      </c>
    </row>
    <row r="591" spans="1:1">
      <c r="A591">
        <v>580</v>
      </c>
    </row>
    <row r="592" spans="1:1">
      <c r="A592">
        <v>890</v>
      </c>
    </row>
    <row r="593" spans="1:1">
      <c r="A593">
        <v>890</v>
      </c>
    </row>
    <row r="594" spans="1:1">
      <c r="A594">
        <v>850</v>
      </c>
    </row>
    <row r="595" spans="1:1">
      <c r="A595">
        <v>69</v>
      </c>
    </row>
    <row r="596" spans="1:1">
      <c r="A596">
        <v>1207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9576</v>
      </c>
    </row>
    <row r="603" spans="1:1">
      <c r="A603">
        <v>4213440</v>
      </c>
    </row>
    <row r="604" spans="1:1">
      <c r="A604">
        <v>0</v>
      </c>
    </row>
    <row r="605" spans="1:1">
      <c r="A605">
        <v>3794917</v>
      </c>
    </row>
    <row r="606" spans="1:1">
      <c r="A606">
        <v>360</v>
      </c>
    </row>
    <row r="607" spans="1:1">
      <c r="A607">
        <v>335</v>
      </c>
    </row>
    <row r="608" spans="1:1">
      <c r="A608">
        <v>360</v>
      </c>
    </row>
    <row r="609" spans="1:1">
      <c r="A609">
        <v>565</v>
      </c>
    </row>
    <row r="610" spans="1:1">
      <c r="A610">
        <v>550</v>
      </c>
    </row>
    <row r="611" spans="1:1">
      <c r="A611">
        <v>565</v>
      </c>
    </row>
    <row r="612" spans="1:1">
      <c r="A612">
        <v>900</v>
      </c>
    </row>
    <row r="613" spans="1:1">
      <c r="A613">
        <v>880</v>
      </c>
    </row>
    <row r="614" spans="1:1">
      <c r="A614">
        <v>900</v>
      </c>
    </row>
    <row r="615" spans="1:1">
      <c r="A615">
        <v>69</v>
      </c>
    </row>
    <row r="616" spans="1:1">
      <c r="A616">
        <v>1236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9785</v>
      </c>
    </row>
    <row r="623" spans="1:1">
      <c r="A623">
        <v>4305400</v>
      </c>
    </row>
    <row r="624" spans="1:1">
      <c r="A624">
        <v>0</v>
      </c>
    </row>
    <row r="625" spans="1:1">
      <c r="A625">
        <v>3886877</v>
      </c>
    </row>
    <row r="626" spans="1:1">
      <c r="A626">
        <v>338</v>
      </c>
    </row>
    <row r="627" spans="1:1">
      <c r="A627">
        <v>337</v>
      </c>
    </row>
    <row r="628" spans="1:1">
      <c r="A628">
        <v>335</v>
      </c>
    </row>
    <row r="629" spans="1:1">
      <c r="A629">
        <v>560</v>
      </c>
    </row>
    <row r="630" spans="1:1">
      <c r="A630">
        <v>555</v>
      </c>
    </row>
    <row r="631" spans="1:1">
      <c r="A631">
        <v>595</v>
      </c>
    </row>
    <row r="632" spans="1:1">
      <c r="A632">
        <v>900</v>
      </c>
    </row>
    <row r="633" spans="1:1">
      <c r="A633">
        <v>930</v>
      </c>
    </row>
    <row r="634" spans="1:1">
      <c r="A634">
        <v>940</v>
      </c>
    </row>
    <row r="635" spans="1:1">
      <c r="A635">
        <v>69</v>
      </c>
    </row>
    <row r="636" spans="1:1">
      <c r="A636">
        <v>1220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9619</v>
      </c>
    </row>
    <row r="643" spans="1:1">
      <c r="A643">
        <v>4232360</v>
      </c>
    </row>
    <row r="644" spans="1:1">
      <c r="A644">
        <v>0</v>
      </c>
    </row>
    <row r="645" spans="1:1">
      <c r="A645">
        <v>3813837</v>
      </c>
    </row>
    <row r="646" spans="1:1">
      <c r="A646">
        <v>340</v>
      </c>
    </row>
    <row r="647" spans="1:1">
      <c r="A647">
        <v>349</v>
      </c>
    </row>
    <row r="648" spans="1:1">
      <c r="A648">
        <v>342</v>
      </c>
    </row>
    <row r="649" spans="1:1">
      <c r="A649">
        <v>539</v>
      </c>
    </row>
    <row r="650" spans="1:1">
      <c r="A650">
        <v>559</v>
      </c>
    </row>
    <row r="651" spans="1:1">
      <c r="A651">
        <v>546</v>
      </c>
    </row>
    <row r="652" spans="1:1">
      <c r="A652">
        <v>894</v>
      </c>
    </row>
    <row r="653" spans="1:1">
      <c r="A653">
        <v>899</v>
      </c>
    </row>
    <row r="654" spans="1:1">
      <c r="A654">
        <v>884</v>
      </c>
    </row>
    <row r="655" spans="1:1">
      <c r="A655">
        <v>69</v>
      </c>
    </row>
    <row r="656" spans="1:1">
      <c r="A656">
        <v>1215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8473</v>
      </c>
    </row>
    <row r="663" spans="1:1">
      <c r="A663">
        <v>3728120</v>
      </c>
    </row>
    <row r="664" spans="1:1">
      <c r="A664">
        <v>0</v>
      </c>
    </row>
    <row r="665" spans="1:1">
      <c r="A665">
        <v>3309597</v>
      </c>
    </row>
    <row r="666" spans="1:1">
      <c r="A666">
        <v>331</v>
      </c>
    </row>
    <row r="667" spans="1:1">
      <c r="A667">
        <v>335</v>
      </c>
    </row>
    <row r="668" spans="1:1">
      <c r="A668">
        <v>419</v>
      </c>
    </row>
    <row r="669" spans="1:1">
      <c r="A669">
        <v>498</v>
      </c>
    </row>
    <row r="670" spans="1:1">
      <c r="A670">
        <v>490</v>
      </c>
    </row>
    <row r="671" spans="1:1">
      <c r="A671">
        <v>660</v>
      </c>
    </row>
    <row r="672" spans="1:1">
      <c r="A672">
        <v>710</v>
      </c>
    </row>
    <row r="673" spans="1:1">
      <c r="A673">
        <v>725</v>
      </c>
    </row>
    <row r="674" spans="1:1">
      <c r="A674">
        <v>937</v>
      </c>
    </row>
    <row r="675" spans="1:1">
      <c r="A675">
        <v>69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344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1474100</v>
      </c>
    </row>
    <row r="703" spans="1:1">
      <c r="A703">
        <v>2091920</v>
      </c>
    </row>
    <row r="704" spans="1:1">
      <c r="A704">
        <v>936937</v>
      </c>
    </row>
    <row r="705" spans="1:1">
      <c r="A705">
        <v>1161820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1486684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-239387</v>
      </c>
    </row>
    <row r="717" spans="1:1">
      <c r="A717">
        <v>4178093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797900</v>
      </c>
    </row>
    <row r="724" spans="1:1">
      <c r="A724">
        <v>785477</v>
      </c>
    </row>
    <row r="725" spans="1:1">
      <c r="A725">
        <v>1881008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782801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-241796</v>
      </c>
    </row>
    <row r="737" spans="1:1">
      <c r="A737">
        <v>4175684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1230016</v>
      </c>
    </row>
    <row r="744" spans="1:1">
      <c r="A744">
        <v>914770</v>
      </c>
    </row>
    <row r="745" spans="1:1">
      <c r="A745">
        <v>1664421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1206033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-320206</v>
      </c>
    </row>
    <row r="757" spans="1:1">
      <c r="A757">
        <v>4097274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1444100</v>
      </c>
    </row>
    <row r="763" spans="1:1">
      <c r="A763">
        <v>2200996</v>
      </c>
    </row>
    <row r="764" spans="1:1">
      <c r="A764">
        <v>897832</v>
      </c>
    </row>
    <row r="765" spans="1:1">
      <c r="A765">
        <v>1150804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1542150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-265898</v>
      </c>
    </row>
    <row r="777" spans="1:1">
      <c r="A777">
        <v>4151582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1469100</v>
      </c>
    </row>
    <row r="783" spans="1:1">
      <c r="A783">
        <v>2830871</v>
      </c>
    </row>
    <row r="784" spans="1:1">
      <c r="A784">
        <v>1039622</v>
      </c>
    </row>
    <row r="785" spans="1:1">
      <c r="A785">
        <v>704016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1877160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-251031</v>
      </c>
    </row>
    <row r="797" spans="1:1">
      <c r="A797">
        <v>4166449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1937169</v>
      </c>
    </row>
    <row r="804" spans="1:1">
      <c r="A804">
        <v>1028007</v>
      </c>
    </row>
    <row r="805" spans="1:1">
      <c r="A805">
        <v>1169047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1422547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-211704</v>
      </c>
    </row>
    <row r="817" spans="1:1">
      <c r="A817">
        <v>4205776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1417100</v>
      </c>
    </row>
    <row r="823" spans="1:1">
      <c r="A823">
        <v>1429475</v>
      </c>
    </row>
    <row r="824" spans="1:1">
      <c r="A824">
        <v>882828</v>
      </c>
    </row>
    <row r="825" spans="1:1">
      <c r="A825">
        <v>1630928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1186229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-243378</v>
      </c>
    </row>
    <row r="837" spans="1:1">
      <c r="A837">
        <v>4174102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1494100</v>
      </c>
    </row>
    <row r="843" spans="1:1">
      <c r="A843">
        <v>1722131</v>
      </c>
    </row>
    <row r="844" spans="1:1">
      <c r="A844">
        <v>1064978</v>
      </c>
    </row>
    <row r="845" spans="1:1">
      <c r="A845">
        <v>1035535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1568220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-668956</v>
      </c>
    </row>
    <row r="857" spans="1:1">
      <c r="A857">
        <v>3748524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14</v>
      </c>
    </row>
    <row r="862" spans="1:1">
      <c r="A862">
        <v>2</v>
      </c>
    </row>
    <row r="863" spans="1:1">
      <c r="A863">
        <v>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2020-10-03T18:55:03Z</dcterms:modified>
</cp:coreProperties>
</file>